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4688FAC6-3818-4E94-B8D1-657BCC664E4F}" xr6:coauthVersionLast="47" xr6:coauthVersionMax="47" xr10:uidLastSave="{00000000-0000-0000-0000-000000000000}"/>
  <bookViews>
    <workbookView xWindow="28920" yWindow="1710" windowWidth="21600" windowHeight="12525"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21" i="19" l="1"/>
  <c r="K121" i="19"/>
  <c r="J530" i="1" l="1"/>
  <c r="K530" i="1"/>
  <c r="L530" i="1"/>
  <c r="M530" i="1"/>
  <c r="N530" i="1"/>
  <c r="O530" i="1"/>
  <c r="P530" i="1"/>
  <c r="Q530" i="1"/>
  <c r="R530" i="1"/>
  <c r="A530" i="1"/>
  <c r="B530" i="1"/>
  <c r="A558" i="1"/>
  <c r="B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B660" i="1"/>
  <c r="A685" i="1"/>
  <c r="B685" i="1"/>
  <c r="A686" i="1"/>
  <c r="B686" i="1"/>
  <c r="A690" i="1"/>
  <c r="B690" i="1"/>
  <c r="A694" i="1"/>
  <c r="B694" i="1"/>
  <c r="A894" i="1"/>
  <c r="B894" i="1"/>
  <c r="A1094" i="1"/>
  <c r="B1094" i="1"/>
  <c r="A1095" i="1"/>
  <c r="B1095" i="1"/>
  <c r="A1096" i="1"/>
  <c r="B1096" i="1"/>
  <c r="A1097" i="1"/>
  <c r="B1097" i="1"/>
  <c r="A1098" i="1"/>
  <c r="B1098" i="1"/>
  <c r="A1099" i="1"/>
  <c r="B1099" i="1"/>
  <c r="A1349" i="1"/>
  <c r="B1349" i="1"/>
  <c r="A1549" i="1"/>
  <c r="B1549" i="1"/>
  <c r="A1799" i="1"/>
  <c r="B1799" i="1"/>
  <c r="A2049" i="1"/>
  <c r="B2049" i="1"/>
  <c r="A2052" i="1"/>
  <c r="B2052" i="1"/>
  <c r="A2056" i="1"/>
  <c r="B2056" i="1"/>
  <c r="A2060" i="1"/>
  <c r="B2060" i="1"/>
  <c r="A2061" i="1"/>
  <c r="B2061" i="1"/>
  <c r="A2079" i="1"/>
  <c r="B2079"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3" i="1"/>
  <c r="B2103" i="1"/>
  <c r="A2109" i="1"/>
  <c r="B2109" i="1"/>
  <c r="A2130" i="1"/>
  <c r="B2130" i="1"/>
  <c r="A2155" i="1"/>
  <c r="B2155" i="1"/>
  <c r="A2156" i="1"/>
  <c r="B2156" i="1"/>
  <c r="A2159" i="1"/>
  <c r="B2159" i="1"/>
  <c r="A2171" i="1"/>
  <c r="B2171" i="1"/>
  <c r="A2186" i="1"/>
  <c r="B2186" i="1"/>
  <c r="A2322" i="1"/>
  <c r="B2322" i="1"/>
  <c r="A2323" i="1"/>
  <c r="B2323" i="1"/>
  <c r="A2324" i="1"/>
  <c r="B2324" i="1"/>
  <c r="A2325" i="1"/>
  <c r="B2325" i="1"/>
  <c r="A2388" i="1"/>
  <c r="B2388" i="1"/>
  <c r="A2389" i="1"/>
  <c r="B2389" i="1"/>
  <c r="A2390" i="1"/>
  <c r="B2390" i="1"/>
  <c r="A2453" i="1"/>
  <c r="B2453" i="1"/>
  <c r="A2458" i="1"/>
  <c r="B2458" i="1"/>
  <c r="A2463" i="1"/>
  <c r="B2463" i="1"/>
  <c r="A2468" i="1"/>
  <c r="B2468" i="1"/>
  <c r="A2473" i="1"/>
  <c r="B2473" i="1"/>
  <c r="A2478" i="1"/>
  <c r="B2478" i="1"/>
  <c r="A2483" i="1"/>
  <c r="B2483" i="1"/>
  <c r="A2488" i="1"/>
  <c r="B2488" i="1"/>
  <c r="A2493" i="1"/>
  <c r="B2493" i="1"/>
  <c r="A2498" i="1"/>
  <c r="B2498" i="1"/>
  <c r="A2503" i="1"/>
  <c r="B2503" i="1"/>
  <c r="A2508" i="1"/>
  <c r="B2508" i="1"/>
  <c r="A2509" i="1"/>
  <c r="B2509" i="1"/>
  <c r="C692" i="1" l="1"/>
  <c r="C693" i="1"/>
  <c r="C691" i="1"/>
  <c r="R634" i="1"/>
  <c r="Q634" i="1"/>
  <c r="P634" i="1"/>
  <c r="O634" i="1"/>
  <c r="N634" i="1"/>
  <c r="M634" i="1"/>
  <c r="L634" i="1"/>
  <c r="K634" i="1"/>
  <c r="J634" i="1"/>
  <c r="A634" i="1"/>
  <c r="B634" i="1"/>
  <c r="P557" i="1"/>
  <c r="O557" i="1"/>
  <c r="N557" i="1"/>
  <c r="M557" i="1"/>
  <c r="L557" i="1"/>
  <c r="K557" i="1"/>
  <c r="J557" i="1"/>
  <c r="B557" i="1"/>
  <c r="A557" i="1"/>
  <c r="P691" i="1" l="1"/>
  <c r="K691" i="1"/>
  <c r="L691" i="1"/>
  <c r="M691" i="1"/>
  <c r="N691" i="1"/>
  <c r="O691" i="1"/>
  <c r="J691" i="1"/>
  <c r="Q691" i="1"/>
  <c r="R691" i="1"/>
  <c r="B691" i="1"/>
  <c r="A691" i="1"/>
  <c r="N693" i="1"/>
  <c r="Q693" i="1"/>
  <c r="J693" i="1"/>
  <c r="R693" i="1"/>
  <c r="K693" i="1"/>
  <c r="L693" i="1"/>
  <c r="M693" i="1"/>
  <c r="P693" i="1"/>
  <c r="O693" i="1"/>
  <c r="B693" i="1"/>
  <c r="A693" i="1"/>
  <c r="O692" i="1"/>
  <c r="J692" i="1"/>
  <c r="R692" i="1"/>
  <c r="K692" i="1"/>
  <c r="L692" i="1"/>
  <c r="M692" i="1"/>
  <c r="N692" i="1"/>
  <c r="P692" i="1"/>
  <c r="Q692" i="1"/>
  <c r="A692" i="1"/>
  <c r="B692" i="1"/>
  <c r="R380" i="1"/>
  <c r="Q380" i="1"/>
  <c r="P380" i="1"/>
  <c r="O380" i="1"/>
  <c r="N380" i="1"/>
  <c r="M380" i="1"/>
  <c r="L380" i="1"/>
  <c r="K380" i="1"/>
  <c r="J380" i="1"/>
  <c r="A380" i="1"/>
  <c r="B380" i="1"/>
  <c r="A381" i="1"/>
  <c r="B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B2078" i="1"/>
  <c r="A2078" i="1"/>
  <c r="O2065" i="1"/>
  <c r="P2065" i="1"/>
  <c r="Q2065" i="1"/>
  <c r="J2065" i="1"/>
  <c r="R2065" i="1"/>
  <c r="K2065" i="1"/>
  <c r="L2065" i="1"/>
  <c r="M2065" i="1"/>
  <c r="N2065" i="1"/>
  <c r="A2065" i="1"/>
  <c r="B2065" i="1"/>
  <c r="P2072" i="1"/>
  <c r="Q2072" i="1"/>
  <c r="J2072" i="1"/>
  <c r="R2072" i="1"/>
  <c r="K2072" i="1"/>
  <c r="L2072" i="1"/>
  <c r="M2072" i="1"/>
  <c r="N2072" i="1"/>
  <c r="O2072" i="1"/>
  <c r="A2072" i="1"/>
  <c r="B2072" i="1"/>
  <c r="P2064" i="1"/>
  <c r="Q2064" i="1"/>
  <c r="J2064" i="1"/>
  <c r="R2064" i="1"/>
  <c r="K2064" i="1"/>
  <c r="L2064" i="1"/>
  <c r="M2064" i="1"/>
  <c r="N2064" i="1"/>
  <c r="O2064" i="1"/>
  <c r="A2064" i="1"/>
  <c r="B2064" i="1"/>
  <c r="K2077" i="1"/>
  <c r="L2077" i="1"/>
  <c r="M2077" i="1"/>
  <c r="N2077" i="1"/>
  <c r="O2077" i="1"/>
  <c r="P2077" i="1"/>
  <c r="R2077" i="1"/>
  <c r="J2077" i="1"/>
  <c r="A2077" i="1"/>
  <c r="B2077" i="1"/>
  <c r="Q2077" i="1"/>
  <c r="K2069" i="1"/>
  <c r="L2069" i="1"/>
  <c r="M2069" i="1"/>
  <c r="N2069" i="1"/>
  <c r="O2069" i="1"/>
  <c r="P2069" i="1"/>
  <c r="J2069" i="1"/>
  <c r="Q2069" i="1"/>
  <c r="R2069" i="1"/>
  <c r="A2069" i="1"/>
  <c r="B2069" i="1"/>
  <c r="L2076" i="1"/>
  <c r="M2076" i="1"/>
  <c r="N2076" i="1"/>
  <c r="O2076" i="1"/>
  <c r="P2076" i="1"/>
  <c r="Q2076" i="1"/>
  <c r="J2076" i="1"/>
  <c r="K2076" i="1"/>
  <c r="R2076" i="1"/>
  <c r="A2076" i="1"/>
  <c r="B2076" i="1"/>
  <c r="L2068" i="1"/>
  <c r="M2068" i="1"/>
  <c r="N2068" i="1"/>
  <c r="O2068" i="1"/>
  <c r="P2068" i="1"/>
  <c r="Q2068" i="1"/>
  <c r="J2068" i="1"/>
  <c r="K2068" i="1"/>
  <c r="R2068" i="1"/>
  <c r="A2068" i="1"/>
  <c r="B2068" i="1"/>
  <c r="M2075" i="1"/>
  <c r="N2075" i="1"/>
  <c r="O2075" i="1"/>
  <c r="P2075" i="1"/>
  <c r="Q2075" i="1"/>
  <c r="J2075" i="1"/>
  <c r="R2075" i="1"/>
  <c r="K2075" i="1"/>
  <c r="L2075" i="1"/>
  <c r="B2075" i="1"/>
  <c r="A2075" i="1"/>
  <c r="M2067" i="1"/>
  <c r="N2067" i="1"/>
  <c r="O2067" i="1"/>
  <c r="P2067" i="1"/>
  <c r="Q2067" i="1"/>
  <c r="J2067" i="1"/>
  <c r="R2067" i="1"/>
  <c r="K2067" i="1"/>
  <c r="L2067" i="1"/>
  <c r="B2067" i="1"/>
  <c r="A2067" i="1"/>
  <c r="J2062" i="1"/>
  <c r="R2062" i="1"/>
  <c r="K2062" i="1"/>
  <c r="L2062" i="1"/>
  <c r="M2062" i="1"/>
  <c r="N2062" i="1"/>
  <c r="O2062" i="1"/>
  <c r="P2062" i="1"/>
  <c r="Q2062" i="1"/>
  <c r="B2062" i="1"/>
  <c r="A2062" i="1"/>
  <c r="Q2071" i="1"/>
  <c r="J2071" i="1"/>
  <c r="R2071" i="1"/>
  <c r="K2071" i="1"/>
  <c r="L2071" i="1"/>
  <c r="M2071" i="1"/>
  <c r="N2071" i="1"/>
  <c r="O2071" i="1"/>
  <c r="P2071" i="1"/>
  <c r="B2071" i="1"/>
  <c r="A2071" i="1"/>
  <c r="Q2063" i="1"/>
  <c r="J2063" i="1"/>
  <c r="R2063" i="1"/>
  <c r="K2063" i="1"/>
  <c r="L2063" i="1"/>
  <c r="M2063" i="1"/>
  <c r="N2063" i="1"/>
  <c r="O2063" i="1"/>
  <c r="P2063" i="1"/>
  <c r="B2063" i="1"/>
  <c r="A2063" i="1"/>
  <c r="J2070" i="1"/>
  <c r="R2070" i="1"/>
  <c r="K2070" i="1"/>
  <c r="L2070" i="1"/>
  <c r="M2070" i="1"/>
  <c r="N2070" i="1"/>
  <c r="O2070" i="1"/>
  <c r="P2070" i="1"/>
  <c r="Q2070" i="1"/>
  <c r="A2070" i="1"/>
  <c r="B2070" i="1"/>
  <c r="N2074" i="1"/>
  <c r="O2074" i="1"/>
  <c r="P2074" i="1"/>
  <c r="Q2074" i="1"/>
  <c r="J2074" i="1"/>
  <c r="R2074" i="1"/>
  <c r="K2074" i="1"/>
  <c r="L2074" i="1"/>
  <c r="M2074" i="1"/>
  <c r="B2074" i="1"/>
  <c r="A2074" i="1"/>
  <c r="N2066" i="1"/>
  <c r="O2066" i="1"/>
  <c r="P2066" i="1"/>
  <c r="Q2066" i="1"/>
  <c r="J2066" i="1"/>
  <c r="R2066" i="1"/>
  <c r="K2066" i="1"/>
  <c r="L2066" i="1"/>
  <c r="M2066" i="1"/>
  <c r="B2066" i="1"/>
  <c r="A2066" i="1"/>
  <c r="O2073" i="1"/>
  <c r="P2073" i="1"/>
  <c r="Q2073" i="1"/>
  <c r="J2073" i="1"/>
  <c r="R2073" i="1"/>
  <c r="K2073" i="1"/>
  <c r="L2073" i="1"/>
  <c r="M2073" i="1"/>
  <c r="N2073" i="1"/>
  <c r="A2073" i="1"/>
  <c r="B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B1869" i="1"/>
  <c r="M1917" i="1"/>
  <c r="N1917" i="1"/>
  <c r="O1917" i="1"/>
  <c r="P1917" i="1"/>
  <c r="Q1917" i="1"/>
  <c r="J1917" i="1"/>
  <c r="R1917" i="1"/>
  <c r="K1917" i="1"/>
  <c r="L1917" i="1"/>
  <c r="A1917" i="1"/>
  <c r="B1917" i="1"/>
  <c r="K1941" i="1"/>
  <c r="L1941" i="1"/>
  <c r="M1941" i="1"/>
  <c r="N1941" i="1"/>
  <c r="O1941" i="1"/>
  <c r="P1941" i="1"/>
  <c r="J1941" i="1"/>
  <c r="Q1941" i="1"/>
  <c r="R1941" i="1"/>
  <c r="A1941" i="1"/>
  <c r="B1941" i="1"/>
  <c r="K1981" i="1"/>
  <c r="L1981" i="1"/>
  <c r="M1981" i="1"/>
  <c r="N1981" i="1"/>
  <c r="O1981" i="1"/>
  <c r="P1981" i="1"/>
  <c r="J1981" i="1"/>
  <c r="Q1981" i="1"/>
  <c r="A1981" i="1"/>
  <c r="B1981" i="1"/>
  <c r="R1981" i="1"/>
  <c r="K2013" i="1"/>
  <c r="L2013" i="1"/>
  <c r="M2013" i="1"/>
  <c r="N2013" i="1"/>
  <c r="O2013" i="1"/>
  <c r="P2013" i="1"/>
  <c r="R2013" i="1"/>
  <c r="Q2013" i="1"/>
  <c r="J2013" i="1"/>
  <c r="A2013" i="1"/>
  <c r="B2013" i="1"/>
  <c r="L1814" i="1"/>
  <c r="M1814" i="1"/>
  <c r="N1814" i="1"/>
  <c r="O1814" i="1"/>
  <c r="P1814" i="1"/>
  <c r="Q1814" i="1"/>
  <c r="R1814" i="1"/>
  <c r="J1814" i="1"/>
  <c r="K1814" i="1"/>
  <c r="B1814" i="1"/>
  <c r="A1814" i="1"/>
  <c r="L1838" i="1"/>
  <c r="M1838" i="1"/>
  <c r="N1838" i="1"/>
  <c r="O1838" i="1"/>
  <c r="P1838" i="1"/>
  <c r="Q1838" i="1"/>
  <c r="J1838" i="1"/>
  <c r="K1838" i="1"/>
  <c r="R1838" i="1"/>
  <c r="B1838" i="1"/>
  <c r="A1838" i="1"/>
  <c r="L1878" i="1"/>
  <c r="M1878" i="1"/>
  <c r="N1878" i="1"/>
  <c r="O1878" i="1"/>
  <c r="P1878" i="1"/>
  <c r="Q1878" i="1"/>
  <c r="R1878" i="1"/>
  <c r="J1878" i="1"/>
  <c r="K1878" i="1"/>
  <c r="B1878" i="1"/>
  <c r="A1878" i="1"/>
  <c r="L1910" i="1"/>
  <c r="M1910" i="1"/>
  <c r="N1910" i="1"/>
  <c r="O1910" i="1"/>
  <c r="P1910" i="1"/>
  <c r="Q1910" i="1"/>
  <c r="R1910" i="1"/>
  <c r="J1910" i="1"/>
  <c r="K1910" i="1"/>
  <c r="B1910" i="1"/>
  <c r="A1910" i="1"/>
  <c r="J1926" i="1"/>
  <c r="R1926" i="1"/>
  <c r="K1926" i="1"/>
  <c r="L1926" i="1"/>
  <c r="M1926" i="1"/>
  <c r="N1926" i="1"/>
  <c r="O1926" i="1"/>
  <c r="P1926" i="1"/>
  <c r="Q1926" i="1"/>
  <c r="B1926" i="1"/>
  <c r="A1926" i="1"/>
  <c r="J1950" i="1"/>
  <c r="R1950" i="1"/>
  <c r="K1950" i="1"/>
  <c r="L1950" i="1"/>
  <c r="M1950" i="1"/>
  <c r="N1950" i="1"/>
  <c r="O1950" i="1"/>
  <c r="P1950" i="1"/>
  <c r="Q1950" i="1"/>
  <c r="B1950" i="1"/>
  <c r="A1950" i="1"/>
  <c r="J1966" i="1"/>
  <c r="R1966" i="1"/>
  <c r="K1966" i="1"/>
  <c r="L1966" i="1"/>
  <c r="M1966" i="1"/>
  <c r="N1966" i="1"/>
  <c r="O1966" i="1"/>
  <c r="P1966" i="1"/>
  <c r="Q1966" i="1"/>
  <c r="A1966" i="1"/>
  <c r="B1966" i="1"/>
  <c r="J1982" i="1"/>
  <c r="R1982" i="1"/>
  <c r="K1982" i="1"/>
  <c r="L1982" i="1"/>
  <c r="M1982" i="1"/>
  <c r="N1982" i="1"/>
  <c r="O1982" i="1"/>
  <c r="P1982" i="1"/>
  <c r="Q1982" i="1"/>
  <c r="B1982" i="1"/>
  <c r="A1982" i="1"/>
  <c r="J1998" i="1"/>
  <c r="R1998" i="1"/>
  <c r="K1998" i="1"/>
  <c r="L1998" i="1"/>
  <c r="M1998" i="1"/>
  <c r="N1998" i="1"/>
  <c r="O1998" i="1"/>
  <c r="P1998" i="1"/>
  <c r="Q1998" i="1"/>
  <c r="B1998" i="1"/>
  <c r="A1998" i="1"/>
  <c r="J2014" i="1"/>
  <c r="R2014" i="1"/>
  <c r="K2014" i="1"/>
  <c r="L2014" i="1"/>
  <c r="M2014" i="1"/>
  <c r="N2014" i="1"/>
  <c r="O2014" i="1"/>
  <c r="P2014" i="1"/>
  <c r="Q2014" i="1"/>
  <c r="A2014" i="1"/>
  <c r="B2014" i="1"/>
  <c r="J2022" i="1"/>
  <c r="R2022" i="1"/>
  <c r="K2022" i="1"/>
  <c r="L2022" i="1"/>
  <c r="M2022" i="1"/>
  <c r="N2022" i="1"/>
  <c r="O2022" i="1"/>
  <c r="P2022" i="1"/>
  <c r="Q2022" i="1"/>
  <c r="B2022" i="1"/>
  <c r="A2022" i="1"/>
  <c r="J2038" i="1"/>
  <c r="R2038" i="1"/>
  <c r="K2038" i="1"/>
  <c r="L2038" i="1"/>
  <c r="M2038" i="1"/>
  <c r="N2038" i="1"/>
  <c r="O2038" i="1"/>
  <c r="P2038" i="1"/>
  <c r="Q2038" i="1"/>
  <c r="B2038" i="1"/>
  <c r="A2038" i="1"/>
  <c r="J2046" i="1"/>
  <c r="R2046" i="1"/>
  <c r="K2046" i="1"/>
  <c r="L2046" i="1"/>
  <c r="M2046" i="1"/>
  <c r="N2046" i="1"/>
  <c r="O2046" i="1"/>
  <c r="P2046" i="1"/>
  <c r="Q2046" i="1"/>
  <c r="B2046" i="1"/>
  <c r="A2046" i="1"/>
  <c r="O1803" i="1"/>
  <c r="P1803" i="1"/>
  <c r="Q1803" i="1"/>
  <c r="J1803" i="1"/>
  <c r="R1803" i="1"/>
  <c r="K1803" i="1"/>
  <c r="L1803" i="1"/>
  <c r="M1803" i="1"/>
  <c r="N1803" i="1"/>
  <c r="B1803" i="1"/>
  <c r="A1803" i="1"/>
  <c r="O1827" i="1"/>
  <c r="P1827" i="1"/>
  <c r="Q1827" i="1"/>
  <c r="J1827" i="1"/>
  <c r="R1827" i="1"/>
  <c r="K1827" i="1"/>
  <c r="L1827" i="1"/>
  <c r="M1827" i="1"/>
  <c r="N1827" i="1"/>
  <c r="B1827" i="1"/>
  <c r="A1827" i="1"/>
  <c r="O1843" i="1"/>
  <c r="P1843" i="1"/>
  <c r="Q1843" i="1"/>
  <c r="J1843" i="1"/>
  <c r="R1843" i="1"/>
  <c r="K1843" i="1"/>
  <c r="L1843" i="1"/>
  <c r="M1843" i="1"/>
  <c r="N1843" i="1"/>
  <c r="B1843" i="1"/>
  <c r="A1843" i="1"/>
  <c r="O1859" i="1"/>
  <c r="P1859" i="1"/>
  <c r="Q1859" i="1"/>
  <c r="J1859" i="1"/>
  <c r="R1859" i="1"/>
  <c r="K1859" i="1"/>
  <c r="L1859" i="1"/>
  <c r="M1859" i="1"/>
  <c r="N1859" i="1"/>
  <c r="B1859" i="1"/>
  <c r="A1859" i="1"/>
  <c r="O1875" i="1"/>
  <c r="P1875" i="1"/>
  <c r="Q1875" i="1"/>
  <c r="J1875" i="1"/>
  <c r="R1875" i="1"/>
  <c r="K1875" i="1"/>
  <c r="L1875" i="1"/>
  <c r="M1875" i="1"/>
  <c r="N1875" i="1"/>
  <c r="B1875" i="1"/>
  <c r="A1875" i="1"/>
  <c r="O1891" i="1"/>
  <c r="P1891" i="1"/>
  <c r="Q1891" i="1"/>
  <c r="J1891" i="1"/>
  <c r="R1891" i="1"/>
  <c r="K1891" i="1"/>
  <c r="L1891" i="1"/>
  <c r="N1891" i="1"/>
  <c r="M1891" i="1"/>
  <c r="B1891" i="1"/>
  <c r="A1891" i="1"/>
  <c r="O1915" i="1"/>
  <c r="P1915" i="1"/>
  <c r="Q1915" i="1"/>
  <c r="J1915" i="1"/>
  <c r="R1915" i="1"/>
  <c r="K1915" i="1"/>
  <c r="L1915" i="1"/>
  <c r="M1915" i="1"/>
  <c r="N1915" i="1"/>
  <c r="B1915" i="1"/>
  <c r="A1915" i="1"/>
  <c r="M1947" i="1"/>
  <c r="N1947" i="1"/>
  <c r="O1947" i="1"/>
  <c r="P1947" i="1"/>
  <c r="Q1947" i="1"/>
  <c r="J1947" i="1"/>
  <c r="R1947" i="1"/>
  <c r="K1947" i="1"/>
  <c r="L1947" i="1"/>
  <c r="B1947" i="1"/>
  <c r="A1947" i="1"/>
  <c r="N1804" i="1"/>
  <c r="O1804" i="1"/>
  <c r="P1804" i="1"/>
  <c r="Q1804" i="1"/>
  <c r="J1804" i="1"/>
  <c r="R1804" i="1"/>
  <c r="K1804" i="1"/>
  <c r="L1804" i="1"/>
  <c r="M1804" i="1"/>
  <c r="B1804" i="1"/>
  <c r="A1804" i="1"/>
  <c r="N1812" i="1"/>
  <c r="O1812" i="1"/>
  <c r="P1812" i="1"/>
  <c r="Q1812" i="1"/>
  <c r="J1812" i="1"/>
  <c r="R1812" i="1"/>
  <c r="K1812" i="1"/>
  <c r="L1812" i="1"/>
  <c r="M1812" i="1"/>
  <c r="B1812" i="1"/>
  <c r="A1812" i="1"/>
  <c r="N1820" i="1"/>
  <c r="O1820" i="1"/>
  <c r="P1820" i="1"/>
  <c r="Q1820" i="1"/>
  <c r="J1820" i="1"/>
  <c r="R1820" i="1"/>
  <c r="K1820" i="1"/>
  <c r="L1820" i="1"/>
  <c r="M1820" i="1"/>
  <c r="A1820" i="1"/>
  <c r="B1820" i="1"/>
  <c r="N1828" i="1"/>
  <c r="O1828" i="1"/>
  <c r="P1828" i="1"/>
  <c r="Q1828" i="1"/>
  <c r="J1828" i="1"/>
  <c r="R1828" i="1"/>
  <c r="K1828" i="1"/>
  <c r="L1828" i="1"/>
  <c r="M1828" i="1"/>
  <c r="A1828" i="1"/>
  <c r="B1828" i="1"/>
  <c r="N1836" i="1"/>
  <c r="O1836" i="1"/>
  <c r="P1836" i="1"/>
  <c r="Q1836" i="1"/>
  <c r="J1836" i="1"/>
  <c r="R1836" i="1"/>
  <c r="K1836" i="1"/>
  <c r="L1836" i="1"/>
  <c r="M1836" i="1"/>
  <c r="A1836" i="1"/>
  <c r="B1836" i="1"/>
  <c r="N1844" i="1"/>
  <c r="O1844" i="1"/>
  <c r="P1844" i="1"/>
  <c r="Q1844" i="1"/>
  <c r="J1844" i="1"/>
  <c r="R1844" i="1"/>
  <c r="K1844" i="1"/>
  <c r="L1844" i="1"/>
  <c r="M1844" i="1"/>
  <c r="A1844" i="1"/>
  <c r="B1844" i="1"/>
  <c r="N1852" i="1"/>
  <c r="O1852" i="1"/>
  <c r="P1852" i="1"/>
  <c r="Q1852" i="1"/>
  <c r="J1852" i="1"/>
  <c r="R1852" i="1"/>
  <c r="K1852" i="1"/>
  <c r="L1852" i="1"/>
  <c r="M1852" i="1"/>
  <c r="A1852" i="1"/>
  <c r="B1852" i="1"/>
  <c r="N1860" i="1"/>
  <c r="O1860" i="1"/>
  <c r="P1860" i="1"/>
  <c r="Q1860" i="1"/>
  <c r="J1860" i="1"/>
  <c r="R1860" i="1"/>
  <c r="K1860" i="1"/>
  <c r="L1860" i="1"/>
  <c r="M1860" i="1"/>
  <c r="A1860" i="1"/>
  <c r="B1860" i="1"/>
  <c r="N1868" i="1"/>
  <c r="O1868" i="1"/>
  <c r="P1868" i="1"/>
  <c r="Q1868" i="1"/>
  <c r="J1868" i="1"/>
  <c r="R1868" i="1"/>
  <c r="K1868" i="1"/>
  <c r="L1868" i="1"/>
  <c r="M1868" i="1"/>
  <c r="A1868" i="1"/>
  <c r="B1868" i="1"/>
  <c r="N1876" i="1"/>
  <c r="O1876" i="1"/>
  <c r="P1876" i="1"/>
  <c r="Q1876" i="1"/>
  <c r="J1876" i="1"/>
  <c r="R1876" i="1"/>
  <c r="K1876" i="1"/>
  <c r="L1876" i="1"/>
  <c r="M1876" i="1"/>
  <c r="A1876" i="1"/>
  <c r="B1876" i="1"/>
  <c r="N1884" i="1"/>
  <c r="O1884" i="1"/>
  <c r="P1884" i="1"/>
  <c r="Q1884" i="1"/>
  <c r="J1884" i="1"/>
  <c r="R1884" i="1"/>
  <c r="K1884" i="1"/>
  <c r="L1884" i="1"/>
  <c r="M1884" i="1"/>
  <c r="A1884" i="1"/>
  <c r="B1884" i="1"/>
  <c r="N1892" i="1"/>
  <c r="O1892" i="1"/>
  <c r="P1892" i="1"/>
  <c r="Q1892" i="1"/>
  <c r="J1892" i="1"/>
  <c r="R1892" i="1"/>
  <c r="K1892" i="1"/>
  <c r="L1892" i="1"/>
  <c r="M1892" i="1"/>
  <c r="A1892" i="1"/>
  <c r="B1892" i="1"/>
  <c r="N1900" i="1"/>
  <c r="O1900" i="1"/>
  <c r="P1900" i="1"/>
  <c r="Q1900" i="1"/>
  <c r="J1900" i="1"/>
  <c r="R1900" i="1"/>
  <c r="K1900" i="1"/>
  <c r="L1900" i="1"/>
  <c r="M1900" i="1"/>
  <c r="A1900" i="1"/>
  <c r="B1900" i="1"/>
  <c r="N1908" i="1"/>
  <c r="O1908" i="1"/>
  <c r="P1908" i="1"/>
  <c r="Q1908" i="1"/>
  <c r="J1908" i="1"/>
  <c r="R1908" i="1"/>
  <c r="K1908" i="1"/>
  <c r="L1908" i="1"/>
  <c r="M1908" i="1"/>
  <c r="A1908" i="1"/>
  <c r="B1908" i="1"/>
  <c r="N1916" i="1"/>
  <c r="O1916" i="1"/>
  <c r="P1916" i="1"/>
  <c r="Q1916" i="1"/>
  <c r="J1916" i="1"/>
  <c r="R1916" i="1"/>
  <c r="K1916" i="1"/>
  <c r="M1916" i="1"/>
  <c r="L1916" i="1"/>
  <c r="A1916" i="1"/>
  <c r="B1916" i="1"/>
  <c r="J1924" i="1"/>
  <c r="L1924" i="1"/>
  <c r="M1924" i="1"/>
  <c r="N1924" i="1"/>
  <c r="O1924" i="1"/>
  <c r="P1924" i="1"/>
  <c r="Q1924" i="1"/>
  <c r="K1924" i="1"/>
  <c r="R1924" i="1"/>
  <c r="A1924" i="1"/>
  <c r="B1924" i="1"/>
  <c r="L1932" i="1"/>
  <c r="M1932" i="1"/>
  <c r="N1932" i="1"/>
  <c r="O1932" i="1"/>
  <c r="P1932" i="1"/>
  <c r="Q1932" i="1"/>
  <c r="R1932" i="1"/>
  <c r="J1932" i="1"/>
  <c r="K1932" i="1"/>
  <c r="A1932" i="1"/>
  <c r="B1932" i="1"/>
  <c r="L1940" i="1"/>
  <c r="M1940" i="1"/>
  <c r="N1940" i="1"/>
  <c r="O1940" i="1"/>
  <c r="P1940" i="1"/>
  <c r="Q1940" i="1"/>
  <c r="J1940" i="1"/>
  <c r="K1940" i="1"/>
  <c r="R1940" i="1"/>
  <c r="A1940" i="1"/>
  <c r="B1940" i="1"/>
  <c r="L1948" i="1"/>
  <c r="M1948" i="1"/>
  <c r="N1948" i="1"/>
  <c r="O1948" i="1"/>
  <c r="P1948" i="1"/>
  <c r="Q1948" i="1"/>
  <c r="J1948" i="1"/>
  <c r="K1948" i="1"/>
  <c r="R1948" i="1"/>
  <c r="A1948" i="1"/>
  <c r="B1948" i="1"/>
  <c r="L1956" i="1"/>
  <c r="M1956" i="1"/>
  <c r="N1956" i="1"/>
  <c r="O1956" i="1"/>
  <c r="P1956" i="1"/>
  <c r="Q1956" i="1"/>
  <c r="J1956" i="1"/>
  <c r="R1956" i="1"/>
  <c r="K1956" i="1"/>
  <c r="A1956" i="1"/>
  <c r="B1956" i="1"/>
  <c r="L1964" i="1"/>
  <c r="M1964" i="1"/>
  <c r="N1964" i="1"/>
  <c r="O1964" i="1"/>
  <c r="P1964" i="1"/>
  <c r="Q1964" i="1"/>
  <c r="R1964" i="1"/>
  <c r="J1964" i="1"/>
  <c r="K1964" i="1"/>
  <c r="A1964" i="1"/>
  <c r="B1964" i="1"/>
  <c r="L1972" i="1"/>
  <c r="M1972" i="1"/>
  <c r="N1972" i="1"/>
  <c r="O1972" i="1"/>
  <c r="P1972" i="1"/>
  <c r="Q1972" i="1"/>
  <c r="J1972" i="1"/>
  <c r="K1972" i="1"/>
  <c r="R1972" i="1"/>
  <c r="A1972" i="1"/>
  <c r="B1972" i="1"/>
  <c r="L1980" i="1"/>
  <c r="M1980" i="1"/>
  <c r="N1980" i="1"/>
  <c r="O1980" i="1"/>
  <c r="P1980" i="1"/>
  <c r="Q1980" i="1"/>
  <c r="J1980" i="1"/>
  <c r="K1980" i="1"/>
  <c r="R1980" i="1"/>
  <c r="A1980" i="1"/>
  <c r="B1980" i="1"/>
  <c r="L1988" i="1"/>
  <c r="M1988" i="1"/>
  <c r="N1988" i="1"/>
  <c r="O1988" i="1"/>
  <c r="P1988" i="1"/>
  <c r="Q1988" i="1"/>
  <c r="J1988" i="1"/>
  <c r="K1988" i="1"/>
  <c r="R1988" i="1"/>
  <c r="A1988" i="1"/>
  <c r="B1988" i="1"/>
  <c r="L1996" i="1"/>
  <c r="M1996" i="1"/>
  <c r="N1996" i="1"/>
  <c r="O1996" i="1"/>
  <c r="P1996" i="1"/>
  <c r="Q1996" i="1"/>
  <c r="R1996" i="1"/>
  <c r="J1996" i="1"/>
  <c r="K1996" i="1"/>
  <c r="A1996" i="1"/>
  <c r="B1996" i="1"/>
  <c r="L2004" i="1"/>
  <c r="M2004" i="1"/>
  <c r="N2004" i="1"/>
  <c r="O2004" i="1"/>
  <c r="P2004" i="1"/>
  <c r="Q2004" i="1"/>
  <c r="J2004" i="1"/>
  <c r="K2004" i="1"/>
  <c r="R2004" i="1"/>
  <c r="A2004" i="1"/>
  <c r="B2004" i="1"/>
  <c r="L2012" i="1"/>
  <c r="M2012" i="1"/>
  <c r="N2012" i="1"/>
  <c r="O2012" i="1"/>
  <c r="P2012" i="1"/>
  <c r="Q2012" i="1"/>
  <c r="J2012" i="1"/>
  <c r="K2012" i="1"/>
  <c r="R2012" i="1"/>
  <c r="A2012" i="1"/>
  <c r="B2012" i="1"/>
  <c r="L2020" i="1"/>
  <c r="M2020" i="1"/>
  <c r="N2020" i="1"/>
  <c r="O2020" i="1"/>
  <c r="P2020" i="1"/>
  <c r="Q2020" i="1"/>
  <c r="J2020" i="1"/>
  <c r="K2020" i="1"/>
  <c r="A2020" i="1"/>
  <c r="B2020" i="1"/>
  <c r="R2020" i="1"/>
  <c r="L2028" i="1"/>
  <c r="M2028" i="1"/>
  <c r="N2028" i="1"/>
  <c r="O2028" i="1"/>
  <c r="P2028" i="1"/>
  <c r="Q2028" i="1"/>
  <c r="R2028" i="1"/>
  <c r="J2028" i="1"/>
  <c r="K2028" i="1"/>
  <c r="A2028" i="1"/>
  <c r="B2028" i="1"/>
  <c r="L2036" i="1"/>
  <c r="M2036" i="1"/>
  <c r="N2036" i="1"/>
  <c r="O2036" i="1"/>
  <c r="P2036" i="1"/>
  <c r="Q2036" i="1"/>
  <c r="J2036" i="1"/>
  <c r="K2036" i="1"/>
  <c r="R2036" i="1"/>
  <c r="A2036" i="1"/>
  <c r="B2036" i="1"/>
  <c r="L2044" i="1"/>
  <c r="M2044" i="1"/>
  <c r="N2044" i="1"/>
  <c r="O2044" i="1"/>
  <c r="P2044" i="1"/>
  <c r="Q2044" i="1"/>
  <c r="J2044" i="1"/>
  <c r="K2044" i="1"/>
  <c r="R2044" i="1"/>
  <c r="A2044" i="1"/>
  <c r="B2044" i="1"/>
  <c r="L1806" i="1"/>
  <c r="M1806" i="1"/>
  <c r="N1806" i="1"/>
  <c r="O1806" i="1"/>
  <c r="P1806" i="1"/>
  <c r="Q1806" i="1"/>
  <c r="J1806" i="1"/>
  <c r="K1806" i="1"/>
  <c r="R1806" i="1"/>
  <c r="B1806" i="1"/>
  <c r="A1806" i="1"/>
  <c r="L1830" i="1"/>
  <c r="M1830" i="1"/>
  <c r="N1830" i="1"/>
  <c r="O1830" i="1"/>
  <c r="P1830" i="1"/>
  <c r="Q1830" i="1"/>
  <c r="J1830" i="1"/>
  <c r="R1830" i="1"/>
  <c r="K1830" i="1"/>
  <c r="B1830" i="1"/>
  <c r="A1830" i="1"/>
  <c r="L1862" i="1"/>
  <c r="M1862" i="1"/>
  <c r="N1862" i="1"/>
  <c r="O1862" i="1"/>
  <c r="P1862" i="1"/>
  <c r="Q1862" i="1"/>
  <c r="J1862" i="1"/>
  <c r="R1862" i="1"/>
  <c r="K1862" i="1"/>
  <c r="B1862" i="1"/>
  <c r="A1862" i="1"/>
  <c r="L1902" i="1"/>
  <c r="M1902" i="1"/>
  <c r="N1902" i="1"/>
  <c r="O1902" i="1"/>
  <c r="P1902" i="1"/>
  <c r="Q1902" i="1"/>
  <c r="K1902" i="1"/>
  <c r="J1902" i="1"/>
  <c r="R1902" i="1"/>
  <c r="A1902" i="1"/>
  <c r="B1902" i="1"/>
  <c r="L1918" i="1"/>
  <c r="M1918" i="1"/>
  <c r="N1918" i="1"/>
  <c r="O1918" i="1"/>
  <c r="P1918" i="1"/>
  <c r="Q1918" i="1"/>
  <c r="R1918" i="1"/>
  <c r="J1918" i="1"/>
  <c r="K1918" i="1"/>
  <c r="B1918" i="1"/>
  <c r="A1918" i="1"/>
  <c r="J1934" i="1"/>
  <c r="R1934" i="1"/>
  <c r="K1934" i="1"/>
  <c r="L1934" i="1"/>
  <c r="M1934" i="1"/>
  <c r="N1934" i="1"/>
  <c r="O1934" i="1"/>
  <c r="P1934" i="1"/>
  <c r="Q1934" i="1"/>
  <c r="A1934" i="1"/>
  <c r="B1934" i="1"/>
  <c r="J1958" i="1"/>
  <c r="R1958" i="1"/>
  <c r="K1958" i="1"/>
  <c r="L1958" i="1"/>
  <c r="M1958" i="1"/>
  <c r="N1958" i="1"/>
  <c r="O1958" i="1"/>
  <c r="P1958" i="1"/>
  <c r="Q1958" i="1"/>
  <c r="A1958" i="1"/>
  <c r="B1958" i="1"/>
  <c r="J1974" i="1"/>
  <c r="R1974" i="1"/>
  <c r="K1974" i="1"/>
  <c r="L1974" i="1"/>
  <c r="M1974" i="1"/>
  <c r="N1974" i="1"/>
  <c r="O1974" i="1"/>
  <c r="Q1974" i="1"/>
  <c r="P1974" i="1"/>
  <c r="B1974" i="1"/>
  <c r="A1974" i="1"/>
  <c r="J1990" i="1"/>
  <c r="R1990" i="1"/>
  <c r="K1990" i="1"/>
  <c r="L1990" i="1"/>
  <c r="M1990" i="1"/>
  <c r="N1990" i="1"/>
  <c r="O1990" i="1"/>
  <c r="P1990" i="1"/>
  <c r="Q1990" i="1"/>
  <c r="B1990" i="1"/>
  <c r="A1990" i="1"/>
  <c r="J2006" i="1"/>
  <c r="R2006" i="1"/>
  <c r="K2006" i="1"/>
  <c r="L2006" i="1"/>
  <c r="M2006" i="1"/>
  <c r="N2006" i="1"/>
  <c r="O2006" i="1"/>
  <c r="P2006" i="1"/>
  <c r="Q2006" i="1"/>
  <c r="B2006" i="1"/>
  <c r="A2006" i="1"/>
  <c r="J2030" i="1"/>
  <c r="R2030" i="1"/>
  <c r="K2030" i="1"/>
  <c r="L2030" i="1"/>
  <c r="M2030" i="1"/>
  <c r="N2030" i="1"/>
  <c r="O2030" i="1"/>
  <c r="P2030" i="1"/>
  <c r="Q2030" i="1"/>
  <c r="A2030" i="1"/>
  <c r="B2030" i="1"/>
  <c r="K1807" i="1"/>
  <c r="L1807" i="1"/>
  <c r="M1807" i="1"/>
  <c r="N1807" i="1"/>
  <c r="O1807" i="1"/>
  <c r="P1807" i="1"/>
  <c r="Q1807" i="1"/>
  <c r="J1807" i="1"/>
  <c r="R1807" i="1"/>
  <c r="A1807" i="1"/>
  <c r="B1807" i="1"/>
  <c r="K1815" i="1"/>
  <c r="L1815" i="1"/>
  <c r="M1815" i="1"/>
  <c r="N1815" i="1"/>
  <c r="O1815" i="1"/>
  <c r="P1815" i="1"/>
  <c r="Q1815" i="1"/>
  <c r="J1815" i="1"/>
  <c r="R1815" i="1"/>
  <c r="B1815" i="1"/>
  <c r="A1815" i="1"/>
  <c r="K1823" i="1"/>
  <c r="L1823" i="1"/>
  <c r="M1823" i="1"/>
  <c r="N1823" i="1"/>
  <c r="O1823" i="1"/>
  <c r="P1823" i="1"/>
  <c r="Q1823" i="1"/>
  <c r="R1823" i="1"/>
  <c r="J1823" i="1"/>
  <c r="B1823" i="1"/>
  <c r="A1823" i="1"/>
  <c r="K1831" i="1"/>
  <c r="L1831" i="1"/>
  <c r="M1831" i="1"/>
  <c r="N1831" i="1"/>
  <c r="O1831" i="1"/>
  <c r="P1831" i="1"/>
  <c r="J1831" i="1"/>
  <c r="Q1831" i="1"/>
  <c r="R1831" i="1"/>
  <c r="B1831" i="1"/>
  <c r="A1831" i="1"/>
  <c r="K1839" i="1"/>
  <c r="L1839" i="1"/>
  <c r="M1839" i="1"/>
  <c r="N1839" i="1"/>
  <c r="O1839" i="1"/>
  <c r="P1839" i="1"/>
  <c r="Q1839" i="1"/>
  <c r="J1839" i="1"/>
  <c r="R1839" i="1"/>
  <c r="B1839" i="1"/>
  <c r="A1839" i="1"/>
  <c r="K1847" i="1"/>
  <c r="L1847" i="1"/>
  <c r="M1847" i="1"/>
  <c r="N1847" i="1"/>
  <c r="O1847" i="1"/>
  <c r="P1847" i="1"/>
  <c r="Q1847" i="1"/>
  <c r="R1847" i="1"/>
  <c r="J1847" i="1"/>
  <c r="B1847" i="1"/>
  <c r="A1847" i="1"/>
  <c r="K1855" i="1"/>
  <c r="L1855" i="1"/>
  <c r="M1855" i="1"/>
  <c r="N1855" i="1"/>
  <c r="O1855" i="1"/>
  <c r="P1855" i="1"/>
  <c r="Q1855" i="1"/>
  <c r="R1855" i="1"/>
  <c r="J1855" i="1"/>
  <c r="B1855" i="1"/>
  <c r="A1855" i="1"/>
  <c r="K1863" i="1"/>
  <c r="L1863" i="1"/>
  <c r="M1863" i="1"/>
  <c r="N1863" i="1"/>
  <c r="O1863" i="1"/>
  <c r="P1863" i="1"/>
  <c r="J1863" i="1"/>
  <c r="Q1863" i="1"/>
  <c r="R1863" i="1"/>
  <c r="B1863" i="1"/>
  <c r="A1863" i="1"/>
  <c r="K1871" i="1"/>
  <c r="L1871" i="1"/>
  <c r="M1871" i="1"/>
  <c r="N1871" i="1"/>
  <c r="O1871" i="1"/>
  <c r="P1871" i="1"/>
  <c r="Q1871" i="1"/>
  <c r="J1871" i="1"/>
  <c r="R1871" i="1"/>
  <c r="B1871" i="1"/>
  <c r="A1871" i="1"/>
  <c r="K1879" i="1"/>
  <c r="L1879" i="1"/>
  <c r="M1879" i="1"/>
  <c r="N1879" i="1"/>
  <c r="O1879" i="1"/>
  <c r="P1879" i="1"/>
  <c r="Q1879" i="1"/>
  <c r="J1879" i="1"/>
  <c r="R1879" i="1"/>
  <c r="B1879" i="1"/>
  <c r="A1879" i="1"/>
  <c r="K1887" i="1"/>
  <c r="L1887" i="1"/>
  <c r="M1887" i="1"/>
  <c r="N1887" i="1"/>
  <c r="O1887" i="1"/>
  <c r="P1887" i="1"/>
  <c r="R1887" i="1"/>
  <c r="J1887" i="1"/>
  <c r="Q1887" i="1"/>
  <c r="B1887" i="1"/>
  <c r="A1887" i="1"/>
  <c r="K1895" i="1"/>
  <c r="L1895" i="1"/>
  <c r="M1895" i="1"/>
  <c r="N1895" i="1"/>
  <c r="O1895" i="1"/>
  <c r="P1895" i="1"/>
  <c r="J1895" i="1"/>
  <c r="Q1895" i="1"/>
  <c r="R1895" i="1"/>
  <c r="B1895" i="1"/>
  <c r="A1895" i="1"/>
  <c r="K1903" i="1"/>
  <c r="L1903" i="1"/>
  <c r="M1903" i="1"/>
  <c r="N1903" i="1"/>
  <c r="O1903" i="1"/>
  <c r="P1903" i="1"/>
  <c r="Q1903" i="1"/>
  <c r="J1903" i="1"/>
  <c r="R1903" i="1"/>
  <c r="B1903" i="1"/>
  <c r="A1903" i="1"/>
  <c r="K1911" i="1"/>
  <c r="L1911" i="1"/>
  <c r="M1911" i="1"/>
  <c r="N1911" i="1"/>
  <c r="O1911" i="1"/>
  <c r="P1911" i="1"/>
  <c r="Q1911" i="1"/>
  <c r="J1911" i="1"/>
  <c r="R1911" i="1"/>
  <c r="B1911" i="1"/>
  <c r="A1911" i="1"/>
  <c r="K1919" i="1"/>
  <c r="L1919" i="1"/>
  <c r="M1919" i="1"/>
  <c r="N1919" i="1"/>
  <c r="O1919" i="1"/>
  <c r="P1919" i="1"/>
  <c r="J1919" i="1"/>
  <c r="Q1919" i="1"/>
  <c r="R1919" i="1"/>
  <c r="B1919" i="1"/>
  <c r="A1919" i="1"/>
  <c r="Q1927" i="1"/>
  <c r="J1927" i="1"/>
  <c r="R1927" i="1"/>
  <c r="K1927" i="1"/>
  <c r="L1927" i="1"/>
  <c r="M1927" i="1"/>
  <c r="N1927" i="1"/>
  <c r="O1927" i="1"/>
  <c r="P1927" i="1"/>
  <c r="B1927" i="1"/>
  <c r="A1927" i="1"/>
  <c r="Q1935" i="1"/>
  <c r="J1935" i="1"/>
  <c r="R1935" i="1"/>
  <c r="K1935" i="1"/>
  <c r="L1935" i="1"/>
  <c r="M1935" i="1"/>
  <c r="N1935" i="1"/>
  <c r="O1935" i="1"/>
  <c r="P1935" i="1"/>
  <c r="B1935" i="1"/>
  <c r="A1935" i="1"/>
  <c r="Q1943" i="1"/>
  <c r="J1943" i="1"/>
  <c r="R1943" i="1"/>
  <c r="K1943" i="1"/>
  <c r="L1943" i="1"/>
  <c r="M1943" i="1"/>
  <c r="N1943" i="1"/>
  <c r="O1943" i="1"/>
  <c r="P1943" i="1"/>
  <c r="B1943" i="1"/>
  <c r="A1943" i="1"/>
  <c r="Q1951" i="1"/>
  <c r="J1951" i="1"/>
  <c r="R1951" i="1"/>
  <c r="K1951" i="1"/>
  <c r="L1951" i="1"/>
  <c r="M1951" i="1"/>
  <c r="N1951" i="1"/>
  <c r="O1951" i="1"/>
  <c r="P1951" i="1"/>
  <c r="B1951" i="1"/>
  <c r="A1951" i="1"/>
  <c r="Q1959" i="1"/>
  <c r="J1959" i="1"/>
  <c r="R1959" i="1"/>
  <c r="K1959" i="1"/>
  <c r="L1959" i="1"/>
  <c r="M1959" i="1"/>
  <c r="N1959" i="1"/>
  <c r="O1959" i="1"/>
  <c r="P1959" i="1"/>
  <c r="B1959" i="1"/>
  <c r="A1959" i="1"/>
  <c r="Q1967" i="1"/>
  <c r="J1967" i="1"/>
  <c r="R1967" i="1"/>
  <c r="K1967" i="1"/>
  <c r="L1967" i="1"/>
  <c r="M1967" i="1"/>
  <c r="N1967" i="1"/>
  <c r="O1967" i="1"/>
  <c r="P1967" i="1"/>
  <c r="B1967" i="1"/>
  <c r="A1967" i="1"/>
  <c r="Q1975" i="1"/>
  <c r="J1975" i="1"/>
  <c r="R1975" i="1"/>
  <c r="K1975" i="1"/>
  <c r="L1975" i="1"/>
  <c r="M1975" i="1"/>
  <c r="N1975" i="1"/>
  <c r="O1975" i="1"/>
  <c r="P1975" i="1"/>
  <c r="B1975" i="1"/>
  <c r="A1975" i="1"/>
  <c r="Q1983" i="1"/>
  <c r="J1983" i="1"/>
  <c r="R1983" i="1"/>
  <c r="K1983" i="1"/>
  <c r="L1983" i="1"/>
  <c r="M1983" i="1"/>
  <c r="N1983" i="1"/>
  <c r="O1983" i="1"/>
  <c r="P1983" i="1"/>
  <c r="B1983" i="1"/>
  <c r="A1983" i="1"/>
  <c r="Q1991" i="1"/>
  <c r="J1991" i="1"/>
  <c r="R1991" i="1"/>
  <c r="K1991" i="1"/>
  <c r="L1991" i="1"/>
  <c r="M1991" i="1"/>
  <c r="N1991" i="1"/>
  <c r="O1991" i="1"/>
  <c r="P1991" i="1"/>
  <c r="B1991" i="1"/>
  <c r="A1991" i="1"/>
  <c r="Q1999" i="1"/>
  <c r="J1999" i="1"/>
  <c r="R1999" i="1"/>
  <c r="K1999" i="1"/>
  <c r="L1999" i="1"/>
  <c r="M1999" i="1"/>
  <c r="N1999" i="1"/>
  <c r="O1999" i="1"/>
  <c r="P1999" i="1"/>
  <c r="B1999" i="1"/>
  <c r="A1999" i="1"/>
  <c r="Q2007" i="1"/>
  <c r="J2007" i="1"/>
  <c r="R2007" i="1"/>
  <c r="K2007" i="1"/>
  <c r="L2007" i="1"/>
  <c r="M2007" i="1"/>
  <c r="N2007" i="1"/>
  <c r="O2007" i="1"/>
  <c r="P2007" i="1"/>
  <c r="B2007" i="1"/>
  <c r="A2007" i="1"/>
  <c r="Q2015" i="1"/>
  <c r="J2015" i="1"/>
  <c r="R2015" i="1"/>
  <c r="K2015" i="1"/>
  <c r="L2015" i="1"/>
  <c r="M2015" i="1"/>
  <c r="N2015" i="1"/>
  <c r="O2015" i="1"/>
  <c r="P2015" i="1"/>
  <c r="B2015" i="1"/>
  <c r="A2015" i="1"/>
  <c r="Q2023" i="1"/>
  <c r="J2023" i="1"/>
  <c r="R2023" i="1"/>
  <c r="K2023" i="1"/>
  <c r="L2023" i="1"/>
  <c r="M2023" i="1"/>
  <c r="N2023" i="1"/>
  <c r="O2023" i="1"/>
  <c r="P2023" i="1"/>
  <c r="B2023" i="1"/>
  <c r="A2023" i="1"/>
  <c r="Q2031" i="1"/>
  <c r="J2031" i="1"/>
  <c r="R2031" i="1"/>
  <c r="K2031" i="1"/>
  <c r="L2031" i="1"/>
  <c r="M2031" i="1"/>
  <c r="N2031" i="1"/>
  <c r="P2031" i="1"/>
  <c r="O2031" i="1"/>
  <c r="B2031" i="1"/>
  <c r="A2031" i="1"/>
  <c r="Q2039" i="1"/>
  <c r="J2039" i="1"/>
  <c r="R2039" i="1"/>
  <c r="K2039" i="1"/>
  <c r="L2039" i="1"/>
  <c r="M2039" i="1"/>
  <c r="N2039" i="1"/>
  <c r="O2039" i="1"/>
  <c r="P2039" i="1"/>
  <c r="B2039" i="1"/>
  <c r="A2039" i="1"/>
  <c r="Q2047" i="1"/>
  <c r="J2047" i="1"/>
  <c r="R2047" i="1"/>
  <c r="K2047" i="1"/>
  <c r="L2047" i="1"/>
  <c r="M2047" i="1"/>
  <c r="N2047" i="1"/>
  <c r="O2047" i="1"/>
  <c r="P2047" i="1"/>
  <c r="B2047" i="1"/>
  <c r="A2047" i="1"/>
  <c r="M1813" i="1"/>
  <c r="N1813" i="1"/>
  <c r="O1813" i="1"/>
  <c r="P1813" i="1"/>
  <c r="Q1813" i="1"/>
  <c r="J1813" i="1"/>
  <c r="R1813" i="1"/>
  <c r="K1813" i="1"/>
  <c r="L1813" i="1"/>
  <c r="A1813" i="1"/>
  <c r="B1813" i="1"/>
  <c r="M1853" i="1"/>
  <c r="N1853" i="1"/>
  <c r="O1853" i="1"/>
  <c r="P1853" i="1"/>
  <c r="Q1853" i="1"/>
  <c r="J1853" i="1"/>
  <c r="R1853" i="1"/>
  <c r="K1853" i="1"/>
  <c r="L1853" i="1"/>
  <c r="A1853" i="1"/>
  <c r="B1853" i="1"/>
  <c r="M1901" i="1"/>
  <c r="N1901" i="1"/>
  <c r="O1901" i="1"/>
  <c r="P1901" i="1"/>
  <c r="Q1901" i="1"/>
  <c r="J1901" i="1"/>
  <c r="R1901" i="1"/>
  <c r="K1901" i="1"/>
  <c r="L1901" i="1"/>
  <c r="A1901" i="1"/>
  <c r="B1901" i="1"/>
  <c r="K1965" i="1"/>
  <c r="L1965" i="1"/>
  <c r="M1965" i="1"/>
  <c r="N1965" i="1"/>
  <c r="O1965" i="1"/>
  <c r="P1965" i="1"/>
  <c r="J1965" i="1"/>
  <c r="Q1965" i="1"/>
  <c r="R1965" i="1"/>
  <c r="A1965" i="1"/>
  <c r="B1965" i="1"/>
  <c r="L1822" i="1"/>
  <c r="M1822" i="1"/>
  <c r="N1822" i="1"/>
  <c r="O1822" i="1"/>
  <c r="P1822" i="1"/>
  <c r="Q1822" i="1"/>
  <c r="R1822" i="1"/>
  <c r="J1822" i="1"/>
  <c r="K1822" i="1"/>
  <c r="B1822" i="1"/>
  <c r="A1822" i="1"/>
  <c r="L1854" i="1"/>
  <c r="M1854" i="1"/>
  <c r="N1854" i="1"/>
  <c r="O1854" i="1"/>
  <c r="P1854" i="1"/>
  <c r="Q1854" i="1"/>
  <c r="R1854" i="1"/>
  <c r="J1854" i="1"/>
  <c r="K1854" i="1"/>
  <c r="B1854" i="1"/>
  <c r="A1854" i="1"/>
  <c r="L1894" i="1"/>
  <c r="M1894" i="1"/>
  <c r="N1894" i="1"/>
  <c r="O1894" i="1"/>
  <c r="P1894" i="1"/>
  <c r="Q1894" i="1"/>
  <c r="J1894" i="1"/>
  <c r="R1894" i="1"/>
  <c r="K1894" i="1"/>
  <c r="B1894" i="1"/>
  <c r="A1894" i="1"/>
  <c r="J1942" i="1"/>
  <c r="R1942" i="1"/>
  <c r="K1942" i="1"/>
  <c r="L1942" i="1"/>
  <c r="M1942" i="1"/>
  <c r="N1942" i="1"/>
  <c r="O1942" i="1"/>
  <c r="P1942" i="1"/>
  <c r="Q1942" i="1"/>
  <c r="A1942" i="1"/>
  <c r="B1942" i="1"/>
  <c r="J1800" i="1"/>
  <c r="R1800" i="1"/>
  <c r="K1800" i="1"/>
  <c r="L1800" i="1"/>
  <c r="M1800" i="1"/>
  <c r="N1800" i="1"/>
  <c r="O1800" i="1"/>
  <c r="P1800" i="1"/>
  <c r="Q1800" i="1"/>
  <c r="B1800" i="1"/>
  <c r="A1800" i="1"/>
  <c r="J1808" i="1"/>
  <c r="R1808" i="1"/>
  <c r="K1808" i="1"/>
  <c r="L1808" i="1"/>
  <c r="M1808" i="1"/>
  <c r="N1808" i="1"/>
  <c r="O1808" i="1"/>
  <c r="P1808" i="1"/>
  <c r="Q1808" i="1"/>
  <c r="B1808" i="1"/>
  <c r="A1808" i="1"/>
  <c r="J1816" i="1"/>
  <c r="R1816" i="1"/>
  <c r="K1816" i="1"/>
  <c r="L1816" i="1"/>
  <c r="M1816" i="1"/>
  <c r="N1816" i="1"/>
  <c r="O1816" i="1"/>
  <c r="P1816" i="1"/>
  <c r="Q1816" i="1"/>
  <c r="A1816" i="1"/>
  <c r="B1816" i="1"/>
  <c r="J1824" i="1"/>
  <c r="R1824" i="1"/>
  <c r="K1824" i="1"/>
  <c r="L1824" i="1"/>
  <c r="M1824" i="1"/>
  <c r="N1824" i="1"/>
  <c r="O1824" i="1"/>
  <c r="P1824" i="1"/>
  <c r="Q1824" i="1"/>
  <c r="A1824" i="1"/>
  <c r="B1824" i="1"/>
  <c r="J1832" i="1"/>
  <c r="R1832" i="1"/>
  <c r="K1832" i="1"/>
  <c r="L1832" i="1"/>
  <c r="M1832" i="1"/>
  <c r="N1832" i="1"/>
  <c r="O1832" i="1"/>
  <c r="P1832" i="1"/>
  <c r="Q1832" i="1"/>
  <c r="A1832" i="1"/>
  <c r="B1832" i="1"/>
  <c r="J1840" i="1"/>
  <c r="R1840" i="1"/>
  <c r="K1840" i="1"/>
  <c r="L1840" i="1"/>
  <c r="M1840" i="1"/>
  <c r="N1840" i="1"/>
  <c r="O1840" i="1"/>
  <c r="P1840" i="1"/>
  <c r="Q1840" i="1"/>
  <c r="A1840" i="1"/>
  <c r="B1840" i="1"/>
  <c r="J1848" i="1"/>
  <c r="R1848" i="1"/>
  <c r="K1848" i="1"/>
  <c r="L1848" i="1"/>
  <c r="M1848" i="1"/>
  <c r="N1848" i="1"/>
  <c r="O1848" i="1"/>
  <c r="P1848" i="1"/>
  <c r="Q1848" i="1"/>
  <c r="A1848" i="1"/>
  <c r="B1848" i="1"/>
  <c r="J1856" i="1"/>
  <c r="R1856" i="1"/>
  <c r="K1856" i="1"/>
  <c r="L1856" i="1"/>
  <c r="M1856" i="1"/>
  <c r="N1856" i="1"/>
  <c r="O1856" i="1"/>
  <c r="P1856" i="1"/>
  <c r="Q1856" i="1"/>
  <c r="A1856" i="1"/>
  <c r="B1856" i="1"/>
  <c r="J1864" i="1"/>
  <c r="R1864" i="1"/>
  <c r="K1864" i="1"/>
  <c r="L1864" i="1"/>
  <c r="M1864" i="1"/>
  <c r="N1864" i="1"/>
  <c r="O1864" i="1"/>
  <c r="P1864" i="1"/>
  <c r="Q1864" i="1"/>
  <c r="A1864" i="1"/>
  <c r="B1864" i="1"/>
  <c r="J1872" i="1"/>
  <c r="R1872" i="1"/>
  <c r="K1872" i="1"/>
  <c r="L1872" i="1"/>
  <c r="M1872" i="1"/>
  <c r="N1872" i="1"/>
  <c r="O1872" i="1"/>
  <c r="P1872" i="1"/>
  <c r="Q1872" i="1"/>
  <c r="A1872" i="1"/>
  <c r="B1872" i="1"/>
  <c r="J1880" i="1"/>
  <c r="R1880" i="1"/>
  <c r="K1880" i="1"/>
  <c r="L1880" i="1"/>
  <c r="M1880" i="1"/>
  <c r="N1880" i="1"/>
  <c r="O1880" i="1"/>
  <c r="P1880" i="1"/>
  <c r="Q1880" i="1"/>
  <c r="A1880" i="1"/>
  <c r="B1880" i="1"/>
  <c r="J1888" i="1"/>
  <c r="R1888" i="1"/>
  <c r="K1888" i="1"/>
  <c r="L1888" i="1"/>
  <c r="M1888" i="1"/>
  <c r="N1888" i="1"/>
  <c r="O1888" i="1"/>
  <c r="P1888" i="1"/>
  <c r="Q1888" i="1"/>
  <c r="A1888" i="1"/>
  <c r="B1888" i="1"/>
  <c r="J1896" i="1"/>
  <c r="R1896" i="1"/>
  <c r="K1896" i="1"/>
  <c r="L1896" i="1"/>
  <c r="M1896" i="1"/>
  <c r="N1896" i="1"/>
  <c r="O1896" i="1"/>
  <c r="P1896" i="1"/>
  <c r="Q1896" i="1"/>
  <c r="A1896" i="1"/>
  <c r="B1896" i="1"/>
  <c r="J1904" i="1"/>
  <c r="R1904" i="1"/>
  <c r="K1904" i="1"/>
  <c r="L1904" i="1"/>
  <c r="M1904" i="1"/>
  <c r="N1904" i="1"/>
  <c r="O1904" i="1"/>
  <c r="P1904" i="1"/>
  <c r="Q1904" i="1"/>
  <c r="A1904" i="1"/>
  <c r="B1904" i="1"/>
  <c r="J1912" i="1"/>
  <c r="R1912" i="1"/>
  <c r="K1912" i="1"/>
  <c r="L1912" i="1"/>
  <c r="M1912" i="1"/>
  <c r="N1912" i="1"/>
  <c r="O1912" i="1"/>
  <c r="Q1912" i="1"/>
  <c r="P1912" i="1"/>
  <c r="A1912" i="1"/>
  <c r="B1912" i="1"/>
  <c r="J1920" i="1"/>
  <c r="R1920" i="1"/>
  <c r="K1920" i="1"/>
  <c r="L1920" i="1"/>
  <c r="M1920" i="1"/>
  <c r="N1920" i="1"/>
  <c r="O1920" i="1"/>
  <c r="P1920" i="1"/>
  <c r="Q1920" i="1"/>
  <c r="A1920" i="1"/>
  <c r="B1920" i="1"/>
  <c r="P1928" i="1"/>
  <c r="Q1928" i="1"/>
  <c r="J1928" i="1"/>
  <c r="R1928" i="1"/>
  <c r="K1928" i="1"/>
  <c r="L1928" i="1"/>
  <c r="M1928" i="1"/>
  <c r="O1928" i="1"/>
  <c r="N1928" i="1"/>
  <c r="A1928" i="1"/>
  <c r="B1928" i="1"/>
  <c r="P1936" i="1"/>
  <c r="Q1936" i="1"/>
  <c r="J1936" i="1"/>
  <c r="R1936" i="1"/>
  <c r="K1936" i="1"/>
  <c r="L1936" i="1"/>
  <c r="M1936" i="1"/>
  <c r="N1936" i="1"/>
  <c r="O1936" i="1"/>
  <c r="A1936" i="1"/>
  <c r="B1936" i="1"/>
  <c r="P1944" i="1"/>
  <c r="Q1944" i="1"/>
  <c r="J1944" i="1"/>
  <c r="R1944" i="1"/>
  <c r="K1944" i="1"/>
  <c r="L1944" i="1"/>
  <c r="M1944" i="1"/>
  <c r="N1944" i="1"/>
  <c r="O1944" i="1"/>
  <c r="A1944" i="1"/>
  <c r="B1944" i="1"/>
  <c r="P1952" i="1"/>
  <c r="Q1952" i="1"/>
  <c r="J1952" i="1"/>
  <c r="R1952" i="1"/>
  <c r="K1952" i="1"/>
  <c r="L1952" i="1"/>
  <c r="M1952" i="1"/>
  <c r="N1952" i="1"/>
  <c r="O1952" i="1"/>
  <c r="A1952" i="1"/>
  <c r="B1952" i="1"/>
  <c r="P1960" i="1"/>
  <c r="Q1960" i="1"/>
  <c r="J1960" i="1"/>
  <c r="R1960" i="1"/>
  <c r="K1960" i="1"/>
  <c r="L1960" i="1"/>
  <c r="M1960" i="1"/>
  <c r="N1960" i="1"/>
  <c r="O1960" i="1"/>
  <c r="A1960" i="1"/>
  <c r="B1960" i="1"/>
  <c r="P1968" i="1"/>
  <c r="Q1968" i="1"/>
  <c r="J1968" i="1"/>
  <c r="R1968" i="1"/>
  <c r="K1968" i="1"/>
  <c r="L1968" i="1"/>
  <c r="M1968" i="1"/>
  <c r="N1968" i="1"/>
  <c r="O1968" i="1"/>
  <c r="A1968" i="1"/>
  <c r="B1968" i="1"/>
  <c r="P1976" i="1"/>
  <c r="Q1976" i="1"/>
  <c r="J1976" i="1"/>
  <c r="R1976" i="1"/>
  <c r="K1976" i="1"/>
  <c r="L1976" i="1"/>
  <c r="M1976" i="1"/>
  <c r="N1976" i="1"/>
  <c r="O1976" i="1"/>
  <c r="A1976" i="1"/>
  <c r="B1976" i="1"/>
  <c r="P1984" i="1"/>
  <c r="Q1984" i="1"/>
  <c r="J1984" i="1"/>
  <c r="R1984" i="1"/>
  <c r="K1984" i="1"/>
  <c r="L1984" i="1"/>
  <c r="M1984" i="1"/>
  <c r="N1984" i="1"/>
  <c r="A1984" i="1"/>
  <c r="B1984" i="1"/>
  <c r="O1984" i="1"/>
  <c r="P1992" i="1"/>
  <c r="Q1992" i="1"/>
  <c r="J1992" i="1"/>
  <c r="R1992" i="1"/>
  <c r="K1992" i="1"/>
  <c r="L1992" i="1"/>
  <c r="M1992" i="1"/>
  <c r="O1992" i="1"/>
  <c r="N1992" i="1"/>
  <c r="A1992" i="1"/>
  <c r="B1992" i="1"/>
  <c r="P2000" i="1"/>
  <c r="Q2000" i="1"/>
  <c r="J2000" i="1"/>
  <c r="R2000" i="1"/>
  <c r="K2000" i="1"/>
  <c r="L2000" i="1"/>
  <c r="M2000" i="1"/>
  <c r="N2000" i="1"/>
  <c r="O2000" i="1"/>
  <c r="A2000" i="1"/>
  <c r="B2000" i="1"/>
  <c r="P2008" i="1"/>
  <c r="Q2008" i="1"/>
  <c r="J2008" i="1"/>
  <c r="R2008" i="1"/>
  <c r="K2008" i="1"/>
  <c r="L2008" i="1"/>
  <c r="M2008" i="1"/>
  <c r="N2008" i="1"/>
  <c r="O2008" i="1"/>
  <c r="A2008" i="1"/>
  <c r="B2008" i="1"/>
  <c r="P2016" i="1"/>
  <c r="Q2016" i="1"/>
  <c r="J2016" i="1"/>
  <c r="R2016" i="1"/>
  <c r="K2016" i="1"/>
  <c r="L2016" i="1"/>
  <c r="M2016" i="1"/>
  <c r="N2016" i="1"/>
  <c r="O2016" i="1"/>
  <c r="A2016" i="1"/>
  <c r="B2016" i="1"/>
  <c r="P2024" i="1"/>
  <c r="Q2024" i="1"/>
  <c r="J2024" i="1"/>
  <c r="R2024" i="1"/>
  <c r="K2024" i="1"/>
  <c r="L2024" i="1"/>
  <c r="M2024" i="1"/>
  <c r="N2024" i="1"/>
  <c r="O2024" i="1"/>
  <c r="A2024" i="1"/>
  <c r="B2024" i="1"/>
  <c r="P2032" i="1"/>
  <c r="Q2032" i="1"/>
  <c r="J2032" i="1"/>
  <c r="R2032" i="1"/>
  <c r="K2032" i="1"/>
  <c r="L2032" i="1"/>
  <c r="M2032" i="1"/>
  <c r="N2032" i="1"/>
  <c r="O2032" i="1"/>
  <c r="A2032" i="1"/>
  <c r="B2032" i="1"/>
  <c r="P2040" i="1"/>
  <c r="Q2040" i="1"/>
  <c r="J2040" i="1"/>
  <c r="R2040" i="1"/>
  <c r="K2040" i="1"/>
  <c r="L2040" i="1"/>
  <c r="M2040" i="1"/>
  <c r="N2040" i="1"/>
  <c r="O2040" i="1"/>
  <c r="A2040" i="1"/>
  <c r="B2040" i="1"/>
  <c r="P2048" i="1"/>
  <c r="Q2048" i="1"/>
  <c r="J2048" i="1"/>
  <c r="R2048" i="1"/>
  <c r="K2048" i="1"/>
  <c r="L2048" i="1"/>
  <c r="M2048" i="1"/>
  <c r="N2048" i="1"/>
  <c r="O2048" i="1"/>
  <c r="A2048" i="1"/>
  <c r="B2048" i="1"/>
  <c r="M1821" i="1"/>
  <c r="N1821" i="1"/>
  <c r="O1821" i="1"/>
  <c r="P1821" i="1"/>
  <c r="Q1821" i="1"/>
  <c r="J1821" i="1"/>
  <c r="R1821" i="1"/>
  <c r="K1821" i="1"/>
  <c r="L1821" i="1"/>
  <c r="A1821" i="1"/>
  <c r="B1821" i="1"/>
  <c r="M1837" i="1"/>
  <c r="N1837" i="1"/>
  <c r="O1837" i="1"/>
  <c r="P1837" i="1"/>
  <c r="Q1837" i="1"/>
  <c r="J1837" i="1"/>
  <c r="R1837" i="1"/>
  <c r="K1837" i="1"/>
  <c r="L1837" i="1"/>
  <c r="A1837" i="1"/>
  <c r="B1837" i="1"/>
  <c r="M1877" i="1"/>
  <c r="N1877" i="1"/>
  <c r="O1877" i="1"/>
  <c r="P1877" i="1"/>
  <c r="Q1877" i="1"/>
  <c r="J1877" i="1"/>
  <c r="R1877" i="1"/>
  <c r="K1877" i="1"/>
  <c r="L1877" i="1"/>
  <c r="A1877" i="1"/>
  <c r="B1877" i="1"/>
  <c r="M1909" i="1"/>
  <c r="N1909" i="1"/>
  <c r="O1909" i="1"/>
  <c r="P1909" i="1"/>
  <c r="Q1909" i="1"/>
  <c r="J1909" i="1"/>
  <c r="R1909" i="1"/>
  <c r="L1909" i="1"/>
  <c r="K1909" i="1"/>
  <c r="A1909" i="1"/>
  <c r="B1909" i="1"/>
  <c r="K1957" i="1"/>
  <c r="L1957" i="1"/>
  <c r="M1957" i="1"/>
  <c r="N1957" i="1"/>
  <c r="O1957" i="1"/>
  <c r="P1957" i="1"/>
  <c r="Q1957" i="1"/>
  <c r="R1957" i="1"/>
  <c r="J1957" i="1"/>
  <c r="A1957" i="1"/>
  <c r="B1957" i="1"/>
  <c r="L1846" i="1"/>
  <c r="M1846" i="1"/>
  <c r="N1846" i="1"/>
  <c r="O1846" i="1"/>
  <c r="P1846" i="1"/>
  <c r="Q1846" i="1"/>
  <c r="R1846" i="1"/>
  <c r="J1846" i="1"/>
  <c r="K1846" i="1"/>
  <c r="A1846" i="1"/>
  <c r="B1846" i="1"/>
  <c r="Q1801" i="1"/>
  <c r="J1801" i="1"/>
  <c r="R1801" i="1"/>
  <c r="K1801" i="1"/>
  <c r="L1801" i="1"/>
  <c r="M1801" i="1"/>
  <c r="N1801" i="1"/>
  <c r="O1801" i="1"/>
  <c r="P1801" i="1"/>
  <c r="A1801" i="1"/>
  <c r="B1801" i="1"/>
  <c r="Q1825" i="1"/>
  <c r="J1825" i="1"/>
  <c r="R1825" i="1"/>
  <c r="K1825" i="1"/>
  <c r="L1825" i="1"/>
  <c r="M1825" i="1"/>
  <c r="N1825" i="1"/>
  <c r="O1825" i="1"/>
  <c r="P1825" i="1"/>
  <c r="A1825" i="1"/>
  <c r="B1825" i="1"/>
  <c r="Q1849" i="1"/>
  <c r="J1849" i="1"/>
  <c r="R1849" i="1"/>
  <c r="K1849" i="1"/>
  <c r="L1849" i="1"/>
  <c r="M1849" i="1"/>
  <c r="N1849" i="1"/>
  <c r="O1849" i="1"/>
  <c r="P1849" i="1"/>
  <c r="A1849" i="1"/>
  <c r="B1849" i="1"/>
  <c r="Q1873" i="1"/>
  <c r="J1873" i="1"/>
  <c r="R1873" i="1"/>
  <c r="K1873" i="1"/>
  <c r="L1873" i="1"/>
  <c r="M1873" i="1"/>
  <c r="N1873" i="1"/>
  <c r="O1873" i="1"/>
  <c r="P1873" i="1"/>
  <c r="A1873" i="1"/>
  <c r="B1873" i="1"/>
  <c r="Q1889" i="1"/>
  <c r="J1889" i="1"/>
  <c r="R1889" i="1"/>
  <c r="K1889" i="1"/>
  <c r="L1889" i="1"/>
  <c r="M1889" i="1"/>
  <c r="N1889" i="1"/>
  <c r="O1889" i="1"/>
  <c r="P1889" i="1"/>
  <c r="A1889" i="1"/>
  <c r="B1889" i="1"/>
  <c r="Q1905" i="1"/>
  <c r="J1905" i="1"/>
  <c r="R1905" i="1"/>
  <c r="K1905" i="1"/>
  <c r="L1905" i="1"/>
  <c r="M1905" i="1"/>
  <c r="N1905" i="1"/>
  <c r="P1905" i="1"/>
  <c r="O1905" i="1"/>
  <c r="A1905" i="1"/>
  <c r="B1905" i="1"/>
  <c r="O1929" i="1"/>
  <c r="P1929" i="1"/>
  <c r="Q1929" i="1"/>
  <c r="J1929" i="1"/>
  <c r="R1929" i="1"/>
  <c r="K1929" i="1"/>
  <c r="L1929" i="1"/>
  <c r="M1929" i="1"/>
  <c r="N1929" i="1"/>
  <c r="A1929" i="1"/>
  <c r="B1929" i="1"/>
  <c r="O1945" i="1"/>
  <c r="P1945" i="1"/>
  <c r="Q1945" i="1"/>
  <c r="J1945" i="1"/>
  <c r="R1945" i="1"/>
  <c r="K1945" i="1"/>
  <c r="L1945" i="1"/>
  <c r="M1945" i="1"/>
  <c r="N1945" i="1"/>
  <c r="A1945" i="1"/>
  <c r="B1945" i="1"/>
  <c r="O1953" i="1"/>
  <c r="P1953" i="1"/>
  <c r="Q1953" i="1"/>
  <c r="J1953" i="1"/>
  <c r="R1953" i="1"/>
  <c r="K1953" i="1"/>
  <c r="L1953" i="1"/>
  <c r="M1953" i="1"/>
  <c r="N1953" i="1"/>
  <c r="A1953" i="1"/>
  <c r="B1953" i="1"/>
  <c r="O1969" i="1"/>
  <c r="P1969" i="1"/>
  <c r="Q1969" i="1"/>
  <c r="J1969" i="1"/>
  <c r="R1969" i="1"/>
  <c r="K1969" i="1"/>
  <c r="L1969" i="1"/>
  <c r="M1969" i="1"/>
  <c r="N1969" i="1"/>
  <c r="A1969" i="1"/>
  <c r="B1969" i="1"/>
  <c r="O1977" i="1"/>
  <c r="P1977" i="1"/>
  <c r="Q1977" i="1"/>
  <c r="J1977" i="1"/>
  <c r="R1977" i="1"/>
  <c r="K1977" i="1"/>
  <c r="L1977" i="1"/>
  <c r="M1977" i="1"/>
  <c r="N1977" i="1"/>
  <c r="A1977" i="1"/>
  <c r="B1977" i="1"/>
  <c r="O1985" i="1"/>
  <c r="P1985" i="1"/>
  <c r="Q1985" i="1"/>
  <c r="J1985" i="1"/>
  <c r="R1985" i="1"/>
  <c r="K1985" i="1"/>
  <c r="L1985" i="1"/>
  <c r="N1985" i="1"/>
  <c r="M1985" i="1"/>
  <c r="A1985" i="1"/>
  <c r="B1985" i="1"/>
  <c r="O1993" i="1"/>
  <c r="P1993" i="1"/>
  <c r="Q1993" i="1"/>
  <c r="J1993" i="1"/>
  <c r="R1993" i="1"/>
  <c r="K1993" i="1"/>
  <c r="L1993" i="1"/>
  <c r="M1993" i="1"/>
  <c r="N1993" i="1"/>
  <c r="A1993" i="1"/>
  <c r="B1993" i="1"/>
  <c r="O2009" i="1"/>
  <c r="P2009" i="1"/>
  <c r="Q2009" i="1"/>
  <c r="J2009" i="1"/>
  <c r="R2009" i="1"/>
  <c r="K2009" i="1"/>
  <c r="L2009" i="1"/>
  <c r="M2009" i="1"/>
  <c r="N2009" i="1"/>
  <c r="A2009" i="1"/>
  <c r="B2009" i="1"/>
  <c r="O2017" i="1"/>
  <c r="P2017" i="1"/>
  <c r="Q2017" i="1"/>
  <c r="J2017" i="1"/>
  <c r="R2017" i="1"/>
  <c r="K2017" i="1"/>
  <c r="L2017" i="1"/>
  <c r="M2017" i="1"/>
  <c r="N2017" i="1"/>
  <c r="A2017" i="1"/>
  <c r="B2017" i="1"/>
  <c r="O2025" i="1"/>
  <c r="P2025" i="1"/>
  <c r="Q2025" i="1"/>
  <c r="J2025" i="1"/>
  <c r="R2025" i="1"/>
  <c r="K2025" i="1"/>
  <c r="L2025" i="1"/>
  <c r="M2025" i="1"/>
  <c r="N2025" i="1"/>
  <c r="A2025" i="1"/>
  <c r="B2025" i="1"/>
  <c r="O2033" i="1"/>
  <c r="P2033" i="1"/>
  <c r="Q2033" i="1"/>
  <c r="J2033" i="1"/>
  <c r="R2033" i="1"/>
  <c r="K2033" i="1"/>
  <c r="L2033" i="1"/>
  <c r="M2033" i="1"/>
  <c r="N2033" i="1"/>
  <c r="A2033" i="1"/>
  <c r="B2033" i="1"/>
  <c r="O2041" i="1"/>
  <c r="P2041" i="1"/>
  <c r="Q2041" i="1"/>
  <c r="J2041" i="1"/>
  <c r="R2041" i="1"/>
  <c r="K2041" i="1"/>
  <c r="L2041" i="1"/>
  <c r="M2041" i="1"/>
  <c r="N2041" i="1"/>
  <c r="A2041" i="1"/>
  <c r="B2041" i="1"/>
  <c r="M1829" i="1"/>
  <c r="N1829" i="1"/>
  <c r="O1829" i="1"/>
  <c r="P1829" i="1"/>
  <c r="Q1829" i="1"/>
  <c r="J1829" i="1"/>
  <c r="R1829" i="1"/>
  <c r="K1829" i="1"/>
  <c r="L1829" i="1"/>
  <c r="A1829" i="1"/>
  <c r="B1829" i="1"/>
  <c r="M1861" i="1"/>
  <c r="N1861" i="1"/>
  <c r="O1861" i="1"/>
  <c r="P1861" i="1"/>
  <c r="Q1861" i="1"/>
  <c r="J1861" i="1"/>
  <c r="R1861" i="1"/>
  <c r="K1861" i="1"/>
  <c r="L1861" i="1"/>
  <c r="A1861" i="1"/>
  <c r="B1861" i="1"/>
  <c r="M1893" i="1"/>
  <c r="N1893" i="1"/>
  <c r="O1893" i="1"/>
  <c r="P1893" i="1"/>
  <c r="Q1893" i="1"/>
  <c r="J1893" i="1"/>
  <c r="R1893" i="1"/>
  <c r="K1893" i="1"/>
  <c r="L1893" i="1"/>
  <c r="A1893" i="1"/>
  <c r="B1893" i="1"/>
  <c r="K1933" i="1"/>
  <c r="L1933" i="1"/>
  <c r="M1933" i="1"/>
  <c r="N1933" i="1"/>
  <c r="O1933" i="1"/>
  <c r="P1933" i="1"/>
  <c r="J1933" i="1"/>
  <c r="Q1933" i="1"/>
  <c r="R1933" i="1"/>
  <c r="A1933" i="1"/>
  <c r="B1933" i="1"/>
  <c r="K1949" i="1"/>
  <c r="L1949" i="1"/>
  <c r="M1949" i="1"/>
  <c r="N1949" i="1"/>
  <c r="O1949" i="1"/>
  <c r="P1949" i="1"/>
  <c r="J1949" i="1"/>
  <c r="Q1949" i="1"/>
  <c r="R1949" i="1"/>
  <c r="A1949" i="1"/>
  <c r="B1949" i="1"/>
  <c r="K1989" i="1"/>
  <c r="L1989" i="1"/>
  <c r="M1989" i="1"/>
  <c r="N1989" i="1"/>
  <c r="O1989" i="1"/>
  <c r="P1989" i="1"/>
  <c r="Q1989" i="1"/>
  <c r="R1989" i="1"/>
  <c r="J1989" i="1"/>
  <c r="A1989" i="1"/>
  <c r="B1989" i="1"/>
  <c r="K1997" i="1"/>
  <c r="L1997" i="1"/>
  <c r="M1997" i="1"/>
  <c r="N1997" i="1"/>
  <c r="O1997" i="1"/>
  <c r="P1997" i="1"/>
  <c r="J1997" i="1"/>
  <c r="Q1997" i="1"/>
  <c r="R1997" i="1"/>
  <c r="A1997" i="1"/>
  <c r="B1997" i="1"/>
  <c r="K2005" i="1"/>
  <c r="L2005" i="1"/>
  <c r="M2005" i="1"/>
  <c r="N2005" i="1"/>
  <c r="O2005" i="1"/>
  <c r="P2005" i="1"/>
  <c r="J2005" i="1"/>
  <c r="Q2005" i="1"/>
  <c r="R2005" i="1"/>
  <c r="A2005" i="1"/>
  <c r="B2005" i="1"/>
  <c r="K2021" i="1"/>
  <c r="L2021" i="1"/>
  <c r="M2021" i="1"/>
  <c r="N2021" i="1"/>
  <c r="O2021" i="1"/>
  <c r="P2021" i="1"/>
  <c r="Q2021" i="1"/>
  <c r="R2021" i="1"/>
  <c r="J2021" i="1"/>
  <c r="A2021" i="1"/>
  <c r="B2021" i="1"/>
  <c r="K2029" i="1"/>
  <c r="L2029" i="1"/>
  <c r="M2029" i="1"/>
  <c r="N2029" i="1"/>
  <c r="O2029" i="1"/>
  <c r="P2029" i="1"/>
  <c r="J2029" i="1"/>
  <c r="Q2029" i="1"/>
  <c r="R2029" i="1"/>
  <c r="A2029" i="1"/>
  <c r="B2029" i="1"/>
  <c r="K2037" i="1"/>
  <c r="L2037" i="1"/>
  <c r="M2037" i="1"/>
  <c r="N2037" i="1"/>
  <c r="O2037" i="1"/>
  <c r="P2037" i="1"/>
  <c r="J2037" i="1"/>
  <c r="Q2037" i="1"/>
  <c r="R2037" i="1"/>
  <c r="A2037" i="1"/>
  <c r="B2037" i="1"/>
  <c r="K2045" i="1"/>
  <c r="L2045" i="1"/>
  <c r="M2045" i="1"/>
  <c r="N2045" i="1"/>
  <c r="O2045" i="1"/>
  <c r="P2045" i="1"/>
  <c r="J2045" i="1"/>
  <c r="Q2045" i="1"/>
  <c r="R2045" i="1"/>
  <c r="A2045" i="1"/>
  <c r="B2045" i="1"/>
  <c r="L1886" i="1"/>
  <c r="M1886" i="1"/>
  <c r="N1886" i="1"/>
  <c r="O1886" i="1"/>
  <c r="P1886" i="1"/>
  <c r="Q1886" i="1"/>
  <c r="R1886" i="1"/>
  <c r="J1886" i="1"/>
  <c r="K1886" i="1"/>
  <c r="B1886" i="1"/>
  <c r="A1886" i="1"/>
  <c r="Q1809" i="1"/>
  <c r="J1809" i="1"/>
  <c r="R1809" i="1"/>
  <c r="K1809" i="1"/>
  <c r="L1809" i="1"/>
  <c r="M1809" i="1"/>
  <c r="N1809" i="1"/>
  <c r="O1809" i="1"/>
  <c r="P1809" i="1"/>
  <c r="A1809" i="1"/>
  <c r="B1809" i="1"/>
  <c r="Q1817" i="1"/>
  <c r="J1817" i="1"/>
  <c r="R1817" i="1"/>
  <c r="K1817" i="1"/>
  <c r="L1817" i="1"/>
  <c r="M1817" i="1"/>
  <c r="N1817" i="1"/>
  <c r="O1817" i="1"/>
  <c r="P1817" i="1"/>
  <c r="A1817" i="1"/>
  <c r="B1817" i="1"/>
  <c r="Q1833" i="1"/>
  <c r="J1833" i="1"/>
  <c r="R1833" i="1"/>
  <c r="K1833" i="1"/>
  <c r="L1833" i="1"/>
  <c r="M1833" i="1"/>
  <c r="N1833" i="1"/>
  <c r="O1833" i="1"/>
  <c r="P1833" i="1"/>
  <c r="A1833" i="1"/>
  <c r="B1833" i="1"/>
  <c r="Q1841" i="1"/>
  <c r="J1841" i="1"/>
  <c r="R1841" i="1"/>
  <c r="K1841" i="1"/>
  <c r="L1841" i="1"/>
  <c r="M1841" i="1"/>
  <c r="N1841" i="1"/>
  <c r="O1841" i="1"/>
  <c r="P1841" i="1"/>
  <c r="A1841" i="1"/>
  <c r="B1841" i="1"/>
  <c r="Q1857" i="1"/>
  <c r="J1857" i="1"/>
  <c r="R1857" i="1"/>
  <c r="K1857" i="1"/>
  <c r="L1857" i="1"/>
  <c r="M1857" i="1"/>
  <c r="N1857" i="1"/>
  <c r="O1857" i="1"/>
  <c r="P1857" i="1"/>
  <c r="A1857" i="1"/>
  <c r="B1857" i="1"/>
  <c r="Q1865" i="1"/>
  <c r="J1865" i="1"/>
  <c r="R1865" i="1"/>
  <c r="K1865" i="1"/>
  <c r="L1865" i="1"/>
  <c r="M1865" i="1"/>
  <c r="N1865" i="1"/>
  <c r="O1865" i="1"/>
  <c r="P1865" i="1"/>
  <c r="A1865" i="1"/>
  <c r="B1865" i="1"/>
  <c r="Q1881" i="1"/>
  <c r="J1881" i="1"/>
  <c r="R1881" i="1"/>
  <c r="K1881" i="1"/>
  <c r="L1881" i="1"/>
  <c r="M1881" i="1"/>
  <c r="N1881" i="1"/>
  <c r="O1881" i="1"/>
  <c r="P1881" i="1"/>
  <c r="A1881" i="1"/>
  <c r="B1881" i="1"/>
  <c r="Q1897" i="1"/>
  <c r="J1897" i="1"/>
  <c r="R1897" i="1"/>
  <c r="K1897" i="1"/>
  <c r="L1897" i="1"/>
  <c r="M1897" i="1"/>
  <c r="N1897" i="1"/>
  <c r="O1897" i="1"/>
  <c r="P1897" i="1"/>
  <c r="A1897" i="1"/>
  <c r="B1897" i="1"/>
  <c r="Q1913" i="1"/>
  <c r="J1913" i="1"/>
  <c r="R1913" i="1"/>
  <c r="K1913" i="1"/>
  <c r="L1913" i="1"/>
  <c r="M1913" i="1"/>
  <c r="N1913" i="1"/>
  <c r="O1913" i="1"/>
  <c r="P1913" i="1"/>
  <c r="A1913" i="1"/>
  <c r="B1913" i="1"/>
  <c r="Q1921" i="1"/>
  <c r="J1921" i="1"/>
  <c r="R1921" i="1"/>
  <c r="K1921" i="1"/>
  <c r="L1921" i="1"/>
  <c r="M1921" i="1"/>
  <c r="N1921" i="1"/>
  <c r="P1921" i="1"/>
  <c r="O1921" i="1"/>
  <c r="A1921" i="1"/>
  <c r="B1921" i="1"/>
  <c r="O1937" i="1"/>
  <c r="P1937" i="1"/>
  <c r="Q1937" i="1"/>
  <c r="J1937" i="1"/>
  <c r="R1937" i="1"/>
  <c r="K1937" i="1"/>
  <c r="L1937" i="1"/>
  <c r="M1937" i="1"/>
  <c r="N1937" i="1"/>
  <c r="A1937" i="1"/>
  <c r="B1937" i="1"/>
  <c r="O1961" i="1"/>
  <c r="P1961" i="1"/>
  <c r="Q1961" i="1"/>
  <c r="J1961" i="1"/>
  <c r="R1961" i="1"/>
  <c r="K1961" i="1"/>
  <c r="L1961" i="1"/>
  <c r="M1961" i="1"/>
  <c r="N1961" i="1"/>
  <c r="A1961" i="1"/>
  <c r="B1961" i="1"/>
  <c r="O2001" i="1"/>
  <c r="P2001" i="1"/>
  <c r="Q2001" i="1"/>
  <c r="J2001" i="1"/>
  <c r="R2001" i="1"/>
  <c r="K2001" i="1"/>
  <c r="L2001" i="1"/>
  <c r="M2001" i="1"/>
  <c r="N2001" i="1"/>
  <c r="A2001" i="1"/>
  <c r="B2001" i="1"/>
  <c r="P1802" i="1"/>
  <c r="Q1802" i="1"/>
  <c r="J1802" i="1"/>
  <c r="R1802" i="1"/>
  <c r="K1802" i="1"/>
  <c r="L1802" i="1"/>
  <c r="M1802" i="1"/>
  <c r="N1802" i="1"/>
  <c r="O1802" i="1"/>
  <c r="B1802" i="1"/>
  <c r="A1802" i="1"/>
  <c r="P1810" i="1"/>
  <c r="Q1810" i="1"/>
  <c r="J1810" i="1"/>
  <c r="R1810" i="1"/>
  <c r="K1810" i="1"/>
  <c r="L1810" i="1"/>
  <c r="M1810" i="1"/>
  <c r="N1810" i="1"/>
  <c r="B1810" i="1"/>
  <c r="A1810" i="1"/>
  <c r="O1810" i="1"/>
  <c r="P1818" i="1"/>
  <c r="Q1818" i="1"/>
  <c r="J1818" i="1"/>
  <c r="R1818" i="1"/>
  <c r="K1818" i="1"/>
  <c r="L1818" i="1"/>
  <c r="M1818" i="1"/>
  <c r="N1818" i="1"/>
  <c r="O1818" i="1"/>
  <c r="B1818" i="1"/>
  <c r="A1818" i="1"/>
  <c r="P1826" i="1"/>
  <c r="Q1826" i="1"/>
  <c r="J1826" i="1"/>
  <c r="R1826" i="1"/>
  <c r="K1826" i="1"/>
  <c r="L1826" i="1"/>
  <c r="M1826" i="1"/>
  <c r="N1826" i="1"/>
  <c r="O1826" i="1"/>
  <c r="A1826" i="1"/>
  <c r="B1826" i="1"/>
  <c r="P1834" i="1"/>
  <c r="Q1834" i="1"/>
  <c r="J1834" i="1"/>
  <c r="R1834" i="1"/>
  <c r="K1834" i="1"/>
  <c r="L1834" i="1"/>
  <c r="M1834" i="1"/>
  <c r="N1834" i="1"/>
  <c r="O1834" i="1"/>
  <c r="B1834" i="1"/>
  <c r="A1834" i="1"/>
  <c r="P1842" i="1"/>
  <c r="Q1842" i="1"/>
  <c r="J1842" i="1"/>
  <c r="R1842" i="1"/>
  <c r="K1842" i="1"/>
  <c r="L1842" i="1"/>
  <c r="M1842" i="1"/>
  <c r="N1842" i="1"/>
  <c r="O1842" i="1"/>
  <c r="B1842" i="1"/>
  <c r="A1842" i="1"/>
  <c r="P1850" i="1"/>
  <c r="Q1850" i="1"/>
  <c r="J1850" i="1"/>
  <c r="R1850" i="1"/>
  <c r="K1850" i="1"/>
  <c r="L1850" i="1"/>
  <c r="M1850" i="1"/>
  <c r="N1850" i="1"/>
  <c r="O1850" i="1"/>
  <c r="B1850" i="1"/>
  <c r="A1850" i="1"/>
  <c r="P1858" i="1"/>
  <c r="Q1858" i="1"/>
  <c r="J1858" i="1"/>
  <c r="R1858" i="1"/>
  <c r="K1858" i="1"/>
  <c r="L1858" i="1"/>
  <c r="M1858" i="1"/>
  <c r="N1858" i="1"/>
  <c r="O1858" i="1"/>
  <c r="A1858" i="1"/>
  <c r="B1858" i="1"/>
  <c r="P1866" i="1"/>
  <c r="Q1866" i="1"/>
  <c r="J1866" i="1"/>
  <c r="R1866" i="1"/>
  <c r="K1866" i="1"/>
  <c r="L1866" i="1"/>
  <c r="M1866" i="1"/>
  <c r="N1866" i="1"/>
  <c r="O1866" i="1"/>
  <c r="A1866" i="1"/>
  <c r="B1866" i="1"/>
  <c r="P1874" i="1"/>
  <c r="Q1874" i="1"/>
  <c r="J1874" i="1"/>
  <c r="R1874" i="1"/>
  <c r="K1874" i="1"/>
  <c r="L1874" i="1"/>
  <c r="M1874" i="1"/>
  <c r="N1874" i="1"/>
  <c r="O1874" i="1"/>
  <c r="B1874" i="1"/>
  <c r="A1874" i="1"/>
  <c r="P1882" i="1"/>
  <c r="Q1882" i="1"/>
  <c r="J1882" i="1"/>
  <c r="R1882" i="1"/>
  <c r="K1882" i="1"/>
  <c r="L1882" i="1"/>
  <c r="M1882" i="1"/>
  <c r="N1882" i="1"/>
  <c r="O1882" i="1"/>
  <c r="A1882" i="1"/>
  <c r="B1882" i="1"/>
  <c r="P1890" i="1"/>
  <c r="Q1890" i="1"/>
  <c r="J1890" i="1"/>
  <c r="R1890" i="1"/>
  <c r="K1890" i="1"/>
  <c r="L1890" i="1"/>
  <c r="M1890" i="1"/>
  <c r="N1890" i="1"/>
  <c r="O1890" i="1"/>
  <c r="A1890" i="1"/>
  <c r="B1890" i="1"/>
  <c r="P1898" i="1"/>
  <c r="Q1898" i="1"/>
  <c r="J1898" i="1"/>
  <c r="R1898" i="1"/>
  <c r="K1898" i="1"/>
  <c r="L1898" i="1"/>
  <c r="M1898" i="1"/>
  <c r="O1898" i="1"/>
  <c r="N1898" i="1"/>
  <c r="B1898" i="1"/>
  <c r="A1898" i="1"/>
  <c r="P1906" i="1"/>
  <c r="Q1906" i="1"/>
  <c r="J1906" i="1"/>
  <c r="R1906" i="1"/>
  <c r="K1906" i="1"/>
  <c r="L1906" i="1"/>
  <c r="M1906" i="1"/>
  <c r="O1906" i="1"/>
  <c r="N1906" i="1"/>
  <c r="B1906" i="1"/>
  <c r="A1906" i="1"/>
  <c r="P1914" i="1"/>
  <c r="Q1914" i="1"/>
  <c r="J1914" i="1"/>
  <c r="R1914" i="1"/>
  <c r="K1914" i="1"/>
  <c r="L1914" i="1"/>
  <c r="M1914" i="1"/>
  <c r="N1914" i="1"/>
  <c r="O1914" i="1"/>
  <c r="A1914" i="1"/>
  <c r="B1914" i="1"/>
  <c r="J1922" i="1"/>
  <c r="L1922" i="1"/>
  <c r="K1922" i="1"/>
  <c r="M1922" i="1"/>
  <c r="N1922" i="1"/>
  <c r="O1922" i="1"/>
  <c r="P1922" i="1"/>
  <c r="Q1922" i="1"/>
  <c r="R1922" i="1"/>
  <c r="A1922" i="1"/>
  <c r="B1922" i="1"/>
  <c r="N1930" i="1"/>
  <c r="O1930" i="1"/>
  <c r="P1930" i="1"/>
  <c r="Q1930" i="1"/>
  <c r="J1930" i="1"/>
  <c r="R1930" i="1"/>
  <c r="K1930" i="1"/>
  <c r="L1930" i="1"/>
  <c r="M1930" i="1"/>
  <c r="B1930" i="1"/>
  <c r="A1930" i="1"/>
  <c r="N1938" i="1"/>
  <c r="O1938" i="1"/>
  <c r="P1938" i="1"/>
  <c r="Q1938" i="1"/>
  <c r="J1938" i="1"/>
  <c r="R1938" i="1"/>
  <c r="K1938" i="1"/>
  <c r="L1938" i="1"/>
  <c r="M1938" i="1"/>
  <c r="B1938" i="1"/>
  <c r="A1938" i="1"/>
  <c r="N1946" i="1"/>
  <c r="O1946" i="1"/>
  <c r="P1946" i="1"/>
  <c r="Q1946" i="1"/>
  <c r="J1946" i="1"/>
  <c r="R1946" i="1"/>
  <c r="K1946" i="1"/>
  <c r="M1946" i="1"/>
  <c r="B1946" i="1"/>
  <c r="L1946" i="1"/>
  <c r="A1946" i="1"/>
  <c r="N1954" i="1"/>
  <c r="O1954" i="1"/>
  <c r="P1954" i="1"/>
  <c r="Q1954" i="1"/>
  <c r="J1954" i="1"/>
  <c r="R1954" i="1"/>
  <c r="K1954" i="1"/>
  <c r="L1954" i="1"/>
  <c r="M1954" i="1"/>
  <c r="B1954" i="1"/>
  <c r="A1954" i="1"/>
  <c r="N1962" i="1"/>
  <c r="O1962" i="1"/>
  <c r="P1962" i="1"/>
  <c r="Q1962" i="1"/>
  <c r="J1962" i="1"/>
  <c r="R1962" i="1"/>
  <c r="K1962" i="1"/>
  <c r="L1962" i="1"/>
  <c r="M1962" i="1"/>
  <c r="B1962" i="1"/>
  <c r="A1962" i="1"/>
  <c r="N1970" i="1"/>
  <c r="O1970" i="1"/>
  <c r="P1970" i="1"/>
  <c r="Q1970" i="1"/>
  <c r="J1970" i="1"/>
  <c r="R1970" i="1"/>
  <c r="K1970" i="1"/>
  <c r="L1970" i="1"/>
  <c r="M1970" i="1"/>
  <c r="B1970" i="1"/>
  <c r="A1970" i="1"/>
  <c r="N1978" i="1"/>
  <c r="O1978" i="1"/>
  <c r="P1978" i="1"/>
  <c r="Q1978" i="1"/>
  <c r="J1978" i="1"/>
  <c r="R1978" i="1"/>
  <c r="K1978" i="1"/>
  <c r="L1978" i="1"/>
  <c r="M1978" i="1"/>
  <c r="A1978" i="1"/>
  <c r="B1978" i="1"/>
  <c r="N1986" i="1"/>
  <c r="O1986" i="1"/>
  <c r="P1986" i="1"/>
  <c r="Q1986" i="1"/>
  <c r="J1986" i="1"/>
  <c r="R1986" i="1"/>
  <c r="K1986" i="1"/>
  <c r="L1986" i="1"/>
  <c r="M1986" i="1"/>
  <c r="A1986" i="1"/>
  <c r="B1986" i="1"/>
  <c r="N1994" i="1"/>
  <c r="O1994" i="1"/>
  <c r="P1994" i="1"/>
  <c r="Q1994" i="1"/>
  <c r="J1994" i="1"/>
  <c r="R1994" i="1"/>
  <c r="K1994" i="1"/>
  <c r="L1994" i="1"/>
  <c r="M1994" i="1"/>
  <c r="B1994" i="1"/>
  <c r="A1994" i="1"/>
  <c r="N2002" i="1"/>
  <c r="O2002" i="1"/>
  <c r="P2002" i="1"/>
  <c r="Q2002" i="1"/>
  <c r="J2002" i="1"/>
  <c r="R2002" i="1"/>
  <c r="K2002" i="1"/>
  <c r="L2002" i="1"/>
  <c r="M2002" i="1"/>
  <c r="A2002" i="1"/>
  <c r="B2002" i="1"/>
  <c r="N2010" i="1"/>
  <c r="O2010" i="1"/>
  <c r="P2010" i="1"/>
  <c r="Q2010" i="1"/>
  <c r="J2010" i="1"/>
  <c r="R2010" i="1"/>
  <c r="K2010" i="1"/>
  <c r="L2010" i="1"/>
  <c r="M2010" i="1"/>
  <c r="B2010" i="1"/>
  <c r="A2010" i="1"/>
  <c r="N2018" i="1"/>
  <c r="O2018" i="1"/>
  <c r="P2018" i="1"/>
  <c r="Q2018" i="1"/>
  <c r="J2018" i="1"/>
  <c r="R2018" i="1"/>
  <c r="K2018" i="1"/>
  <c r="L2018" i="1"/>
  <c r="M2018" i="1"/>
  <c r="B2018" i="1"/>
  <c r="A2018" i="1"/>
  <c r="N2026" i="1"/>
  <c r="O2026" i="1"/>
  <c r="P2026" i="1"/>
  <c r="Q2026" i="1"/>
  <c r="J2026" i="1"/>
  <c r="R2026" i="1"/>
  <c r="K2026" i="1"/>
  <c r="L2026" i="1"/>
  <c r="M2026" i="1"/>
  <c r="B2026" i="1"/>
  <c r="A2026" i="1"/>
  <c r="N2034" i="1"/>
  <c r="O2034" i="1"/>
  <c r="P2034" i="1"/>
  <c r="Q2034" i="1"/>
  <c r="J2034" i="1"/>
  <c r="R2034" i="1"/>
  <c r="K2034" i="1"/>
  <c r="L2034" i="1"/>
  <c r="M2034" i="1"/>
  <c r="B2034" i="1"/>
  <c r="A2034" i="1"/>
  <c r="N2042" i="1"/>
  <c r="O2042" i="1"/>
  <c r="P2042" i="1"/>
  <c r="Q2042" i="1"/>
  <c r="J2042" i="1"/>
  <c r="R2042" i="1"/>
  <c r="K2042" i="1"/>
  <c r="M2042" i="1"/>
  <c r="L2042" i="1"/>
  <c r="A2042" i="1"/>
  <c r="B2042" i="1"/>
  <c r="M1805" i="1"/>
  <c r="N1805" i="1"/>
  <c r="O1805" i="1"/>
  <c r="P1805" i="1"/>
  <c r="Q1805" i="1"/>
  <c r="J1805" i="1"/>
  <c r="R1805" i="1"/>
  <c r="K1805" i="1"/>
  <c r="L1805" i="1"/>
  <c r="A1805" i="1"/>
  <c r="B1805" i="1"/>
  <c r="M1845" i="1"/>
  <c r="N1845" i="1"/>
  <c r="O1845" i="1"/>
  <c r="P1845" i="1"/>
  <c r="Q1845" i="1"/>
  <c r="J1845" i="1"/>
  <c r="R1845" i="1"/>
  <c r="K1845" i="1"/>
  <c r="L1845" i="1"/>
  <c r="A1845" i="1"/>
  <c r="B1845" i="1"/>
  <c r="M1885" i="1"/>
  <c r="N1885" i="1"/>
  <c r="O1885" i="1"/>
  <c r="P1885" i="1"/>
  <c r="Q1885" i="1"/>
  <c r="J1885" i="1"/>
  <c r="R1885" i="1"/>
  <c r="K1885" i="1"/>
  <c r="L1885" i="1"/>
  <c r="A1885" i="1"/>
  <c r="B1885" i="1"/>
  <c r="K1925" i="1"/>
  <c r="L1925" i="1"/>
  <c r="M1925" i="1"/>
  <c r="N1925" i="1"/>
  <c r="O1925" i="1"/>
  <c r="P1925" i="1"/>
  <c r="Q1925" i="1"/>
  <c r="R1925" i="1"/>
  <c r="J1925" i="1"/>
  <c r="A1925" i="1"/>
  <c r="B1925" i="1"/>
  <c r="K1973" i="1"/>
  <c r="L1973" i="1"/>
  <c r="M1973" i="1"/>
  <c r="N1973" i="1"/>
  <c r="O1973" i="1"/>
  <c r="P1973" i="1"/>
  <c r="J1973" i="1"/>
  <c r="Q1973" i="1"/>
  <c r="R1973" i="1"/>
  <c r="A1973" i="1"/>
  <c r="B1973" i="1"/>
  <c r="L1870" i="1"/>
  <c r="M1870" i="1"/>
  <c r="N1870" i="1"/>
  <c r="O1870" i="1"/>
  <c r="P1870" i="1"/>
  <c r="Q1870" i="1"/>
  <c r="J1870" i="1"/>
  <c r="K1870" i="1"/>
  <c r="R1870" i="1"/>
  <c r="B1870" i="1"/>
  <c r="A1870" i="1"/>
  <c r="O1811" i="1"/>
  <c r="P1811" i="1"/>
  <c r="Q1811" i="1"/>
  <c r="J1811" i="1"/>
  <c r="R1811" i="1"/>
  <c r="K1811" i="1"/>
  <c r="L1811" i="1"/>
  <c r="M1811" i="1"/>
  <c r="A1811" i="1"/>
  <c r="N1811" i="1"/>
  <c r="B1811" i="1"/>
  <c r="O1819" i="1"/>
  <c r="P1819" i="1"/>
  <c r="Q1819" i="1"/>
  <c r="J1819" i="1"/>
  <c r="R1819" i="1"/>
  <c r="K1819" i="1"/>
  <c r="L1819" i="1"/>
  <c r="M1819" i="1"/>
  <c r="N1819" i="1"/>
  <c r="B1819" i="1"/>
  <c r="A1819" i="1"/>
  <c r="O1835" i="1"/>
  <c r="P1835" i="1"/>
  <c r="Q1835" i="1"/>
  <c r="J1835" i="1"/>
  <c r="R1835" i="1"/>
  <c r="K1835" i="1"/>
  <c r="L1835" i="1"/>
  <c r="M1835" i="1"/>
  <c r="N1835" i="1"/>
  <c r="B1835" i="1"/>
  <c r="A1835" i="1"/>
  <c r="O1851" i="1"/>
  <c r="P1851" i="1"/>
  <c r="Q1851" i="1"/>
  <c r="J1851" i="1"/>
  <c r="R1851" i="1"/>
  <c r="K1851" i="1"/>
  <c r="L1851" i="1"/>
  <c r="M1851" i="1"/>
  <c r="N1851" i="1"/>
  <c r="B1851" i="1"/>
  <c r="A1851" i="1"/>
  <c r="O1867" i="1"/>
  <c r="P1867" i="1"/>
  <c r="Q1867" i="1"/>
  <c r="J1867" i="1"/>
  <c r="R1867" i="1"/>
  <c r="K1867" i="1"/>
  <c r="L1867" i="1"/>
  <c r="M1867" i="1"/>
  <c r="N1867" i="1"/>
  <c r="B1867" i="1"/>
  <c r="A1867" i="1"/>
  <c r="O1883" i="1"/>
  <c r="P1883" i="1"/>
  <c r="Q1883" i="1"/>
  <c r="J1883" i="1"/>
  <c r="R1883" i="1"/>
  <c r="K1883" i="1"/>
  <c r="L1883" i="1"/>
  <c r="M1883" i="1"/>
  <c r="N1883" i="1"/>
  <c r="B1883" i="1"/>
  <c r="A1883" i="1"/>
  <c r="O1899" i="1"/>
  <c r="P1899" i="1"/>
  <c r="Q1899" i="1"/>
  <c r="J1899" i="1"/>
  <c r="R1899" i="1"/>
  <c r="K1899" i="1"/>
  <c r="L1899" i="1"/>
  <c r="M1899" i="1"/>
  <c r="N1899" i="1"/>
  <c r="B1899" i="1"/>
  <c r="A1899" i="1"/>
  <c r="O1907" i="1"/>
  <c r="P1907" i="1"/>
  <c r="Q1907" i="1"/>
  <c r="J1907" i="1"/>
  <c r="R1907" i="1"/>
  <c r="K1907" i="1"/>
  <c r="L1907" i="1"/>
  <c r="M1907" i="1"/>
  <c r="N1907" i="1"/>
  <c r="B1907" i="1"/>
  <c r="A1907" i="1"/>
  <c r="K1923" i="1"/>
  <c r="L1923" i="1"/>
  <c r="M1923" i="1"/>
  <c r="N1923" i="1"/>
  <c r="O1923" i="1"/>
  <c r="P1923" i="1"/>
  <c r="Q1923" i="1"/>
  <c r="J1923" i="1"/>
  <c r="R1923" i="1"/>
  <c r="B1923" i="1"/>
  <c r="A1923" i="1"/>
  <c r="M1931" i="1"/>
  <c r="N1931" i="1"/>
  <c r="O1931" i="1"/>
  <c r="P1931" i="1"/>
  <c r="Q1931" i="1"/>
  <c r="J1931" i="1"/>
  <c r="R1931" i="1"/>
  <c r="K1931" i="1"/>
  <c r="L1931" i="1"/>
  <c r="B1931" i="1"/>
  <c r="A1931" i="1"/>
  <c r="M1939" i="1"/>
  <c r="N1939" i="1"/>
  <c r="O1939" i="1"/>
  <c r="P1939" i="1"/>
  <c r="Q1939" i="1"/>
  <c r="J1939" i="1"/>
  <c r="R1939" i="1"/>
  <c r="K1939" i="1"/>
  <c r="L1939" i="1"/>
  <c r="B1939" i="1"/>
  <c r="A1939" i="1"/>
  <c r="M1955" i="1"/>
  <c r="N1955" i="1"/>
  <c r="O1955" i="1"/>
  <c r="P1955" i="1"/>
  <c r="Q1955" i="1"/>
  <c r="J1955" i="1"/>
  <c r="R1955" i="1"/>
  <c r="K1955" i="1"/>
  <c r="L1955" i="1"/>
  <c r="B1955" i="1"/>
  <c r="A1955" i="1"/>
  <c r="M1963" i="1"/>
  <c r="N1963" i="1"/>
  <c r="O1963" i="1"/>
  <c r="P1963" i="1"/>
  <c r="Q1963" i="1"/>
  <c r="J1963" i="1"/>
  <c r="R1963" i="1"/>
  <c r="K1963" i="1"/>
  <c r="L1963" i="1"/>
  <c r="B1963" i="1"/>
  <c r="A1963" i="1"/>
  <c r="M1971" i="1"/>
  <c r="N1971" i="1"/>
  <c r="O1971" i="1"/>
  <c r="P1971" i="1"/>
  <c r="Q1971" i="1"/>
  <c r="J1971" i="1"/>
  <c r="R1971" i="1"/>
  <c r="K1971" i="1"/>
  <c r="L1971" i="1"/>
  <c r="B1971" i="1"/>
  <c r="A1971" i="1"/>
  <c r="M1979" i="1"/>
  <c r="N1979" i="1"/>
  <c r="O1979" i="1"/>
  <c r="P1979" i="1"/>
  <c r="Q1979" i="1"/>
  <c r="J1979" i="1"/>
  <c r="R1979" i="1"/>
  <c r="K1979" i="1"/>
  <c r="L1979" i="1"/>
  <c r="B1979" i="1"/>
  <c r="A1979" i="1"/>
  <c r="M1987" i="1"/>
  <c r="N1987" i="1"/>
  <c r="O1987" i="1"/>
  <c r="P1987" i="1"/>
  <c r="Q1987" i="1"/>
  <c r="J1987" i="1"/>
  <c r="R1987" i="1"/>
  <c r="K1987" i="1"/>
  <c r="L1987" i="1"/>
  <c r="B1987" i="1"/>
  <c r="A1987" i="1"/>
  <c r="M1995" i="1"/>
  <c r="N1995" i="1"/>
  <c r="O1995" i="1"/>
  <c r="P1995" i="1"/>
  <c r="Q1995" i="1"/>
  <c r="J1995" i="1"/>
  <c r="R1995" i="1"/>
  <c r="K1995" i="1"/>
  <c r="L1995" i="1"/>
  <c r="B1995" i="1"/>
  <c r="A1995" i="1"/>
  <c r="M2003" i="1"/>
  <c r="N2003" i="1"/>
  <c r="O2003" i="1"/>
  <c r="P2003" i="1"/>
  <c r="Q2003" i="1"/>
  <c r="J2003" i="1"/>
  <c r="R2003" i="1"/>
  <c r="L2003" i="1"/>
  <c r="K2003" i="1"/>
  <c r="B2003" i="1"/>
  <c r="A2003" i="1"/>
  <c r="M2011" i="1"/>
  <c r="N2011" i="1"/>
  <c r="O2011" i="1"/>
  <c r="P2011" i="1"/>
  <c r="Q2011" i="1"/>
  <c r="J2011" i="1"/>
  <c r="R2011" i="1"/>
  <c r="K2011" i="1"/>
  <c r="L2011" i="1"/>
  <c r="B2011" i="1"/>
  <c r="A2011" i="1"/>
  <c r="M2019" i="1"/>
  <c r="N2019" i="1"/>
  <c r="O2019" i="1"/>
  <c r="P2019" i="1"/>
  <c r="Q2019" i="1"/>
  <c r="J2019" i="1"/>
  <c r="R2019" i="1"/>
  <c r="K2019" i="1"/>
  <c r="L2019" i="1"/>
  <c r="B2019" i="1"/>
  <c r="A2019" i="1"/>
  <c r="M2027" i="1"/>
  <c r="N2027" i="1"/>
  <c r="O2027" i="1"/>
  <c r="P2027" i="1"/>
  <c r="Q2027" i="1"/>
  <c r="J2027" i="1"/>
  <c r="R2027" i="1"/>
  <c r="K2027" i="1"/>
  <c r="L2027" i="1"/>
  <c r="B2027" i="1"/>
  <c r="A2027" i="1"/>
  <c r="M2035" i="1"/>
  <c r="N2035" i="1"/>
  <c r="O2035" i="1"/>
  <c r="P2035" i="1"/>
  <c r="Q2035" i="1"/>
  <c r="J2035" i="1"/>
  <c r="R2035" i="1"/>
  <c r="K2035" i="1"/>
  <c r="L2035" i="1"/>
  <c r="B2035" i="1"/>
  <c r="A2035" i="1"/>
  <c r="M2043" i="1"/>
  <c r="N2043" i="1"/>
  <c r="O2043" i="1"/>
  <c r="P2043" i="1"/>
  <c r="Q2043" i="1"/>
  <c r="J2043" i="1"/>
  <c r="R2043" i="1"/>
  <c r="K2043" i="1"/>
  <c r="L2043" i="1"/>
  <c r="B2043" i="1"/>
  <c r="A2043" i="1"/>
  <c r="J241" i="1"/>
  <c r="K241" i="1"/>
  <c r="L241" i="1"/>
  <c r="M241" i="1"/>
  <c r="N241" i="1"/>
  <c r="O241" i="1"/>
  <c r="P241" i="1"/>
  <c r="A241" i="1"/>
  <c r="B241" i="1"/>
  <c r="C243" i="1"/>
  <c r="L243" i="1" s="1"/>
  <c r="C242" i="1"/>
  <c r="K242" i="1" s="1"/>
  <c r="B17" i="10"/>
  <c r="C637" i="1"/>
  <c r="J637" i="1" s="1"/>
  <c r="C638" i="1"/>
  <c r="M638" i="1" s="1"/>
  <c r="C639" i="1"/>
  <c r="O639" i="1" s="1"/>
  <c r="C640" i="1"/>
  <c r="A640" i="1" s="1"/>
  <c r="C641" i="1"/>
  <c r="A641" i="1" s="1"/>
  <c r="C642" i="1"/>
  <c r="B642" i="1" s="1"/>
  <c r="C643" i="1"/>
  <c r="B643" i="1" s="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B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B705" i="1"/>
  <c r="J729" i="1"/>
  <c r="R729" i="1"/>
  <c r="N729" i="1"/>
  <c r="P729" i="1"/>
  <c r="Q729" i="1"/>
  <c r="L729" i="1"/>
  <c r="M729" i="1"/>
  <c r="O729" i="1"/>
  <c r="K729" i="1"/>
  <c r="A729" i="1"/>
  <c r="B729" i="1"/>
  <c r="K761" i="1"/>
  <c r="N761" i="1"/>
  <c r="O761" i="1"/>
  <c r="Q761" i="1"/>
  <c r="R761" i="1"/>
  <c r="L761" i="1"/>
  <c r="M761" i="1"/>
  <c r="J761" i="1"/>
  <c r="P761" i="1"/>
  <c r="A761" i="1"/>
  <c r="B761" i="1"/>
  <c r="N801" i="1"/>
  <c r="O801" i="1"/>
  <c r="P801" i="1"/>
  <c r="Q801" i="1"/>
  <c r="J801" i="1"/>
  <c r="M801" i="1"/>
  <c r="K801" i="1"/>
  <c r="L801" i="1"/>
  <c r="R801" i="1"/>
  <c r="B801" i="1"/>
  <c r="A801" i="1"/>
  <c r="P715" i="1"/>
  <c r="L715" i="1"/>
  <c r="M715" i="1"/>
  <c r="N715" i="1"/>
  <c r="O715" i="1"/>
  <c r="R715" i="1"/>
  <c r="J715" i="1"/>
  <c r="K715" i="1"/>
  <c r="Q715" i="1"/>
  <c r="B715" i="1"/>
  <c r="A715" i="1"/>
  <c r="P723" i="1"/>
  <c r="L723" i="1"/>
  <c r="M723" i="1"/>
  <c r="N723" i="1"/>
  <c r="O723" i="1"/>
  <c r="J723" i="1"/>
  <c r="K723" i="1"/>
  <c r="Q723" i="1"/>
  <c r="R723" i="1"/>
  <c r="B723" i="1"/>
  <c r="A723" i="1"/>
  <c r="Q747" i="1"/>
  <c r="L747" i="1"/>
  <c r="M747" i="1"/>
  <c r="N747" i="1"/>
  <c r="J747" i="1"/>
  <c r="K747" i="1"/>
  <c r="P747" i="1"/>
  <c r="R747" i="1"/>
  <c r="O747" i="1"/>
  <c r="B747" i="1"/>
  <c r="A747" i="1"/>
  <c r="Q779" i="1"/>
  <c r="L779" i="1"/>
  <c r="M779" i="1"/>
  <c r="J779" i="1"/>
  <c r="K779" i="1"/>
  <c r="N779" i="1"/>
  <c r="P779" i="1"/>
  <c r="O779" i="1"/>
  <c r="R779" i="1"/>
  <c r="B779" i="1"/>
  <c r="A779" i="1"/>
  <c r="L803" i="1"/>
  <c r="M803" i="1"/>
  <c r="N803" i="1"/>
  <c r="O803" i="1"/>
  <c r="Q803" i="1"/>
  <c r="R803" i="1"/>
  <c r="K803" i="1"/>
  <c r="J803" i="1"/>
  <c r="P803" i="1"/>
  <c r="B803" i="1"/>
  <c r="A803" i="1"/>
  <c r="L819" i="1"/>
  <c r="M819" i="1"/>
  <c r="N819" i="1"/>
  <c r="O819" i="1"/>
  <c r="Q819" i="1"/>
  <c r="R819" i="1"/>
  <c r="K819" i="1"/>
  <c r="P819" i="1"/>
  <c r="J819" i="1"/>
  <c r="B819" i="1"/>
  <c r="A819" i="1"/>
  <c r="L835" i="1"/>
  <c r="Q835" i="1"/>
  <c r="R835" i="1"/>
  <c r="J835" i="1"/>
  <c r="K835" i="1"/>
  <c r="O835" i="1"/>
  <c r="M835" i="1"/>
  <c r="N835" i="1"/>
  <c r="P835" i="1"/>
  <c r="B835" i="1"/>
  <c r="A835" i="1"/>
  <c r="N859" i="1"/>
  <c r="O859" i="1"/>
  <c r="P859" i="1"/>
  <c r="Q859" i="1"/>
  <c r="L859" i="1"/>
  <c r="J859" i="1"/>
  <c r="K859" i="1"/>
  <c r="M859" i="1"/>
  <c r="R859" i="1"/>
  <c r="A859" i="1"/>
  <c r="B859" i="1"/>
  <c r="N867" i="1"/>
  <c r="O867" i="1"/>
  <c r="P867" i="1"/>
  <c r="L867" i="1"/>
  <c r="J867" i="1"/>
  <c r="K867" i="1"/>
  <c r="M867" i="1"/>
  <c r="Q867" i="1"/>
  <c r="R867" i="1"/>
  <c r="A867" i="1"/>
  <c r="B867" i="1"/>
  <c r="P883" i="1"/>
  <c r="Q883" i="1"/>
  <c r="J883" i="1"/>
  <c r="R883" i="1"/>
  <c r="K883" i="1"/>
  <c r="L883" i="1"/>
  <c r="M883" i="1"/>
  <c r="N883" i="1"/>
  <c r="O883" i="1"/>
  <c r="A883" i="1"/>
  <c r="B883" i="1"/>
  <c r="M702" i="1"/>
  <c r="Q702" i="1"/>
  <c r="J702" i="1"/>
  <c r="R702" i="1"/>
  <c r="K702" i="1"/>
  <c r="L702" i="1"/>
  <c r="N702" i="1"/>
  <c r="O702" i="1"/>
  <c r="P702" i="1"/>
  <c r="A702" i="1"/>
  <c r="B702" i="1"/>
  <c r="L695" i="1"/>
  <c r="P695" i="1"/>
  <c r="Q695" i="1"/>
  <c r="J695" i="1"/>
  <c r="R695" i="1"/>
  <c r="K695" i="1"/>
  <c r="M695" i="1"/>
  <c r="N695" i="1"/>
  <c r="O695" i="1"/>
  <c r="B695" i="1"/>
  <c r="A695" i="1"/>
  <c r="L711" i="1"/>
  <c r="P711" i="1"/>
  <c r="Q711" i="1"/>
  <c r="J711" i="1"/>
  <c r="R711" i="1"/>
  <c r="K711" i="1"/>
  <c r="M711" i="1"/>
  <c r="N711" i="1"/>
  <c r="O711" i="1"/>
  <c r="B711" i="1"/>
  <c r="A711" i="1"/>
  <c r="L727" i="1"/>
  <c r="P727" i="1"/>
  <c r="J727" i="1"/>
  <c r="R727" i="1"/>
  <c r="K727" i="1"/>
  <c r="N727" i="1"/>
  <c r="O727" i="1"/>
  <c r="Q727" i="1"/>
  <c r="M727" i="1"/>
  <c r="B727" i="1"/>
  <c r="A727" i="1"/>
  <c r="L735" i="1"/>
  <c r="J735" i="1"/>
  <c r="R735" i="1"/>
  <c r="M735" i="1"/>
  <c r="N735" i="1"/>
  <c r="O735" i="1"/>
  <c r="P735" i="1"/>
  <c r="Q735" i="1"/>
  <c r="K735" i="1"/>
  <c r="B735" i="1"/>
  <c r="A735" i="1"/>
  <c r="M751" i="1"/>
  <c r="P751" i="1"/>
  <c r="Q751" i="1"/>
  <c r="J751" i="1"/>
  <c r="R751" i="1"/>
  <c r="L751" i="1"/>
  <c r="N751" i="1"/>
  <c r="O751" i="1"/>
  <c r="K751" i="1"/>
  <c r="B751" i="1"/>
  <c r="A751" i="1"/>
  <c r="M759" i="1"/>
  <c r="P759" i="1"/>
  <c r="Q759" i="1"/>
  <c r="J759" i="1"/>
  <c r="K759" i="1"/>
  <c r="L759" i="1"/>
  <c r="N759" i="1"/>
  <c r="R759" i="1"/>
  <c r="O759" i="1"/>
  <c r="B759" i="1"/>
  <c r="A759" i="1"/>
  <c r="M775" i="1"/>
  <c r="P775" i="1"/>
  <c r="Q775" i="1"/>
  <c r="J775" i="1"/>
  <c r="K775" i="1"/>
  <c r="N775" i="1"/>
  <c r="L775" i="1"/>
  <c r="O775" i="1"/>
  <c r="R775" i="1"/>
  <c r="B775" i="1"/>
  <c r="A775" i="1"/>
  <c r="P791" i="1"/>
  <c r="Q791" i="1"/>
  <c r="J791" i="1"/>
  <c r="R791" i="1"/>
  <c r="K791" i="1"/>
  <c r="M791" i="1"/>
  <c r="N791" i="1"/>
  <c r="O791" i="1"/>
  <c r="L791" i="1"/>
  <c r="B791" i="1"/>
  <c r="A791" i="1"/>
  <c r="P807" i="1"/>
  <c r="Q807" i="1"/>
  <c r="J807" i="1"/>
  <c r="R807" i="1"/>
  <c r="K807" i="1"/>
  <c r="M807" i="1"/>
  <c r="N807" i="1"/>
  <c r="O807" i="1"/>
  <c r="L807" i="1"/>
  <c r="B807" i="1"/>
  <c r="A807" i="1"/>
  <c r="P839" i="1"/>
  <c r="R839" i="1"/>
  <c r="J839" i="1"/>
  <c r="K839" i="1"/>
  <c r="L839" i="1"/>
  <c r="O839" i="1"/>
  <c r="Q839" i="1"/>
  <c r="N839" i="1"/>
  <c r="M839" i="1"/>
  <c r="B839" i="1"/>
  <c r="A839" i="1"/>
  <c r="K696" i="1"/>
  <c r="O696" i="1"/>
  <c r="P696" i="1"/>
  <c r="Q696" i="1"/>
  <c r="J696" i="1"/>
  <c r="R696" i="1"/>
  <c r="L696" i="1"/>
  <c r="M696" i="1"/>
  <c r="N696" i="1"/>
  <c r="A696" i="1"/>
  <c r="B696" i="1"/>
  <c r="K704" i="1"/>
  <c r="O704" i="1"/>
  <c r="P704" i="1"/>
  <c r="Q704" i="1"/>
  <c r="J704" i="1"/>
  <c r="R704" i="1"/>
  <c r="L704" i="1"/>
  <c r="M704" i="1"/>
  <c r="N704" i="1"/>
  <c r="A704" i="1"/>
  <c r="B704" i="1"/>
  <c r="K712" i="1"/>
  <c r="O712" i="1"/>
  <c r="P712" i="1"/>
  <c r="Q712" i="1"/>
  <c r="J712" i="1"/>
  <c r="R712" i="1"/>
  <c r="L712" i="1"/>
  <c r="M712" i="1"/>
  <c r="N712" i="1"/>
  <c r="A712" i="1"/>
  <c r="B712" i="1"/>
  <c r="K720" i="1"/>
  <c r="O720" i="1"/>
  <c r="P720" i="1"/>
  <c r="Q720" i="1"/>
  <c r="J720" i="1"/>
  <c r="R720" i="1"/>
  <c r="N720" i="1"/>
  <c r="L720" i="1"/>
  <c r="M720" i="1"/>
  <c r="A720" i="1"/>
  <c r="B720" i="1"/>
  <c r="K728" i="1"/>
  <c r="O728" i="1"/>
  <c r="Q728" i="1"/>
  <c r="J728" i="1"/>
  <c r="R728" i="1"/>
  <c r="L728" i="1"/>
  <c r="M728" i="1"/>
  <c r="N728" i="1"/>
  <c r="P728" i="1"/>
  <c r="A728" i="1"/>
  <c r="B728" i="1"/>
  <c r="K736" i="1"/>
  <c r="Q736" i="1"/>
  <c r="N736" i="1"/>
  <c r="O736" i="1"/>
  <c r="R736" i="1"/>
  <c r="J736" i="1"/>
  <c r="M736" i="1"/>
  <c r="P736" i="1"/>
  <c r="L736" i="1"/>
  <c r="A736" i="1"/>
  <c r="B736" i="1"/>
  <c r="L744" i="1"/>
  <c r="O744" i="1"/>
  <c r="P744" i="1"/>
  <c r="Q744" i="1"/>
  <c r="R744" i="1"/>
  <c r="K744" i="1"/>
  <c r="M744" i="1"/>
  <c r="N744" i="1"/>
  <c r="J744" i="1"/>
  <c r="A744" i="1"/>
  <c r="B744" i="1"/>
  <c r="L752" i="1"/>
  <c r="O752" i="1"/>
  <c r="P752" i="1"/>
  <c r="Q752" i="1"/>
  <c r="J752" i="1"/>
  <c r="K752" i="1"/>
  <c r="M752" i="1"/>
  <c r="N752" i="1"/>
  <c r="R752" i="1"/>
  <c r="A752" i="1"/>
  <c r="B752" i="1"/>
  <c r="L760" i="1"/>
  <c r="O760" i="1"/>
  <c r="P760" i="1"/>
  <c r="M760" i="1"/>
  <c r="N760" i="1"/>
  <c r="Q760" i="1"/>
  <c r="R760" i="1"/>
  <c r="J760" i="1"/>
  <c r="K760" i="1"/>
  <c r="B760" i="1"/>
  <c r="A760" i="1"/>
  <c r="L768" i="1"/>
  <c r="O768" i="1"/>
  <c r="P768" i="1"/>
  <c r="R768" i="1"/>
  <c r="J768" i="1"/>
  <c r="M768" i="1"/>
  <c r="N768" i="1"/>
  <c r="K768" i="1"/>
  <c r="Q768" i="1"/>
  <c r="A768" i="1"/>
  <c r="B768" i="1"/>
  <c r="L776" i="1"/>
  <c r="O776" i="1"/>
  <c r="P776" i="1"/>
  <c r="J776" i="1"/>
  <c r="K776" i="1"/>
  <c r="M776" i="1"/>
  <c r="N776" i="1"/>
  <c r="R776" i="1"/>
  <c r="Q776" i="1"/>
  <c r="B776" i="1"/>
  <c r="A776" i="1"/>
  <c r="L784" i="1"/>
  <c r="O784" i="1"/>
  <c r="P784" i="1"/>
  <c r="N784" i="1"/>
  <c r="Q784" i="1"/>
  <c r="R784" i="1"/>
  <c r="M784" i="1"/>
  <c r="J784" i="1"/>
  <c r="K784" i="1"/>
  <c r="A784" i="1"/>
  <c r="B784" i="1"/>
  <c r="O792" i="1"/>
  <c r="P792" i="1"/>
  <c r="Q792" i="1"/>
  <c r="J792" i="1"/>
  <c r="R792" i="1"/>
  <c r="K792" i="1"/>
  <c r="N792" i="1"/>
  <c r="L792" i="1"/>
  <c r="M792" i="1"/>
  <c r="B792" i="1"/>
  <c r="A792" i="1"/>
  <c r="O800" i="1"/>
  <c r="P800" i="1"/>
  <c r="Q800" i="1"/>
  <c r="J800" i="1"/>
  <c r="R800" i="1"/>
  <c r="L800" i="1"/>
  <c r="M800" i="1"/>
  <c r="N800" i="1"/>
  <c r="K800" i="1"/>
  <c r="A800" i="1"/>
  <c r="B800" i="1"/>
  <c r="O808" i="1"/>
  <c r="P808" i="1"/>
  <c r="Q808" i="1"/>
  <c r="J808" i="1"/>
  <c r="R808" i="1"/>
  <c r="K808" i="1"/>
  <c r="N808" i="1"/>
  <c r="L808" i="1"/>
  <c r="M808" i="1"/>
  <c r="B808" i="1"/>
  <c r="A808" i="1"/>
  <c r="O816" i="1"/>
  <c r="P816" i="1"/>
  <c r="Q816" i="1"/>
  <c r="J816" i="1"/>
  <c r="R816" i="1"/>
  <c r="L816" i="1"/>
  <c r="M816" i="1"/>
  <c r="N816" i="1"/>
  <c r="K816" i="1"/>
  <c r="A816" i="1"/>
  <c r="B816" i="1"/>
  <c r="O824" i="1"/>
  <c r="P824" i="1"/>
  <c r="Q824" i="1"/>
  <c r="J824" i="1"/>
  <c r="R824" i="1"/>
  <c r="K824" i="1"/>
  <c r="N824" i="1"/>
  <c r="M824" i="1"/>
  <c r="L824" i="1"/>
  <c r="B824" i="1"/>
  <c r="A824" i="1"/>
  <c r="O832" i="1"/>
  <c r="Q832" i="1"/>
  <c r="R832" i="1"/>
  <c r="J832" i="1"/>
  <c r="K832" i="1"/>
  <c r="N832" i="1"/>
  <c r="L832" i="1"/>
  <c r="M832" i="1"/>
  <c r="P832" i="1"/>
  <c r="A832" i="1"/>
  <c r="B832" i="1"/>
  <c r="Q840" i="1"/>
  <c r="J840" i="1"/>
  <c r="R840" i="1"/>
  <c r="K840" i="1"/>
  <c r="L840" i="1"/>
  <c r="O840" i="1"/>
  <c r="M840" i="1"/>
  <c r="N840" i="1"/>
  <c r="P840" i="1"/>
  <c r="B840" i="1"/>
  <c r="A840" i="1"/>
  <c r="Q848" i="1"/>
  <c r="J848" i="1"/>
  <c r="R848" i="1"/>
  <c r="K848" i="1"/>
  <c r="L848" i="1"/>
  <c r="O848" i="1"/>
  <c r="M848" i="1"/>
  <c r="N848" i="1"/>
  <c r="P848" i="1"/>
  <c r="B848" i="1"/>
  <c r="A848" i="1"/>
  <c r="Q856" i="1"/>
  <c r="J856" i="1"/>
  <c r="R856" i="1"/>
  <c r="K856" i="1"/>
  <c r="L856" i="1"/>
  <c r="O856" i="1"/>
  <c r="N856" i="1"/>
  <c r="P856" i="1"/>
  <c r="M856" i="1"/>
  <c r="B856" i="1"/>
  <c r="A856" i="1"/>
  <c r="Q864" i="1"/>
  <c r="J864" i="1"/>
  <c r="R864" i="1"/>
  <c r="K864" i="1"/>
  <c r="O864" i="1"/>
  <c r="N864" i="1"/>
  <c r="P864" i="1"/>
  <c r="L864" i="1"/>
  <c r="M864" i="1"/>
  <c r="B864" i="1"/>
  <c r="A864" i="1"/>
  <c r="Q872" i="1"/>
  <c r="J872" i="1"/>
  <c r="R872" i="1"/>
  <c r="K872" i="1"/>
  <c r="O872" i="1"/>
  <c r="L872" i="1"/>
  <c r="M872" i="1"/>
  <c r="N872" i="1"/>
  <c r="P872" i="1"/>
  <c r="B872" i="1"/>
  <c r="A872" i="1"/>
  <c r="Q880" i="1"/>
  <c r="J880" i="1"/>
  <c r="K880" i="1"/>
  <c r="L880" i="1"/>
  <c r="M880" i="1"/>
  <c r="N880" i="1"/>
  <c r="O880" i="1"/>
  <c r="P880" i="1"/>
  <c r="R880" i="1"/>
  <c r="B880" i="1"/>
  <c r="A880" i="1"/>
  <c r="K888" i="1"/>
  <c r="L888" i="1"/>
  <c r="M888" i="1"/>
  <c r="N888" i="1"/>
  <c r="O888" i="1"/>
  <c r="P888" i="1"/>
  <c r="R888" i="1"/>
  <c r="J888" i="1"/>
  <c r="Q888" i="1"/>
  <c r="B888" i="1"/>
  <c r="A888" i="1"/>
  <c r="Q698" i="1"/>
  <c r="M698" i="1"/>
  <c r="N698" i="1"/>
  <c r="O698" i="1"/>
  <c r="P698" i="1"/>
  <c r="J698" i="1"/>
  <c r="K698" i="1"/>
  <c r="L698" i="1"/>
  <c r="R698" i="1"/>
  <c r="B698" i="1"/>
  <c r="A698" i="1"/>
  <c r="Q706" i="1"/>
  <c r="M706" i="1"/>
  <c r="N706" i="1"/>
  <c r="O706" i="1"/>
  <c r="P706" i="1"/>
  <c r="L706" i="1"/>
  <c r="R706" i="1"/>
  <c r="J706" i="1"/>
  <c r="K706" i="1"/>
  <c r="B706" i="1"/>
  <c r="A706" i="1"/>
  <c r="Q714" i="1"/>
  <c r="M714" i="1"/>
  <c r="N714" i="1"/>
  <c r="O714" i="1"/>
  <c r="P714" i="1"/>
  <c r="J714" i="1"/>
  <c r="K714" i="1"/>
  <c r="L714" i="1"/>
  <c r="R714" i="1"/>
  <c r="B714" i="1"/>
  <c r="A714" i="1"/>
  <c r="Q722" i="1"/>
  <c r="M722" i="1"/>
  <c r="N722" i="1"/>
  <c r="O722" i="1"/>
  <c r="P722" i="1"/>
  <c r="J722" i="1"/>
  <c r="K722" i="1"/>
  <c r="R722" i="1"/>
  <c r="L722" i="1"/>
  <c r="B722" i="1"/>
  <c r="A722" i="1"/>
  <c r="Q730" i="1"/>
  <c r="M730" i="1"/>
  <c r="O730" i="1"/>
  <c r="P730" i="1"/>
  <c r="J730" i="1"/>
  <c r="K730" i="1"/>
  <c r="L730" i="1"/>
  <c r="R730" i="1"/>
  <c r="N730" i="1"/>
  <c r="B730" i="1"/>
  <c r="A730" i="1"/>
  <c r="Q738" i="1"/>
  <c r="O738" i="1"/>
  <c r="R738" i="1"/>
  <c r="K738" i="1"/>
  <c r="L738" i="1"/>
  <c r="M738" i="1"/>
  <c r="N738" i="1"/>
  <c r="P738" i="1"/>
  <c r="J738" i="1"/>
  <c r="B738" i="1"/>
  <c r="A738" i="1"/>
  <c r="J746" i="1"/>
  <c r="R746" i="1"/>
  <c r="M746" i="1"/>
  <c r="N746" i="1"/>
  <c r="O746" i="1"/>
  <c r="P746" i="1"/>
  <c r="Q746" i="1"/>
  <c r="K746" i="1"/>
  <c r="L746" i="1"/>
  <c r="B746" i="1"/>
  <c r="A746" i="1"/>
  <c r="J754" i="1"/>
  <c r="R754" i="1"/>
  <c r="M754" i="1"/>
  <c r="N754" i="1"/>
  <c r="O754" i="1"/>
  <c r="K754" i="1"/>
  <c r="L754" i="1"/>
  <c r="Q754" i="1"/>
  <c r="P754" i="1"/>
  <c r="A754" i="1"/>
  <c r="B754" i="1"/>
  <c r="J762" i="1"/>
  <c r="R762" i="1"/>
  <c r="M762" i="1"/>
  <c r="N762" i="1"/>
  <c r="K762" i="1"/>
  <c r="L762" i="1"/>
  <c r="P762" i="1"/>
  <c r="Q762" i="1"/>
  <c r="O762" i="1"/>
  <c r="B762" i="1"/>
  <c r="A762" i="1"/>
  <c r="J770" i="1"/>
  <c r="R770" i="1"/>
  <c r="M770" i="1"/>
  <c r="N770" i="1"/>
  <c r="L770" i="1"/>
  <c r="O770" i="1"/>
  <c r="P770" i="1"/>
  <c r="Q770" i="1"/>
  <c r="K770" i="1"/>
  <c r="A770" i="1"/>
  <c r="B770" i="1"/>
  <c r="J778" i="1"/>
  <c r="R778" i="1"/>
  <c r="M778" i="1"/>
  <c r="N778" i="1"/>
  <c r="Q778" i="1"/>
  <c r="L778" i="1"/>
  <c r="O778" i="1"/>
  <c r="P778" i="1"/>
  <c r="K778" i="1"/>
  <c r="B778" i="1"/>
  <c r="A778" i="1"/>
  <c r="J786" i="1"/>
  <c r="R786" i="1"/>
  <c r="M786" i="1"/>
  <c r="N786" i="1"/>
  <c r="K786" i="1"/>
  <c r="L786" i="1"/>
  <c r="O786" i="1"/>
  <c r="P786" i="1"/>
  <c r="Q786" i="1"/>
  <c r="A786" i="1"/>
  <c r="B786" i="1"/>
  <c r="M794" i="1"/>
  <c r="N794" i="1"/>
  <c r="O794" i="1"/>
  <c r="P794" i="1"/>
  <c r="R794" i="1"/>
  <c r="L794" i="1"/>
  <c r="J794" i="1"/>
  <c r="K794" i="1"/>
  <c r="Q794" i="1"/>
  <c r="B794" i="1"/>
  <c r="A794" i="1"/>
  <c r="M802" i="1"/>
  <c r="N802" i="1"/>
  <c r="O802" i="1"/>
  <c r="P802" i="1"/>
  <c r="J802" i="1"/>
  <c r="K802" i="1"/>
  <c r="L802" i="1"/>
  <c r="Q802" i="1"/>
  <c r="R802" i="1"/>
  <c r="A802" i="1"/>
  <c r="B802" i="1"/>
  <c r="M810" i="1"/>
  <c r="N810" i="1"/>
  <c r="O810" i="1"/>
  <c r="P810" i="1"/>
  <c r="R810" i="1"/>
  <c r="L810" i="1"/>
  <c r="K810" i="1"/>
  <c r="Q810" i="1"/>
  <c r="J810" i="1"/>
  <c r="B810" i="1"/>
  <c r="A810" i="1"/>
  <c r="M818" i="1"/>
  <c r="N818" i="1"/>
  <c r="O818" i="1"/>
  <c r="P818" i="1"/>
  <c r="J818" i="1"/>
  <c r="K818" i="1"/>
  <c r="L818" i="1"/>
  <c r="Q818" i="1"/>
  <c r="R818" i="1"/>
  <c r="A818" i="1"/>
  <c r="B818" i="1"/>
  <c r="M826" i="1"/>
  <c r="N826" i="1"/>
  <c r="O826" i="1"/>
  <c r="P826" i="1"/>
  <c r="R826" i="1"/>
  <c r="L826" i="1"/>
  <c r="J826" i="1"/>
  <c r="K826" i="1"/>
  <c r="Q826" i="1"/>
  <c r="B826" i="1"/>
  <c r="A826" i="1"/>
  <c r="M834" i="1"/>
  <c r="Q834" i="1"/>
  <c r="R834" i="1"/>
  <c r="J834" i="1"/>
  <c r="K834" i="1"/>
  <c r="O834" i="1"/>
  <c r="N834" i="1"/>
  <c r="P834" i="1"/>
  <c r="L834" i="1"/>
  <c r="A834" i="1"/>
  <c r="B834" i="1"/>
  <c r="O842" i="1"/>
  <c r="P842" i="1"/>
  <c r="Q842" i="1"/>
  <c r="J842" i="1"/>
  <c r="R842" i="1"/>
  <c r="M842" i="1"/>
  <c r="L842" i="1"/>
  <c r="N842" i="1"/>
  <c r="K842" i="1"/>
  <c r="B842" i="1"/>
  <c r="A842" i="1"/>
  <c r="O850" i="1"/>
  <c r="P850" i="1"/>
  <c r="Q850" i="1"/>
  <c r="J850" i="1"/>
  <c r="R850" i="1"/>
  <c r="M850" i="1"/>
  <c r="K850" i="1"/>
  <c r="L850" i="1"/>
  <c r="N850" i="1"/>
  <c r="B850" i="1"/>
  <c r="A850" i="1"/>
  <c r="O858" i="1"/>
  <c r="P858" i="1"/>
  <c r="Q858" i="1"/>
  <c r="J858" i="1"/>
  <c r="R858" i="1"/>
  <c r="M858" i="1"/>
  <c r="K858" i="1"/>
  <c r="N858" i="1"/>
  <c r="L858" i="1"/>
  <c r="B858" i="1"/>
  <c r="A858" i="1"/>
  <c r="O866" i="1"/>
  <c r="P866" i="1"/>
  <c r="Q866" i="1"/>
  <c r="M866" i="1"/>
  <c r="L866" i="1"/>
  <c r="N866" i="1"/>
  <c r="R866" i="1"/>
  <c r="K866" i="1"/>
  <c r="J866" i="1"/>
  <c r="B866" i="1"/>
  <c r="A866" i="1"/>
  <c r="O874" i="1"/>
  <c r="Q874" i="1"/>
  <c r="R874" i="1"/>
  <c r="J874" i="1"/>
  <c r="K874" i="1"/>
  <c r="L874" i="1"/>
  <c r="M874" i="1"/>
  <c r="N874" i="1"/>
  <c r="P874" i="1"/>
  <c r="B874" i="1"/>
  <c r="A874" i="1"/>
  <c r="Q882" i="1"/>
  <c r="J882" i="1"/>
  <c r="R882" i="1"/>
  <c r="K882" i="1"/>
  <c r="L882" i="1"/>
  <c r="M882" i="1"/>
  <c r="N882" i="1"/>
  <c r="O882" i="1"/>
  <c r="P882" i="1"/>
  <c r="B882" i="1"/>
  <c r="A882" i="1"/>
  <c r="Q890" i="1"/>
  <c r="J890" i="1"/>
  <c r="R890" i="1"/>
  <c r="K890" i="1"/>
  <c r="L890" i="1"/>
  <c r="M890" i="1"/>
  <c r="N890" i="1"/>
  <c r="O890" i="1"/>
  <c r="P890" i="1"/>
  <c r="B890" i="1"/>
  <c r="A890" i="1"/>
  <c r="P659" i="1"/>
  <c r="Q659" i="1"/>
  <c r="J659" i="1"/>
  <c r="R659" i="1"/>
  <c r="K659" i="1"/>
  <c r="L659" i="1"/>
  <c r="M659" i="1"/>
  <c r="N659" i="1"/>
  <c r="O659" i="1"/>
  <c r="B659" i="1"/>
  <c r="A659" i="1"/>
  <c r="J697" i="1"/>
  <c r="R697" i="1"/>
  <c r="N697" i="1"/>
  <c r="O697" i="1"/>
  <c r="P697" i="1"/>
  <c r="Q697" i="1"/>
  <c r="K697" i="1"/>
  <c r="L697" i="1"/>
  <c r="M697" i="1"/>
  <c r="A697" i="1"/>
  <c r="B697" i="1"/>
  <c r="J721" i="1"/>
  <c r="R721" i="1"/>
  <c r="N721" i="1"/>
  <c r="O721" i="1"/>
  <c r="P721" i="1"/>
  <c r="Q721" i="1"/>
  <c r="K721" i="1"/>
  <c r="L721" i="1"/>
  <c r="M721" i="1"/>
  <c r="A721" i="1"/>
  <c r="B721" i="1"/>
  <c r="K753" i="1"/>
  <c r="N753" i="1"/>
  <c r="O753" i="1"/>
  <c r="P753" i="1"/>
  <c r="Q753" i="1"/>
  <c r="R753" i="1"/>
  <c r="J753" i="1"/>
  <c r="L753" i="1"/>
  <c r="M753" i="1"/>
  <c r="B753" i="1"/>
  <c r="A753" i="1"/>
  <c r="K777" i="1"/>
  <c r="N777" i="1"/>
  <c r="O777" i="1"/>
  <c r="M777" i="1"/>
  <c r="P777" i="1"/>
  <c r="Q777" i="1"/>
  <c r="R777" i="1"/>
  <c r="L777" i="1"/>
  <c r="J777" i="1"/>
  <c r="A777" i="1"/>
  <c r="B777" i="1"/>
  <c r="N793" i="1"/>
  <c r="O793" i="1"/>
  <c r="P793" i="1"/>
  <c r="Q793" i="1"/>
  <c r="K793" i="1"/>
  <c r="L793" i="1"/>
  <c r="M793" i="1"/>
  <c r="R793" i="1"/>
  <c r="J793" i="1"/>
  <c r="A793" i="1"/>
  <c r="B793" i="1"/>
  <c r="N825" i="1"/>
  <c r="O825" i="1"/>
  <c r="P825" i="1"/>
  <c r="Q825" i="1"/>
  <c r="K825" i="1"/>
  <c r="L825" i="1"/>
  <c r="M825" i="1"/>
  <c r="R825" i="1"/>
  <c r="J825" i="1"/>
  <c r="A825" i="1"/>
  <c r="B825" i="1"/>
  <c r="P841" i="1"/>
  <c r="Q841" i="1"/>
  <c r="J841" i="1"/>
  <c r="R841" i="1"/>
  <c r="K841" i="1"/>
  <c r="N841" i="1"/>
  <c r="L841" i="1"/>
  <c r="M841" i="1"/>
  <c r="O841" i="1"/>
  <c r="A841" i="1"/>
  <c r="B841" i="1"/>
  <c r="P865" i="1"/>
  <c r="Q865" i="1"/>
  <c r="J865" i="1"/>
  <c r="R865" i="1"/>
  <c r="N865" i="1"/>
  <c r="K865" i="1"/>
  <c r="L865" i="1"/>
  <c r="M865" i="1"/>
  <c r="O865" i="1"/>
  <c r="A865" i="1"/>
  <c r="B865" i="1"/>
  <c r="J889" i="1"/>
  <c r="R889" i="1"/>
  <c r="K889" i="1"/>
  <c r="L889" i="1"/>
  <c r="M889" i="1"/>
  <c r="N889" i="1"/>
  <c r="O889" i="1"/>
  <c r="P889" i="1"/>
  <c r="Q889" i="1"/>
  <c r="A889" i="1"/>
  <c r="B889" i="1"/>
  <c r="K769" i="1"/>
  <c r="N769" i="1"/>
  <c r="O769" i="1"/>
  <c r="J769" i="1"/>
  <c r="L769" i="1"/>
  <c r="M769" i="1"/>
  <c r="Q769" i="1"/>
  <c r="R769" i="1"/>
  <c r="P769" i="1"/>
  <c r="B769" i="1"/>
  <c r="A769" i="1"/>
  <c r="N809" i="1"/>
  <c r="O809" i="1"/>
  <c r="P809" i="1"/>
  <c r="Q809" i="1"/>
  <c r="K809" i="1"/>
  <c r="L809" i="1"/>
  <c r="M809" i="1"/>
  <c r="R809" i="1"/>
  <c r="J809" i="1"/>
  <c r="A809" i="1"/>
  <c r="B809" i="1"/>
  <c r="P857" i="1"/>
  <c r="Q857" i="1"/>
  <c r="J857" i="1"/>
  <c r="R857" i="1"/>
  <c r="K857" i="1"/>
  <c r="N857" i="1"/>
  <c r="L857" i="1"/>
  <c r="M857" i="1"/>
  <c r="O857" i="1"/>
  <c r="A857" i="1"/>
  <c r="B857" i="1"/>
  <c r="P699" i="1"/>
  <c r="L699" i="1"/>
  <c r="M699" i="1"/>
  <c r="N699" i="1"/>
  <c r="O699" i="1"/>
  <c r="K699" i="1"/>
  <c r="Q699" i="1"/>
  <c r="R699" i="1"/>
  <c r="J699" i="1"/>
  <c r="B699" i="1"/>
  <c r="A699" i="1"/>
  <c r="Q739" i="1"/>
  <c r="J739" i="1"/>
  <c r="L739" i="1"/>
  <c r="M739" i="1"/>
  <c r="N739" i="1"/>
  <c r="O739" i="1"/>
  <c r="P739" i="1"/>
  <c r="R739" i="1"/>
  <c r="K739" i="1"/>
  <c r="B739" i="1"/>
  <c r="A739" i="1"/>
  <c r="Q763" i="1"/>
  <c r="L763" i="1"/>
  <c r="M763" i="1"/>
  <c r="K763" i="1"/>
  <c r="N763" i="1"/>
  <c r="O763" i="1"/>
  <c r="P763" i="1"/>
  <c r="J763" i="1"/>
  <c r="R763" i="1"/>
  <c r="B763" i="1"/>
  <c r="A763" i="1"/>
  <c r="L795" i="1"/>
  <c r="M795" i="1"/>
  <c r="N795" i="1"/>
  <c r="O795" i="1"/>
  <c r="J795" i="1"/>
  <c r="K795" i="1"/>
  <c r="P795" i="1"/>
  <c r="R795" i="1"/>
  <c r="Q795" i="1"/>
  <c r="B795" i="1"/>
  <c r="A795" i="1"/>
  <c r="L827" i="1"/>
  <c r="M827" i="1"/>
  <c r="N827" i="1"/>
  <c r="O827" i="1"/>
  <c r="J827" i="1"/>
  <c r="K827" i="1"/>
  <c r="P827" i="1"/>
  <c r="Q827" i="1"/>
  <c r="R827" i="1"/>
  <c r="B827" i="1"/>
  <c r="A827" i="1"/>
  <c r="N851" i="1"/>
  <c r="O851" i="1"/>
  <c r="P851" i="1"/>
  <c r="Q851" i="1"/>
  <c r="L851" i="1"/>
  <c r="R851" i="1"/>
  <c r="J851" i="1"/>
  <c r="K851" i="1"/>
  <c r="M851" i="1"/>
  <c r="A851" i="1"/>
  <c r="B851" i="1"/>
  <c r="P891" i="1"/>
  <c r="Q891" i="1"/>
  <c r="J891" i="1"/>
  <c r="R891" i="1"/>
  <c r="K891" i="1"/>
  <c r="L891" i="1"/>
  <c r="M891" i="1"/>
  <c r="N891" i="1"/>
  <c r="O891" i="1"/>
  <c r="A891" i="1"/>
  <c r="B891" i="1"/>
  <c r="M658" i="1"/>
  <c r="A658" i="1"/>
  <c r="B658" i="1"/>
  <c r="J689" i="1"/>
  <c r="R689" i="1"/>
  <c r="M689" i="1"/>
  <c r="N689" i="1"/>
  <c r="O689" i="1"/>
  <c r="P689" i="1"/>
  <c r="Q689" i="1"/>
  <c r="L689" i="1"/>
  <c r="K689" i="1"/>
  <c r="A689" i="1"/>
  <c r="B689" i="1"/>
  <c r="O700" i="1"/>
  <c r="K700" i="1"/>
  <c r="L700" i="1"/>
  <c r="M700" i="1"/>
  <c r="N700" i="1"/>
  <c r="J700" i="1"/>
  <c r="P700" i="1"/>
  <c r="Q700" i="1"/>
  <c r="R700" i="1"/>
  <c r="A700" i="1"/>
  <c r="B700" i="1"/>
  <c r="O708" i="1"/>
  <c r="K708" i="1"/>
  <c r="L708" i="1"/>
  <c r="M708" i="1"/>
  <c r="N708" i="1"/>
  <c r="Q708" i="1"/>
  <c r="R708" i="1"/>
  <c r="J708" i="1"/>
  <c r="P708" i="1"/>
  <c r="A708" i="1"/>
  <c r="B708" i="1"/>
  <c r="O716" i="1"/>
  <c r="K716" i="1"/>
  <c r="L716" i="1"/>
  <c r="M716" i="1"/>
  <c r="N716" i="1"/>
  <c r="J716" i="1"/>
  <c r="P716" i="1"/>
  <c r="Q716" i="1"/>
  <c r="R716" i="1"/>
  <c r="A716" i="1"/>
  <c r="B716" i="1"/>
  <c r="O724" i="1"/>
  <c r="K724" i="1"/>
  <c r="L724" i="1"/>
  <c r="M724" i="1"/>
  <c r="N724" i="1"/>
  <c r="J724" i="1"/>
  <c r="P724" i="1"/>
  <c r="Q724" i="1"/>
  <c r="R724" i="1"/>
  <c r="A724" i="1"/>
  <c r="B724" i="1"/>
  <c r="O732" i="1"/>
  <c r="K732" i="1"/>
  <c r="M732" i="1"/>
  <c r="N732" i="1"/>
  <c r="Q732" i="1"/>
  <c r="R732" i="1"/>
  <c r="J732" i="1"/>
  <c r="L732" i="1"/>
  <c r="P732" i="1"/>
  <c r="A732" i="1"/>
  <c r="B732" i="1"/>
  <c r="P740" i="1"/>
  <c r="K740" i="1"/>
  <c r="L740" i="1"/>
  <c r="M740" i="1"/>
  <c r="J740" i="1"/>
  <c r="O740" i="1"/>
  <c r="Q740" i="1"/>
  <c r="N740" i="1"/>
  <c r="R740" i="1"/>
  <c r="A740" i="1"/>
  <c r="B740" i="1"/>
  <c r="P748" i="1"/>
  <c r="K748" i="1"/>
  <c r="L748" i="1"/>
  <c r="M748" i="1"/>
  <c r="N748" i="1"/>
  <c r="O748" i="1"/>
  <c r="Q748" i="1"/>
  <c r="R748" i="1"/>
  <c r="J748" i="1"/>
  <c r="A748" i="1"/>
  <c r="B748" i="1"/>
  <c r="P756" i="1"/>
  <c r="K756" i="1"/>
  <c r="L756" i="1"/>
  <c r="M756" i="1"/>
  <c r="J756" i="1"/>
  <c r="O756" i="1"/>
  <c r="Q756" i="1"/>
  <c r="N756" i="1"/>
  <c r="R756" i="1"/>
  <c r="B756" i="1"/>
  <c r="A756" i="1"/>
  <c r="P764" i="1"/>
  <c r="K764" i="1"/>
  <c r="L764" i="1"/>
  <c r="O764" i="1"/>
  <c r="Q764" i="1"/>
  <c r="R764" i="1"/>
  <c r="J764" i="1"/>
  <c r="M764" i="1"/>
  <c r="N764" i="1"/>
  <c r="B764" i="1"/>
  <c r="A764" i="1"/>
  <c r="P772" i="1"/>
  <c r="K772" i="1"/>
  <c r="L772" i="1"/>
  <c r="J772" i="1"/>
  <c r="M772" i="1"/>
  <c r="O772" i="1"/>
  <c r="N772" i="1"/>
  <c r="Q772" i="1"/>
  <c r="R772" i="1"/>
  <c r="A772" i="1"/>
  <c r="B772" i="1"/>
  <c r="P780" i="1"/>
  <c r="K780" i="1"/>
  <c r="L780" i="1"/>
  <c r="M780" i="1"/>
  <c r="N780" i="1"/>
  <c r="O780" i="1"/>
  <c r="Q780" i="1"/>
  <c r="J780" i="1"/>
  <c r="R780" i="1"/>
  <c r="A780" i="1"/>
  <c r="B780" i="1"/>
  <c r="K788" i="1"/>
  <c r="L788" i="1"/>
  <c r="M788" i="1"/>
  <c r="N788" i="1"/>
  <c r="J788" i="1"/>
  <c r="O788" i="1"/>
  <c r="R788" i="1"/>
  <c r="P788" i="1"/>
  <c r="Q788" i="1"/>
  <c r="B788" i="1"/>
  <c r="A788" i="1"/>
  <c r="K796" i="1"/>
  <c r="L796" i="1"/>
  <c r="M796" i="1"/>
  <c r="N796" i="1"/>
  <c r="P796" i="1"/>
  <c r="Q796" i="1"/>
  <c r="R796" i="1"/>
  <c r="J796" i="1"/>
  <c r="O796" i="1"/>
  <c r="A796" i="1"/>
  <c r="B796" i="1"/>
  <c r="K804" i="1"/>
  <c r="L804" i="1"/>
  <c r="M804" i="1"/>
  <c r="N804" i="1"/>
  <c r="J804" i="1"/>
  <c r="O804" i="1"/>
  <c r="R804" i="1"/>
  <c r="P804" i="1"/>
  <c r="Q804" i="1"/>
  <c r="A804" i="1"/>
  <c r="B804" i="1"/>
  <c r="K812" i="1"/>
  <c r="L812" i="1"/>
  <c r="M812" i="1"/>
  <c r="N812" i="1"/>
  <c r="P812" i="1"/>
  <c r="Q812" i="1"/>
  <c r="R812" i="1"/>
  <c r="J812" i="1"/>
  <c r="O812" i="1"/>
  <c r="A812" i="1"/>
  <c r="B812" i="1"/>
  <c r="K820" i="1"/>
  <c r="L820" i="1"/>
  <c r="M820" i="1"/>
  <c r="N820" i="1"/>
  <c r="J820" i="1"/>
  <c r="O820" i="1"/>
  <c r="R820" i="1"/>
  <c r="P820" i="1"/>
  <c r="Q820" i="1"/>
  <c r="B820" i="1"/>
  <c r="A820" i="1"/>
  <c r="K828" i="1"/>
  <c r="L828" i="1"/>
  <c r="M828" i="1"/>
  <c r="N828" i="1"/>
  <c r="P828" i="1"/>
  <c r="Q828" i="1"/>
  <c r="R828" i="1"/>
  <c r="J828" i="1"/>
  <c r="O828" i="1"/>
  <c r="B828" i="1"/>
  <c r="A828" i="1"/>
  <c r="K836" i="1"/>
  <c r="Q836" i="1"/>
  <c r="R836" i="1"/>
  <c r="J836" i="1"/>
  <c r="L836" i="1"/>
  <c r="O836" i="1"/>
  <c r="M836" i="1"/>
  <c r="N836" i="1"/>
  <c r="P836" i="1"/>
  <c r="A836" i="1"/>
  <c r="B836" i="1"/>
  <c r="M844" i="1"/>
  <c r="N844" i="1"/>
  <c r="O844" i="1"/>
  <c r="P844" i="1"/>
  <c r="K844" i="1"/>
  <c r="Q844" i="1"/>
  <c r="R844" i="1"/>
  <c r="J844" i="1"/>
  <c r="L844" i="1"/>
  <c r="B844" i="1"/>
  <c r="A844" i="1"/>
  <c r="M852" i="1"/>
  <c r="N852" i="1"/>
  <c r="O852" i="1"/>
  <c r="P852" i="1"/>
  <c r="K852" i="1"/>
  <c r="J852" i="1"/>
  <c r="L852" i="1"/>
  <c r="Q852" i="1"/>
  <c r="R852" i="1"/>
  <c r="B852" i="1"/>
  <c r="A852" i="1"/>
  <c r="M860" i="1"/>
  <c r="N860" i="1"/>
  <c r="O860" i="1"/>
  <c r="K860" i="1"/>
  <c r="R860" i="1"/>
  <c r="J860" i="1"/>
  <c r="L860" i="1"/>
  <c r="P860" i="1"/>
  <c r="Q860" i="1"/>
  <c r="B860" i="1"/>
  <c r="A860" i="1"/>
  <c r="M868" i="1"/>
  <c r="N868" i="1"/>
  <c r="O868" i="1"/>
  <c r="K868" i="1"/>
  <c r="J868" i="1"/>
  <c r="L868" i="1"/>
  <c r="P868" i="1"/>
  <c r="Q868" i="1"/>
  <c r="R868" i="1"/>
  <c r="B868" i="1"/>
  <c r="A868" i="1"/>
  <c r="M876" i="1"/>
  <c r="R876" i="1"/>
  <c r="J876" i="1"/>
  <c r="K876" i="1"/>
  <c r="L876" i="1"/>
  <c r="N876" i="1"/>
  <c r="O876" i="1"/>
  <c r="P876" i="1"/>
  <c r="Q876" i="1"/>
  <c r="B876" i="1"/>
  <c r="A876" i="1"/>
  <c r="O884" i="1"/>
  <c r="P884" i="1"/>
  <c r="Q884" i="1"/>
  <c r="J884" i="1"/>
  <c r="R884" i="1"/>
  <c r="K884" i="1"/>
  <c r="L884" i="1"/>
  <c r="M884" i="1"/>
  <c r="N884" i="1"/>
  <c r="B884" i="1"/>
  <c r="A884" i="1"/>
  <c r="O892" i="1"/>
  <c r="P892" i="1"/>
  <c r="Q892" i="1"/>
  <c r="J892" i="1"/>
  <c r="R892" i="1"/>
  <c r="K892" i="1"/>
  <c r="L892" i="1"/>
  <c r="N892" i="1"/>
  <c r="M892" i="1"/>
  <c r="B892" i="1"/>
  <c r="A892" i="1"/>
  <c r="J713" i="1"/>
  <c r="R713" i="1"/>
  <c r="N713" i="1"/>
  <c r="O713" i="1"/>
  <c r="P713" i="1"/>
  <c r="Q713" i="1"/>
  <c r="M713" i="1"/>
  <c r="L713" i="1"/>
  <c r="K713" i="1"/>
  <c r="A713" i="1"/>
  <c r="B713" i="1"/>
  <c r="J737" i="1"/>
  <c r="R737" i="1"/>
  <c r="P737" i="1"/>
  <c r="O737" i="1"/>
  <c r="Q737" i="1"/>
  <c r="K737" i="1"/>
  <c r="L737" i="1"/>
  <c r="M737" i="1"/>
  <c r="N737" i="1"/>
  <c r="A737" i="1"/>
  <c r="B737" i="1"/>
  <c r="K785" i="1"/>
  <c r="N785" i="1"/>
  <c r="O785" i="1"/>
  <c r="R785" i="1"/>
  <c r="J785" i="1"/>
  <c r="M785" i="1"/>
  <c r="P785" i="1"/>
  <c r="Q785" i="1"/>
  <c r="L785" i="1"/>
  <c r="B785" i="1"/>
  <c r="A785" i="1"/>
  <c r="Q771" i="1"/>
  <c r="L771" i="1"/>
  <c r="M771" i="1"/>
  <c r="P771" i="1"/>
  <c r="R771" i="1"/>
  <c r="K771" i="1"/>
  <c r="J771" i="1"/>
  <c r="N771" i="1"/>
  <c r="O771" i="1"/>
  <c r="B771" i="1"/>
  <c r="A771" i="1"/>
  <c r="L687" i="1"/>
  <c r="O687" i="1"/>
  <c r="P687" i="1"/>
  <c r="Q687" i="1"/>
  <c r="J687" i="1"/>
  <c r="R687" i="1"/>
  <c r="K687" i="1"/>
  <c r="M687" i="1"/>
  <c r="N687" i="1"/>
  <c r="B687" i="1"/>
  <c r="A687" i="1"/>
  <c r="N701" i="1"/>
  <c r="J701" i="1"/>
  <c r="R701" i="1"/>
  <c r="K701" i="1"/>
  <c r="L701" i="1"/>
  <c r="M701" i="1"/>
  <c r="P701" i="1"/>
  <c r="Q701" i="1"/>
  <c r="O701" i="1"/>
  <c r="B701" i="1"/>
  <c r="A701" i="1"/>
  <c r="N709" i="1"/>
  <c r="J709" i="1"/>
  <c r="R709" i="1"/>
  <c r="K709" i="1"/>
  <c r="L709" i="1"/>
  <c r="M709" i="1"/>
  <c r="O709" i="1"/>
  <c r="P709" i="1"/>
  <c r="Q709" i="1"/>
  <c r="B709" i="1"/>
  <c r="A709" i="1"/>
  <c r="N717" i="1"/>
  <c r="J717" i="1"/>
  <c r="R717" i="1"/>
  <c r="K717" i="1"/>
  <c r="L717" i="1"/>
  <c r="M717" i="1"/>
  <c r="O717" i="1"/>
  <c r="P717" i="1"/>
  <c r="Q717" i="1"/>
  <c r="B717" i="1"/>
  <c r="A717" i="1"/>
  <c r="N725" i="1"/>
  <c r="J725" i="1"/>
  <c r="R725" i="1"/>
  <c r="K725" i="1"/>
  <c r="L725" i="1"/>
  <c r="M725" i="1"/>
  <c r="O725" i="1"/>
  <c r="P725" i="1"/>
  <c r="Q725" i="1"/>
  <c r="B725" i="1"/>
  <c r="A725" i="1"/>
  <c r="N733" i="1"/>
  <c r="J733" i="1"/>
  <c r="L733" i="1"/>
  <c r="K733" i="1"/>
  <c r="M733" i="1"/>
  <c r="O733" i="1"/>
  <c r="P733" i="1"/>
  <c r="Q733" i="1"/>
  <c r="R733" i="1"/>
  <c r="B733" i="1"/>
  <c r="A733" i="1"/>
  <c r="O741" i="1"/>
  <c r="J741" i="1"/>
  <c r="R741" i="1"/>
  <c r="K741" i="1"/>
  <c r="L741" i="1"/>
  <c r="M741" i="1"/>
  <c r="N741" i="1"/>
  <c r="P741" i="1"/>
  <c r="Q741" i="1"/>
  <c r="B741" i="1"/>
  <c r="A741" i="1"/>
  <c r="O749" i="1"/>
  <c r="J749" i="1"/>
  <c r="R749" i="1"/>
  <c r="K749" i="1"/>
  <c r="L749" i="1"/>
  <c r="N749" i="1"/>
  <c r="P749" i="1"/>
  <c r="M749" i="1"/>
  <c r="Q749" i="1"/>
  <c r="A749" i="1"/>
  <c r="B749" i="1"/>
  <c r="O757" i="1"/>
  <c r="J757" i="1"/>
  <c r="R757" i="1"/>
  <c r="K757" i="1"/>
  <c r="L757" i="1"/>
  <c r="M757" i="1"/>
  <c r="N757" i="1"/>
  <c r="P757" i="1"/>
  <c r="Q757" i="1"/>
  <c r="A757" i="1"/>
  <c r="B757" i="1"/>
  <c r="O765" i="1"/>
  <c r="J765" i="1"/>
  <c r="R765" i="1"/>
  <c r="K765" i="1"/>
  <c r="L765" i="1"/>
  <c r="N765" i="1"/>
  <c r="P765" i="1"/>
  <c r="Q765" i="1"/>
  <c r="M765" i="1"/>
  <c r="B765" i="1"/>
  <c r="A765" i="1"/>
  <c r="O773" i="1"/>
  <c r="J773" i="1"/>
  <c r="R773" i="1"/>
  <c r="K773" i="1"/>
  <c r="L773" i="1"/>
  <c r="M773" i="1"/>
  <c r="N773" i="1"/>
  <c r="P773" i="1"/>
  <c r="Q773" i="1"/>
  <c r="A773" i="1"/>
  <c r="B773" i="1"/>
  <c r="O781" i="1"/>
  <c r="J781" i="1"/>
  <c r="R781" i="1"/>
  <c r="K781" i="1"/>
  <c r="P781" i="1"/>
  <c r="Q781" i="1"/>
  <c r="L781" i="1"/>
  <c r="M781" i="1"/>
  <c r="N781" i="1"/>
  <c r="A781" i="1"/>
  <c r="B781" i="1"/>
  <c r="J789" i="1"/>
  <c r="R789" i="1"/>
  <c r="K789" i="1"/>
  <c r="L789" i="1"/>
  <c r="M789" i="1"/>
  <c r="O789" i="1"/>
  <c r="P789" i="1"/>
  <c r="Q789" i="1"/>
  <c r="N789" i="1"/>
  <c r="A789" i="1"/>
  <c r="B789" i="1"/>
  <c r="J797" i="1"/>
  <c r="R797" i="1"/>
  <c r="K797" i="1"/>
  <c r="L797" i="1"/>
  <c r="M797" i="1"/>
  <c r="N797" i="1"/>
  <c r="Q797" i="1"/>
  <c r="O797" i="1"/>
  <c r="P797" i="1"/>
  <c r="B797" i="1"/>
  <c r="A797" i="1"/>
  <c r="J805" i="1"/>
  <c r="R805" i="1"/>
  <c r="K805" i="1"/>
  <c r="L805" i="1"/>
  <c r="M805" i="1"/>
  <c r="O805" i="1"/>
  <c r="P805" i="1"/>
  <c r="Q805" i="1"/>
  <c r="N805" i="1"/>
  <c r="A805" i="1"/>
  <c r="B805" i="1"/>
  <c r="J813" i="1"/>
  <c r="R813" i="1"/>
  <c r="K813" i="1"/>
  <c r="L813" i="1"/>
  <c r="M813" i="1"/>
  <c r="N813" i="1"/>
  <c r="Q813" i="1"/>
  <c r="O813" i="1"/>
  <c r="P813" i="1"/>
  <c r="A813" i="1"/>
  <c r="B813" i="1"/>
  <c r="J821" i="1"/>
  <c r="R821" i="1"/>
  <c r="K821" i="1"/>
  <c r="L821" i="1"/>
  <c r="M821" i="1"/>
  <c r="O821" i="1"/>
  <c r="P821" i="1"/>
  <c r="Q821" i="1"/>
  <c r="N821" i="1"/>
  <c r="A821" i="1"/>
  <c r="B821" i="1"/>
  <c r="J829" i="1"/>
  <c r="R829" i="1"/>
  <c r="P829" i="1"/>
  <c r="Q829" i="1"/>
  <c r="K829" i="1"/>
  <c r="N829" i="1"/>
  <c r="L829" i="1"/>
  <c r="M829" i="1"/>
  <c r="O829" i="1"/>
  <c r="B829" i="1"/>
  <c r="A829" i="1"/>
  <c r="J837" i="1"/>
  <c r="R837" i="1"/>
  <c r="Q837" i="1"/>
  <c r="K837" i="1"/>
  <c r="L837" i="1"/>
  <c r="O837" i="1"/>
  <c r="M837" i="1"/>
  <c r="N837" i="1"/>
  <c r="P837" i="1"/>
  <c r="B837" i="1"/>
  <c r="A837" i="1"/>
  <c r="L845" i="1"/>
  <c r="M845" i="1"/>
  <c r="N845" i="1"/>
  <c r="O845" i="1"/>
  <c r="J845" i="1"/>
  <c r="R845" i="1"/>
  <c r="K845" i="1"/>
  <c r="P845" i="1"/>
  <c r="Q845" i="1"/>
  <c r="A845" i="1"/>
  <c r="B845" i="1"/>
  <c r="L853" i="1"/>
  <c r="M853" i="1"/>
  <c r="N853" i="1"/>
  <c r="O853" i="1"/>
  <c r="J853" i="1"/>
  <c r="R853" i="1"/>
  <c r="K853" i="1"/>
  <c r="P853" i="1"/>
  <c r="Q853" i="1"/>
  <c r="A853" i="1"/>
  <c r="B853" i="1"/>
  <c r="L861" i="1"/>
  <c r="M861" i="1"/>
  <c r="N861" i="1"/>
  <c r="J861" i="1"/>
  <c r="R861" i="1"/>
  <c r="K861" i="1"/>
  <c r="O861" i="1"/>
  <c r="P861" i="1"/>
  <c r="Q861" i="1"/>
  <c r="A861" i="1"/>
  <c r="B861" i="1"/>
  <c r="L869" i="1"/>
  <c r="M869" i="1"/>
  <c r="N869" i="1"/>
  <c r="J869" i="1"/>
  <c r="R869" i="1"/>
  <c r="Q869" i="1"/>
  <c r="K869" i="1"/>
  <c r="O869" i="1"/>
  <c r="P869" i="1"/>
  <c r="A869" i="1"/>
  <c r="B869" i="1"/>
  <c r="L877" i="1"/>
  <c r="R877" i="1"/>
  <c r="J877" i="1"/>
  <c r="K877" i="1"/>
  <c r="M877" i="1"/>
  <c r="N877" i="1"/>
  <c r="O877" i="1"/>
  <c r="Q877" i="1"/>
  <c r="P877" i="1"/>
  <c r="A877" i="1"/>
  <c r="B877" i="1"/>
  <c r="N885" i="1"/>
  <c r="O885" i="1"/>
  <c r="P885" i="1"/>
  <c r="Q885" i="1"/>
  <c r="J885" i="1"/>
  <c r="R885" i="1"/>
  <c r="K885" i="1"/>
  <c r="M885" i="1"/>
  <c r="L885" i="1"/>
  <c r="A885" i="1"/>
  <c r="B885" i="1"/>
  <c r="N893" i="1"/>
  <c r="O893" i="1"/>
  <c r="P893" i="1"/>
  <c r="Q893" i="1"/>
  <c r="J893" i="1"/>
  <c r="R893" i="1"/>
  <c r="K893" i="1"/>
  <c r="L893" i="1"/>
  <c r="M893" i="1"/>
  <c r="A893" i="1"/>
  <c r="B893" i="1"/>
  <c r="M710" i="1"/>
  <c r="Q710" i="1"/>
  <c r="J710" i="1"/>
  <c r="R710" i="1"/>
  <c r="K710" i="1"/>
  <c r="L710" i="1"/>
  <c r="N710" i="1"/>
  <c r="O710" i="1"/>
  <c r="P710" i="1"/>
  <c r="A710" i="1"/>
  <c r="B710" i="1"/>
  <c r="M718" i="1"/>
  <c r="Q718" i="1"/>
  <c r="J718" i="1"/>
  <c r="R718" i="1"/>
  <c r="K718" i="1"/>
  <c r="L718" i="1"/>
  <c r="N718" i="1"/>
  <c r="O718" i="1"/>
  <c r="P718" i="1"/>
  <c r="A718" i="1"/>
  <c r="B718" i="1"/>
  <c r="M726" i="1"/>
  <c r="Q726" i="1"/>
  <c r="J726" i="1"/>
  <c r="K726" i="1"/>
  <c r="L726" i="1"/>
  <c r="N726" i="1"/>
  <c r="O726" i="1"/>
  <c r="P726" i="1"/>
  <c r="R726" i="1"/>
  <c r="A726" i="1"/>
  <c r="B726" i="1"/>
  <c r="M734" i="1"/>
  <c r="K734" i="1"/>
  <c r="J734" i="1"/>
  <c r="L734" i="1"/>
  <c r="N734" i="1"/>
  <c r="O734" i="1"/>
  <c r="P734" i="1"/>
  <c r="Q734" i="1"/>
  <c r="R734" i="1"/>
  <c r="A734" i="1"/>
  <c r="B734" i="1"/>
  <c r="N742" i="1"/>
  <c r="Q742" i="1"/>
  <c r="J742" i="1"/>
  <c r="R742" i="1"/>
  <c r="K742" i="1"/>
  <c r="M742" i="1"/>
  <c r="O742" i="1"/>
  <c r="L742" i="1"/>
  <c r="P742" i="1"/>
  <c r="A742" i="1"/>
  <c r="B742" i="1"/>
  <c r="N750" i="1"/>
  <c r="Q750" i="1"/>
  <c r="J750" i="1"/>
  <c r="R750" i="1"/>
  <c r="K750" i="1"/>
  <c r="L750" i="1"/>
  <c r="M750" i="1"/>
  <c r="O750" i="1"/>
  <c r="P750" i="1"/>
  <c r="A750" i="1"/>
  <c r="B750" i="1"/>
  <c r="N758" i="1"/>
  <c r="Q758" i="1"/>
  <c r="J758" i="1"/>
  <c r="R758" i="1"/>
  <c r="K758" i="1"/>
  <c r="M758" i="1"/>
  <c r="O758" i="1"/>
  <c r="P758" i="1"/>
  <c r="L758" i="1"/>
  <c r="A758" i="1"/>
  <c r="B758" i="1"/>
  <c r="N766" i="1"/>
  <c r="Q766" i="1"/>
  <c r="J766" i="1"/>
  <c r="R766" i="1"/>
  <c r="K766" i="1"/>
  <c r="L766" i="1"/>
  <c r="M766" i="1"/>
  <c r="O766" i="1"/>
  <c r="P766" i="1"/>
  <c r="A766" i="1"/>
  <c r="B766" i="1"/>
  <c r="N774" i="1"/>
  <c r="Q774" i="1"/>
  <c r="J774" i="1"/>
  <c r="R774" i="1"/>
  <c r="O774" i="1"/>
  <c r="P774" i="1"/>
  <c r="K774" i="1"/>
  <c r="M774" i="1"/>
  <c r="L774" i="1"/>
  <c r="B774" i="1"/>
  <c r="A774" i="1"/>
  <c r="N782" i="1"/>
  <c r="Q782" i="1"/>
  <c r="J782" i="1"/>
  <c r="R782" i="1"/>
  <c r="K782" i="1"/>
  <c r="L782" i="1"/>
  <c r="O782" i="1"/>
  <c r="M782" i="1"/>
  <c r="P782" i="1"/>
  <c r="A782" i="1"/>
  <c r="B782" i="1"/>
  <c r="Q790" i="1"/>
  <c r="J790" i="1"/>
  <c r="R790" i="1"/>
  <c r="K790" i="1"/>
  <c r="L790" i="1"/>
  <c r="M790" i="1"/>
  <c r="P790" i="1"/>
  <c r="O790" i="1"/>
  <c r="N790" i="1"/>
  <c r="A790" i="1"/>
  <c r="B790" i="1"/>
  <c r="Q798" i="1"/>
  <c r="J798" i="1"/>
  <c r="R798" i="1"/>
  <c r="K798" i="1"/>
  <c r="L798" i="1"/>
  <c r="N798" i="1"/>
  <c r="O798" i="1"/>
  <c r="P798" i="1"/>
  <c r="M798" i="1"/>
  <c r="A798" i="1"/>
  <c r="B798" i="1"/>
  <c r="Q806" i="1"/>
  <c r="J806" i="1"/>
  <c r="R806" i="1"/>
  <c r="K806" i="1"/>
  <c r="L806" i="1"/>
  <c r="M806" i="1"/>
  <c r="P806" i="1"/>
  <c r="N806" i="1"/>
  <c r="O806" i="1"/>
  <c r="B806" i="1"/>
  <c r="A806" i="1"/>
  <c r="Q814" i="1"/>
  <c r="J814" i="1"/>
  <c r="R814" i="1"/>
  <c r="K814" i="1"/>
  <c r="L814" i="1"/>
  <c r="N814" i="1"/>
  <c r="O814" i="1"/>
  <c r="P814" i="1"/>
  <c r="M814" i="1"/>
  <c r="A814" i="1"/>
  <c r="B814" i="1"/>
  <c r="Q822" i="1"/>
  <c r="J822" i="1"/>
  <c r="R822" i="1"/>
  <c r="K822" i="1"/>
  <c r="L822" i="1"/>
  <c r="M822" i="1"/>
  <c r="P822" i="1"/>
  <c r="N822" i="1"/>
  <c r="O822" i="1"/>
  <c r="A822" i="1"/>
  <c r="B822" i="1"/>
  <c r="Q830" i="1"/>
  <c r="P830" i="1"/>
  <c r="R830" i="1"/>
  <c r="J830" i="1"/>
  <c r="K830" i="1"/>
  <c r="N830" i="1"/>
  <c r="L830" i="1"/>
  <c r="M830" i="1"/>
  <c r="O830" i="1"/>
  <c r="A830" i="1"/>
  <c r="B830" i="1"/>
  <c r="Q838" i="1"/>
  <c r="R838" i="1"/>
  <c r="J838" i="1"/>
  <c r="K838" i="1"/>
  <c r="L838" i="1"/>
  <c r="O838" i="1"/>
  <c r="M838" i="1"/>
  <c r="N838" i="1"/>
  <c r="P838" i="1"/>
  <c r="B838" i="1"/>
  <c r="A838" i="1"/>
  <c r="K846" i="1"/>
  <c r="L846" i="1"/>
  <c r="M846" i="1"/>
  <c r="N846" i="1"/>
  <c r="Q846" i="1"/>
  <c r="R846" i="1"/>
  <c r="J846" i="1"/>
  <c r="O846" i="1"/>
  <c r="P846" i="1"/>
  <c r="B846" i="1"/>
  <c r="A846" i="1"/>
  <c r="K854" i="1"/>
  <c r="L854" i="1"/>
  <c r="M854" i="1"/>
  <c r="N854" i="1"/>
  <c r="Q854" i="1"/>
  <c r="J854" i="1"/>
  <c r="O854" i="1"/>
  <c r="P854" i="1"/>
  <c r="R854" i="1"/>
  <c r="B854" i="1"/>
  <c r="A854" i="1"/>
  <c r="K862" i="1"/>
  <c r="L862" i="1"/>
  <c r="M862" i="1"/>
  <c r="Q862" i="1"/>
  <c r="P862" i="1"/>
  <c r="R862" i="1"/>
  <c r="J862" i="1"/>
  <c r="N862" i="1"/>
  <c r="O862" i="1"/>
  <c r="B862" i="1"/>
  <c r="A862" i="1"/>
  <c r="K870" i="1"/>
  <c r="L870" i="1"/>
  <c r="M870" i="1"/>
  <c r="Q870" i="1"/>
  <c r="J870" i="1"/>
  <c r="N870" i="1"/>
  <c r="O870" i="1"/>
  <c r="P870" i="1"/>
  <c r="R870" i="1"/>
  <c r="B870" i="1"/>
  <c r="A870" i="1"/>
  <c r="K878" i="1"/>
  <c r="R878" i="1"/>
  <c r="J878" i="1"/>
  <c r="L878" i="1"/>
  <c r="M878" i="1"/>
  <c r="N878" i="1"/>
  <c r="O878" i="1"/>
  <c r="P878" i="1"/>
  <c r="Q878" i="1"/>
  <c r="B878" i="1"/>
  <c r="A878" i="1"/>
  <c r="M886" i="1"/>
  <c r="N886" i="1"/>
  <c r="O886" i="1"/>
  <c r="P886" i="1"/>
  <c r="Q886" i="1"/>
  <c r="J886" i="1"/>
  <c r="R886" i="1"/>
  <c r="K886" i="1"/>
  <c r="L886" i="1"/>
  <c r="B886" i="1"/>
  <c r="A886" i="1"/>
  <c r="K745" i="1"/>
  <c r="N745" i="1"/>
  <c r="O745" i="1"/>
  <c r="P745" i="1"/>
  <c r="J745" i="1"/>
  <c r="L745" i="1"/>
  <c r="M745" i="1"/>
  <c r="R745" i="1"/>
  <c r="Q745" i="1"/>
  <c r="A745" i="1"/>
  <c r="B745" i="1"/>
  <c r="N817" i="1"/>
  <c r="O817" i="1"/>
  <c r="P817" i="1"/>
  <c r="Q817" i="1"/>
  <c r="J817" i="1"/>
  <c r="M817" i="1"/>
  <c r="K817" i="1"/>
  <c r="L817" i="1"/>
  <c r="R817" i="1"/>
  <c r="B817" i="1"/>
  <c r="A817" i="1"/>
  <c r="N833" i="1"/>
  <c r="Q833" i="1"/>
  <c r="R833" i="1"/>
  <c r="J833" i="1"/>
  <c r="K833" i="1"/>
  <c r="O833" i="1"/>
  <c r="L833" i="1"/>
  <c r="M833" i="1"/>
  <c r="P833" i="1"/>
  <c r="B833" i="1"/>
  <c r="A833" i="1"/>
  <c r="P849" i="1"/>
  <c r="Q849" i="1"/>
  <c r="J849" i="1"/>
  <c r="R849" i="1"/>
  <c r="K849" i="1"/>
  <c r="N849" i="1"/>
  <c r="M849" i="1"/>
  <c r="O849" i="1"/>
  <c r="L849" i="1"/>
  <c r="A849" i="1"/>
  <c r="B849" i="1"/>
  <c r="P873" i="1"/>
  <c r="Q873" i="1"/>
  <c r="J873" i="1"/>
  <c r="R873" i="1"/>
  <c r="N873" i="1"/>
  <c r="M873" i="1"/>
  <c r="O873" i="1"/>
  <c r="L873" i="1"/>
  <c r="K873" i="1"/>
  <c r="A873" i="1"/>
  <c r="B873" i="1"/>
  <c r="J881" i="1"/>
  <c r="R881" i="1"/>
  <c r="K881" i="1"/>
  <c r="L881" i="1"/>
  <c r="M881" i="1"/>
  <c r="N881" i="1"/>
  <c r="O881" i="1"/>
  <c r="Q881" i="1"/>
  <c r="P881" i="1"/>
  <c r="A881" i="1"/>
  <c r="B881" i="1"/>
  <c r="P707" i="1"/>
  <c r="L707" i="1"/>
  <c r="M707" i="1"/>
  <c r="N707" i="1"/>
  <c r="O707" i="1"/>
  <c r="J707" i="1"/>
  <c r="K707" i="1"/>
  <c r="Q707" i="1"/>
  <c r="R707" i="1"/>
  <c r="B707" i="1"/>
  <c r="A707" i="1"/>
  <c r="P731" i="1"/>
  <c r="L731" i="1"/>
  <c r="N731" i="1"/>
  <c r="O731" i="1"/>
  <c r="J731" i="1"/>
  <c r="K731" i="1"/>
  <c r="M731" i="1"/>
  <c r="Q731" i="1"/>
  <c r="R731" i="1"/>
  <c r="B731" i="1"/>
  <c r="A731" i="1"/>
  <c r="Q755" i="1"/>
  <c r="L755" i="1"/>
  <c r="M755" i="1"/>
  <c r="N755" i="1"/>
  <c r="O755" i="1"/>
  <c r="P755" i="1"/>
  <c r="R755" i="1"/>
  <c r="J755" i="1"/>
  <c r="K755" i="1"/>
  <c r="B755" i="1"/>
  <c r="A755" i="1"/>
  <c r="L787" i="1"/>
  <c r="M787" i="1"/>
  <c r="N787" i="1"/>
  <c r="O787" i="1"/>
  <c r="Q787" i="1"/>
  <c r="R787" i="1"/>
  <c r="K787" i="1"/>
  <c r="J787" i="1"/>
  <c r="P787" i="1"/>
  <c r="B787" i="1"/>
  <c r="A787" i="1"/>
  <c r="L811" i="1"/>
  <c r="M811" i="1"/>
  <c r="N811" i="1"/>
  <c r="O811" i="1"/>
  <c r="J811" i="1"/>
  <c r="K811" i="1"/>
  <c r="P811" i="1"/>
  <c r="Q811" i="1"/>
  <c r="R811" i="1"/>
  <c r="B811" i="1"/>
  <c r="A811" i="1"/>
  <c r="N843" i="1"/>
  <c r="O843" i="1"/>
  <c r="P843" i="1"/>
  <c r="Q843" i="1"/>
  <c r="L843" i="1"/>
  <c r="J843" i="1"/>
  <c r="K843" i="1"/>
  <c r="M843" i="1"/>
  <c r="R843" i="1"/>
  <c r="A843" i="1"/>
  <c r="B843" i="1"/>
  <c r="N875" i="1"/>
  <c r="R875" i="1"/>
  <c r="J875" i="1"/>
  <c r="K875" i="1"/>
  <c r="L875" i="1"/>
  <c r="M875" i="1"/>
  <c r="O875" i="1"/>
  <c r="P875" i="1"/>
  <c r="Q875" i="1"/>
  <c r="A875" i="1"/>
  <c r="B875" i="1"/>
  <c r="K688" i="1"/>
  <c r="N688" i="1"/>
  <c r="O688" i="1"/>
  <c r="P688" i="1"/>
  <c r="Q688" i="1"/>
  <c r="J688" i="1"/>
  <c r="R688" i="1"/>
  <c r="L688" i="1"/>
  <c r="M688" i="1"/>
  <c r="A688" i="1"/>
  <c r="B688" i="1"/>
  <c r="L703" i="1"/>
  <c r="P703" i="1"/>
  <c r="Q703" i="1"/>
  <c r="J703" i="1"/>
  <c r="R703" i="1"/>
  <c r="K703" i="1"/>
  <c r="M703" i="1"/>
  <c r="O703" i="1"/>
  <c r="N703" i="1"/>
  <c r="B703" i="1"/>
  <c r="A703" i="1"/>
  <c r="L719" i="1"/>
  <c r="P719" i="1"/>
  <c r="Q719" i="1"/>
  <c r="J719" i="1"/>
  <c r="R719" i="1"/>
  <c r="K719" i="1"/>
  <c r="M719" i="1"/>
  <c r="N719" i="1"/>
  <c r="O719" i="1"/>
  <c r="B719" i="1"/>
  <c r="A719" i="1"/>
  <c r="M743" i="1"/>
  <c r="P743" i="1"/>
  <c r="Q743" i="1"/>
  <c r="J743" i="1"/>
  <c r="R743" i="1"/>
  <c r="K743" i="1"/>
  <c r="L743" i="1"/>
  <c r="N743" i="1"/>
  <c r="O743" i="1"/>
  <c r="B743" i="1"/>
  <c r="A743" i="1"/>
  <c r="M767" i="1"/>
  <c r="P767" i="1"/>
  <c r="Q767" i="1"/>
  <c r="N767" i="1"/>
  <c r="O767" i="1"/>
  <c r="R767" i="1"/>
  <c r="J767" i="1"/>
  <c r="K767" i="1"/>
  <c r="L767" i="1"/>
  <c r="B767" i="1"/>
  <c r="A767" i="1"/>
  <c r="M783" i="1"/>
  <c r="P783" i="1"/>
  <c r="Q783" i="1"/>
  <c r="K783" i="1"/>
  <c r="L783" i="1"/>
  <c r="N783" i="1"/>
  <c r="O783" i="1"/>
  <c r="J783" i="1"/>
  <c r="R783" i="1"/>
  <c r="B783" i="1"/>
  <c r="A783" i="1"/>
  <c r="P799" i="1"/>
  <c r="Q799" i="1"/>
  <c r="J799" i="1"/>
  <c r="R799" i="1"/>
  <c r="K799" i="1"/>
  <c r="L799" i="1"/>
  <c r="O799" i="1"/>
  <c r="M799" i="1"/>
  <c r="N799" i="1"/>
  <c r="B799" i="1"/>
  <c r="A799" i="1"/>
  <c r="P815" i="1"/>
  <c r="Q815" i="1"/>
  <c r="J815" i="1"/>
  <c r="R815" i="1"/>
  <c r="K815" i="1"/>
  <c r="L815" i="1"/>
  <c r="O815" i="1"/>
  <c r="M815" i="1"/>
  <c r="N815" i="1"/>
  <c r="B815" i="1"/>
  <c r="A815" i="1"/>
  <c r="P823" i="1"/>
  <c r="Q823" i="1"/>
  <c r="J823" i="1"/>
  <c r="R823" i="1"/>
  <c r="K823" i="1"/>
  <c r="M823" i="1"/>
  <c r="N823" i="1"/>
  <c r="O823" i="1"/>
  <c r="L823" i="1"/>
  <c r="B823" i="1"/>
  <c r="A823" i="1"/>
  <c r="P831" i="1"/>
  <c r="Q831" i="1"/>
  <c r="R831" i="1"/>
  <c r="J831" i="1"/>
  <c r="K831" i="1"/>
  <c r="N831" i="1"/>
  <c r="O831" i="1"/>
  <c r="L831" i="1"/>
  <c r="M831" i="1"/>
  <c r="B831" i="1"/>
  <c r="A831" i="1"/>
  <c r="J847" i="1"/>
  <c r="R847" i="1"/>
  <c r="K847" i="1"/>
  <c r="L847" i="1"/>
  <c r="M847" i="1"/>
  <c r="P847" i="1"/>
  <c r="N847" i="1"/>
  <c r="O847" i="1"/>
  <c r="Q847" i="1"/>
  <c r="A847" i="1"/>
  <c r="B847" i="1"/>
  <c r="J855" i="1"/>
  <c r="R855" i="1"/>
  <c r="K855" i="1"/>
  <c r="L855" i="1"/>
  <c r="M855" i="1"/>
  <c r="P855" i="1"/>
  <c r="N855" i="1"/>
  <c r="O855" i="1"/>
  <c r="Q855" i="1"/>
  <c r="A855" i="1"/>
  <c r="B855" i="1"/>
  <c r="J863" i="1"/>
  <c r="R863" i="1"/>
  <c r="K863" i="1"/>
  <c r="L863" i="1"/>
  <c r="P863" i="1"/>
  <c r="M863" i="1"/>
  <c r="N863" i="1"/>
  <c r="O863" i="1"/>
  <c r="Q863" i="1"/>
  <c r="A863" i="1"/>
  <c r="B863" i="1"/>
  <c r="J871" i="1"/>
  <c r="R871" i="1"/>
  <c r="K871" i="1"/>
  <c r="L871" i="1"/>
  <c r="P871" i="1"/>
  <c r="O871" i="1"/>
  <c r="Q871" i="1"/>
  <c r="M871" i="1"/>
  <c r="N871" i="1"/>
  <c r="A871" i="1"/>
  <c r="B871" i="1"/>
  <c r="J879" i="1"/>
  <c r="R879" i="1"/>
  <c r="K879" i="1"/>
  <c r="L879" i="1"/>
  <c r="M879" i="1"/>
  <c r="N879" i="1"/>
  <c r="O879" i="1"/>
  <c r="P879" i="1"/>
  <c r="Q879" i="1"/>
  <c r="A879" i="1"/>
  <c r="B879" i="1"/>
  <c r="L887" i="1"/>
  <c r="M887" i="1"/>
  <c r="N887" i="1"/>
  <c r="O887" i="1"/>
  <c r="P887" i="1"/>
  <c r="Q887" i="1"/>
  <c r="J887" i="1"/>
  <c r="K887" i="1"/>
  <c r="R887" i="1"/>
  <c r="A887" i="1"/>
  <c r="B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B649" i="1"/>
  <c r="R657" i="1"/>
  <c r="M655" i="1"/>
  <c r="M654" i="1"/>
  <c r="Q649" i="1"/>
  <c r="K640" i="1"/>
  <c r="L637" i="1"/>
  <c r="B243" i="1"/>
  <c r="N243" i="1"/>
  <c r="M242" i="1"/>
  <c r="L242" i="1"/>
  <c r="P657" i="1"/>
  <c r="K655" i="1"/>
  <c r="O653" i="1"/>
  <c r="R639" i="1"/>
  <c r="B242"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B655" i="1"/>
  <c r="P656" i="1"/>
  <c r="P653" i="1"/>
  <c r="O650" i="1"/>
  <c r="R644" i="1"/>
  <c r="Q637" i="1"/>
  <c r="N650" i="1"/>
  <c r="Q644" i="1"/>
  <c r="A651" i="1"/>
  <c r="R655" i="1"/>
  <c r="N653" i="1"/>
  <c r="M650" i="1"/>
  <c r="P644" i="1"/>
  <c r="O637" i="1"/>
  <c r="R652" i="1"/>
  <c r="B650"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B654" i="1"/>
  <c r="Q656" i="1"/>
  <c r="M652" i="1"/>
  <c r="R647" i="1"/>
  <c r="P645" i="1"/>
  <c r="N643" i="1"/>
  <c r="L641" i="1"/>
  <c r="J639" i="1"/>
  <c r="Q636" i="1"/>
  <c r="L644" i="1"/>
  <c r="M646" i="1"/>
  <c r="Q641" i="1"/>
  <c r="P641" i="1"/>
  <c r="N639" i="1"/>
  <c r="Q643" i="1"/>
  <c r="Q647" i="1"/>
  <c r="O645" i="1"/>
  <c r="M643" i="1"/>
  <c r="R638" i="1"/>
  <c r="P636" i="1"/>
  <c r="J641" i="1"/>
  <c r="Q638" i="1"/>
  <c r="M645" i="1"/>
  <c r="R640" i="1"/>
  <c r="N636" i="1"/>
  <c r="B652" i="1"/>
  <c r="O658" i="1"/>
  <c r="M656" i="1"/>
  <c r="R651" i="1"/>
  <c r="P649" i="1"/>
  <c r="N647" i="1"/>
  <c r="L645" i="1"/>
  <c r="J643" i="1"/>
  <c r="Q640" i="1"/>
  <c r="O638" i="1"/>
  <c r="M636" i="1"/>
  <c r="K647" i="1"/>
  <c r="R646" i="1"/>
  <c r="J644" i="1"/>
  <c r="O641" i="1"/>
  <c r="M639" i="1"/>
  <c r="B653"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B651" i="1"/>
  <c r="K656" i="1"/>
  <c r="J645" i="1"/>
  <c r="Q642" i="1"/>
  <c r="O640" i="1"/>
  <c r="A648" i="1"/>
  <c r="B648" i="1"/>
  <c r="A647" i="1"/>
  <c r="B647" i="1"/>
  <c r="B645" i="1"/>
  <c r="A636" i="1"/>
  <c r="B636" i="1"/>
  <c r="B644" i="1"/>
  <c r="A638" i="1"/>
  <c r="B638" i="1"/>
  <c r="A657" i="1"/>
  <c r="B657" i="1"/>
  <c r="A643" i="1"/>
  <c r="A642" i="1"/>
  <c r="B640" i="1"/>
  <c r="A646" i="1"/>
  <c r="B646" i="1"/>
  <c r="A639" i="1"/>
  <c r="B639" i="1"/>
  <c r="A637" i="1"/>
  <c r="B637" i="1"/>
  <c r="B641" i="1"/>
  <c r="B656"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20" i="1" l="1"/>
  <c r="P2320" i="1"/>
  <c r="Q2320" i="1"/>
  <c r="J2320" i="1"/>
  <c r="R2320" i="1"/>
  <c r="K2320" i="1"/>
  <c r="L2320" i="1"/>
  <c r="M2320" i="1"/>
  <c r="N2320" i="1"/>
  <c r="A2320" i="1"/>
  <c r="B2320" i="1"/>
  <c r="O2312" i="1"/>
  <c r="P2312" i="1"/>
  <c r="Q2312" i="1"/>
  <c r="J2312" i="1"/>
  <c r="R2312" i="1"/>
  <c r="K2312" i="1"/>
  <c r="M2312" i="1"/>
  <c r="N2312" i="1"/>
  <c r="L2312" i="1"/>
  <c r="A2312" i="1"/>
  <c r="B2312" i="1"/>
  <c r="O2304" i="1"/>
  <c r="P2304" i="1"/>
  <c r="Q2304" i="1"/>
  <c r="J2304" i="1"/>
  <c r="R2304" i="1"/>
  <c r="K2304" i="1"/>
  <c r="L2304" i="1"/>
  <c r="N2304" i="1"/>
  <c r="M2304" i="1"/>
  <c r="A2304" i="1"/>
  <c r="B2304" i="1"/>
  <c r="O2296" i="1"/>
  <c r="P2296" i="1"/>
  <c r="Q2296" i="1"/>
  <c r="J2296" i="1"/>
  <c r="R2296" i="1"/>
  <c r="K2296" i="1"/>
  <c r="L2296" i="1"/>
  <c r="M2296" i="1"/>
  <c r="N2296" i="1"/>
  <c r="A2296" i="1"/>
  <c r="B2296" i="1"/>
  <c r="O2288" i="1"/>
  <c r="P2288" i="1"/>
  <c r="Q2288" i="1"/>
  <c r="J2288" i="1"/>
  <c r="R2288" i="1"/>
  <c r="K2288" i="1"/>
  <c r="N2288" i="1"/>
  <c r="M2288" i="1"/>
  <c r="L2288" i="1"/>
  <c r="A2288" i="1"/>
  <c r="B2288" i="1"/>
  <c r="O2280" i="1"/>
  <c r="P2280" i="1"/>
  <c r="Q2280" i="1"/>
  <c r="J2280" i="1"/>
  <c r="R2280" i="1"/>
  <c r="K2280" i="1"/>
  <c r="L2280" i="1"/>
  <c r="M2280" i="1"/>
  <c r="N2280" i="1"/>
  <c r="A2280" i="1"/>
  <c r="B2280" i="1"/>
  <c r="O2272" i="1"/>
  <c r="P2272" i="1"/>
  <c r="Q2272" i="1"/>
  <c r="J2272" i="1"/>
  <c r="R2272" i="1"/>
  <c r="K2272" i="1"/>
  <c r="L2272" i="1"/>
  <c r="M2272" i="1"/>
  <c r="N2272" i="1"/>
  <c r="A2272" i="1"/>
  <c r="B2272" i="1"/>
  <c r="O2264" i="1"/>
  <c r="P2264" i="1"/>
  <c r="Q2264" i="1"/>
  <c r="J2264" i="1"/>
  <c r="R2264" i="1"/>
  <c r="K2264" i="1"/>
  <c r="N2264" i="1"/>
  <c r="A2264" i="1"/>
  <c r="L2264" i="1"/>
  <c r="B2264" i="1"/>
  <c r="M2264" i="1"/>
  <c r="O2256" i="1"/>
  <c r="P2256" i="1"/>
  <c r="Q2256" i="1"/>
  <c r="J2256" i="1"/>
  <c r="R2256" i="1"/>
  <c r="K2256" i="1"/>
  <c r="L2256" i="1"/>
  <c r="M2256" i="1"/>
  <c r="N2256" i="1"/>
  <c r="A2256" i="1"/>
  <c r="B2256" i="1"/>
  <c r="O2248" i="1"/>
  <c r="P2248" i="1"/>
  <c r="Q2248" i="1"/>
  <c r="J2248" i="1"/>
  <c r="R2248" i="1"/>
  <c r="K2248" i="1"/>
  <c r="M2248" i="1"/>
  <c r="N2248" i="1"/>
  <c r="L2248" i="1"/>
  <c r="A2248" i="1"/>
  <c r="B2248" i="1"/>
  <c r="O2240" i="1"/>
  <c r="P2240" i="1"/>
  <c r="Q2240" i="1"/>
  <c r="J2240" i="1"/>
  <c r="R2240" i="1"/>
  <c r="K2240" i="1"/>
  <c r="L2240" i="1"/>
  <c r="M2240" i="1"/>
  <c r="N2240" i="1"/>
  <c r="A2240" i="1"/>
  <c r="B2240" i="1"/>
  <c r="O2232" i="1"/>
  <c r="P2232" i="1"/>
  <c r="Q2232" i="1"/>
  <c r="J2232" i="1"/>
  <c r="R2232" i="1"/>
  <c r="K2232" i="1"/>
  <c r="L2232" i="1"/>
  <c r="M2232" i="1"/>
  <c r="N2232" i="1"/>
  <c r="A2232" i="1"/>
  <c r="B2232" i="1"/>
  <c r="O2224" i="1"/>
  <c r="P2224" i="1"/>
  <c r="Q2224" i="1"/>
  <c r="J2224" i="1"/>
  <c r="R2224" i="1"/>
  <c r="K2224" i="1"/>
  <c r="N2224" i="1"/>
  <c r="M2224" i="1"/>
  <c r="L2224" i="1"/>
  <c r="A2224" i="1"/>
  <c r="B2224" i="1"/>
  <c r="O2216" i="1"/>
  <c r="P2216" i="1"/>
  <c r="Q2216" i="1"/>
  <c r="J2216" i="1"/>
  <c r="R2216" i="1"/>
  <c r="K2216" i="1"/>
  <c r="L2216" i="1"/>
  <c r="M2216" i="1"/>
  <c r="N2216" i="1"/>
  <c r="A2216" i="1"/>
  <c r="B2216" i="1"/>
  <c r="K2208" i="1"/>
  <c r="P2208" i="1"/>
  <c r="Q2208" i="1"/>
  <c r="R2208" i="1"/>
  <c r="J2208" i="1"/>
  <c r="L2208" i="1"/>
  <c r="M2208" i="1"/>
  <c r="N2208" i="1"/>
  <c r="O2208" i="1"/>
  <c r="A2208" i="1"/>
  <c r="B2208" i="1"/>
  <c r="K2200" i="1"/>
  <c r="O2200" i="1"/>
  <c r="P2200" i="1"/>
  <c r="Q2200" i="1"/>
  <c r="R2200" i="1"/>
  <c r="J2200" i="1"/>
  <c r="L2200" i="1"/>
  <c r="M2200" i="1"/>
  <c r="N2200" i="1"/>
  <c r="A2200" i="1"/>
  <c r="B2200" i="1"/>
  <c r="J2192" i="1"/>
  <c r="R2192" i="1"/>
  <c r="K2192" i="1"/>
  <c r="N2192" i="1"/>
  <c r="O2192" i="1"/>
  <c r="P2192" i="1"/>
  <c r="Q2192" i="1"/>
  <c r="M2192" i="1"/>
  <c r="L2192" i="1"/>
  <c r="A2192" i="1"/>
  <c r="B2192" i="1"/>
  <c r="N1104" i="1"/>
  <c r="O1104" i="1"/>
  <c r="P1104" i="1"/>
  <c r="Q1104" i="1"/>
  <c r="J1104" i="1"/>
  <c r="R1104" i="1"/>
  <c r="K1104" i="1"/>
  <c r="L1104" i="1"/>
  <c r="M1104" i="1"/>
  <c r="B1104" i="1"/>
  <c r="A1104" i="1"/>
  <c r="N1112" i="1"/>
  <c r="O1112" i="1"/>
  <c r="P1112" i="1"/>
  <c r="Q1112" i="1"/>
  <c r="J1112" i="1"/>
  <c r="R1112" i="1"/>
  <c r="K1112" i="1"/>
  <c r="M1112" i="1"/>
  <c r="L1112" i="1"/>
  <c r="B1112" i="1"/>
  <c r="A1112" i="1"/>
  <c r="N1120" i="1"/>
  <c r="O1120" i="1"/>
  <c r="P1120" i="1"/>
  <c r="Q1120" i="1"/>
  <c r="J1120" i="1"/>
  <c r="R1120" i="1"/>
  <c r="K1120" i="1"/>
  <c r="L1120" i="1"/>
  <c r="M1120" i="1"/>
  <c r="B1120" i="1"/>
  <c r="A1120" i="1"/>
  <c r="N1128" i="1"/>
  <c r="O1128" i="1"/>
  <c r="P1128" i="1"/>
  <c r="J1128" i="1"/>
  <c r="R1128" i="1"/>
  <c r="K1128" i="1"/>
  <c r="L1128" i="1"/>
  <c r="M1128" i="1"/>
  <c r="Q1128" i="1"/>
  <c r="B1128" i="1"/>
  <c r="A1128" i="1"/>
  <c r="N1136" i="1"/>
  <c r="O1136" i="1"/>
  <c r="J1136" i="1"/>
  <c r="R1136" i="1"/>
  <c r="K1136" i="1"/>
  <c r="L1136" i="1"/>
  <c r="Q1136" i="1"/>
  <c r="M1136" i="1"/>
  <c r="P1136" i="1"/>
  <c r="B1136" i="1"/>
  <c r="A1136" i="1"/>
  <c r="N1144" i="1"/>
  <c r="O1144" i="1"/>
  <c r="J1144" i="1"/>
  <c r="R1144" i="1"/>
  <c r="M1144" i="1"/>
  <c r="P1144" i="1"/>
  <c r="Q1144" i="1"/>
  <c r="K1144" i="1"/>
  <c r="L1144" i="1"/>
  <c r="B1144" i="1"/>
  <c r="A1144" i="1"/>
  <c r="N1152" i="1"/>
  <c r="P1152" i="1"/>
  <c r="Q1152" i="1"/>
  <c r="R1152" i="1"/>
  <c r="L1152" i="1"/>
  <c r="J1152" i="1"/>
  <c r="M1152" i="1"/>
  <c r="O1152" i="1"/>
  <c r="K1152" i="1"/>
  <c r="B1152" i="1"/>
  <c r="A1152" i="1"/>
  <c r="N1160" i="1"/>
  <c r="O1160" i="1"/>
  <c r="P1160" i="1"/>
  <c r="K1160" i="1"/>
  <c r="R1160" i="1"/>
  <c r="L1160" i="1"/>
  <c r="M1160" i="1"/>
  <c r="J1160" i="1"/>
  <c r="Q1160" i="1"/>
  <c r="B1160" i="1"/>
  <c r="A1160" i="1"/>
  <c r="N1168" i="1"/>
  <c r="O1168" i="1"/>
  <c r="P1168" i="1"/>
  <c r="K1168" i="1"/>
  <c r="J1168" i="1"/>
  <c r="L1168" i="1"/>
  <c r="M1168" i="1"/>
  <c r="Q1168" i="1"/>
  <c r="R1168" i="1"/>
  <c r="B1168" i="1"/>
  <c r="A1168" i="1"/>
  <c r="N1176" i="1"/>
  <c r="O1176" i="1"/>
  <c r="P1176" i="1"/>
  <c r="K1176" i="1"/>
  <c r="R1176" i="1"/>
  <c r="L1176" i="1"/>
  <c r="M1176" i="1"/>
  <c r="J1176" i="1"/>
  <c r="Q1176" i="1"/>
  <c r="B1176" i="1"/>
  <c r="A1176" i="1"/>
  <c r="N1184" i="1"/>
  <c r="O1184" i="1"/>
  <c r="P1184" i="1"/>
  <c r="K1184" i="1"/>
  <c r="J1184" i="1"/>
  <c r="L1184" i="1"/>
  <c r="M1184" i="1"/>
  <c r="Q1184" i="1"/>
  <c r="R1184" i="1"/>
  <c r="B1184" i="1"/>
  <c r="A1184" i="1"/>
  <c r="N1192" i="1"/>
  <c r="O1192" i="1"/>
  <c r="P1192" i="1"/>
  <c r="K1192" i="1"/>
  <c r="R1192" i="1"/>
  <c r="L1192" i="1"/>
  <c r="M1192" i="1"/>
  <c r="Q1192" i="1"/>
  <c r="J1192" i="1"/>
  <c r="B1192" i="1"/>
  <c r="A1192" i="1"/>
  <c r="N1200" i="1"/>
  <c r="O1200" i="1"/>
  <c r="P1200" i="1"/>
  <c r="K1200" i="1"/>
  <c r="J1200" i="1"/>
  <c r="L1200" i="1"/>
  <c r="M1200" i="1"/>
  <c r="Q1200" i="1"/>
  <c r="R1200" i="1"/>
  <c r="B1200" i="1"/>
  <c r="A1200" i="1"/>
  <c r="N1208" i="1"/>
  <c r="O1208" i="1"/>
  <c r="P1208" i="1"/>
  <c r="K1208" i="1"/>
  <c r="R1208" i="1"/>
  <c r="L1208" i="1"/>
  <c r="M1208" i="1"/>
  <c r="J1208" i="1"/>
  <c r="Q1208" i="1"/>
  <c r="B1208" i="1"/>
  <c r="A1208" i="1"/>
  <c r="N1216" i="1"/>
  <c r="O1216" i="1"/>
  <c r="P1216" i="1"/>
  <c r="K1216" i="1"/>
  <c r="J1216" i="1"/>
  <c r="L1216" i="1"/>
  <c r="M1216" i="1"/>
  <c r="Q1216" i="1"/>
  <c r="R1216" i="1"/>
  <c r="B1216" i="1"/>
  <c r="A1216" i="1"/>
  <c r="N1224" i="1"/>
  <c r="O1224" i="1"/>
  <c r="P1224" i="1"/>
  <c r="K1224" i="1"/>
  <c r="R1224" i="1"/>
  <c r="L1224" i="1"/>
  <c r="M1224" i="1"/>
  <c r="J1224" i="1"/>
  <c r="Q1224" i="1"/>
  <c r="B1224" i="1"/>
  <c r="A1224" i="1"/>
  <c r="N1232" i="1"/>
  <c r="O1232" i="1"/>
  <c r="P1232" i="1"/>
  <c r="K1232" i="1"/>
  <c r="J1232" i="1"/>
  <c r="L1232" i="1"/>
  <c r="M1232" i="1"/>
  <c r="Q1232" i="1"/>
  <c r="R1232" i="1"/>
  <c r="B1232" i="1"/>
  <c r="A1232" i="1"/>
  <c r="N1240" i="1"/>
  <c r="O1240" i="1"/>
  <c r="P1240" i="1"/>
  <c r="K1240" i="1"/>
  <c r="R1240" i="1"/>
  <c r="L1240" i="1"/>
  <c r="M1240" i="1"/>
  <c r="J1240" i="1"/>
  <c r="Q1240" i="1"/>
  <c r="B1240" i="1"/>
  <c r="A1240" i="1"/>
  <c r="O1248" i="1"/>
  <c r="K1248" i="1"/>
  <c r="M1248" i="1"/>
  <c r="N1248" i="1"/>
  <c r="P1248" i="1"/>
  <c r="Q1248" i="1"/>
  <c r="J1248" i="1"/>
  <c r="L1248" i="1"/>
  <c r="R1248" i="1"/>
  <c r="B1248" i="1"/>
  <c r="A1248" i="1"/>
  <c r="O1256" i="1"/>
  <c r="K1256" i="1"/>
  <c r="P1256" i="1"/>
  <c r="Q1256" i="1"/>
  <c r="R1256" i="1"/>
  <c r="L1256" i="1"/>
  <c r="M1256" i="1"/>
  <c r="J1256" i="1"/>
  <c r="N1256" i="1"/>
  <c r="B1256" i="1"/>
  <c r="A1256" i="1"/>
  <c r="L1264" i="1"/>
  <c r="M1264" i="1"/>
  <c r="N1264" i="1"/>
  <c r="O1264" i="1"/>
  <c r="Q1264" i="1"/>
  <c r="J1264" i="1"/>
  <c r="R1264" i="1"/>
  <c r="K1264" i="1"/>
  <c r="P1264" i="1"/>
  <c r="B1264" i="1"/>
  <c r="A1264" i="1"/>
  <c r="L1272" i="1"/>
  <c r="M1272" i="1"/>
  <c r="N1272" i="1"/>
  <c r="O1272" i="1"/>
  <c r="Q1272" i="1"/>
  <c r="J1272" i="1"/>
  <c r="R1272" i="1"/>
  <c r="K1272" i="1"/>
  <c r="P1272" i="1"/>
  <c r="B1272" i="1"/>
  <c r="A1272" i="1"/>
  <c r="L1280" i="1"/>
  <c r="M1280" i="1"/>
  <c r="N1280" i="1"/>
  <c r="O1280" i="1"/>
  <c r="Q1280" i="1"/>
  <c r="J1280" i="1"/>
  <c r="R1280" i="1"/>
  <c r="K1280" i="1"/>
  <c r="P1280" i="1"/>
  <c r="B1280" i="1"/>
  <c r="A1280" i="1"/>
  <c r="L1288" i="1"/>
  <c r="M1288" i="1"/>
  <c r="N1288" i="1"/>
  <c r="O1288" i="1"/>
  <c r="Q1288" i="1"/>
  <c r="J1288" i="1"/>
  <c r="R1288" i="1"/>
  <c r="P1288" i="1"/>
  <c r="K1288" i="1"/>
  <c r="B1288" i="1"/>
  <c r="A1288" i="1"/>
  <c r="L1296" i="1"/>
  <c r="M1296" i="1"/>
  <c r="N1296" i="1"/>
  <c r="O1296" i="1"/>
  <c r="Q1296" i="1"/>
  <c r="J1296" i="1"/>
  <c r="R1296" i="1"/>
  <c r="K1296" i="1"/>
  <c r="P1296" i="1"/>
  <c r="B1296" i="1"/>
  <c r="A1296" i="1"/>
  <c r="L1304" i="1"/>
  <c r="M1304" i="1"/>
  <c r="N1304" i="1"/>
  <c r="O1304" i="1"/>
  <c r="Q1304" i="1"/>
  <c r="J1304" i="1"/>
  <c r="R1304" i="1"/>
  <c r="K1304" i="1"/>
  <c r="P1304" i="1"/>
  <c r="B1304" i="1"/>
  <c r="A1304" i="1"/>
  <c r="M1312" i="1"/>
  <c r="N1312" i="1"/>
  <c r="O1312" i="1"/>
  <c r="Q1312" i="1"/>
  <c r="J1312" i="1"/>
  <c r="R1312" i="1"/>
  <c r="L1312" i="1"/>
  <c r="P1312" i="1"/>
  <c r="K1312" i="1"/>
  <c r="B1312" i="1"/>
  <c r="A1312" i="1"/>
  <c r="M1320" i="1"/>
  <c r="N1320" i="1"/>
  <c r="O1320" i="1"/>
  <c r="Q1320" i="1"/>
  <c r="J1320" i="1"/>
  <c r="R1320" i="1"/>
  <c r="K1320" i="1"/>
  <c r="L1320" i="1"/>
  <c r="P1320" i="1"/>
  <c r="B1320" i="1"/>
  <c r="A1320" i="1"/>
  <c r="M1328" i="1"/>
  <c r="N1328" i="1"/>
  <c r="O1328" i="1"/>
  <c r="Q1328" i="1"/>
  <c r="J1328" i="1"/>
  <c r="R1328" i="1"/>
  <c r="K1328" i="1"/>
  <c r="L1328" i="1"/>
  <c r="P1328" i="1"/>
  <c r="B1328" i="1"/>
  <c r="A1328" i="1"/>
  <c r="N1336" i="1"/>
  <c r="Q1336" i="1"/>
  <c r="J1336" i="1"/>
  <c r="R1336" i="1"/>
  <c r="K1336" i="1"/>
  <c r="M1336" i="1"/>
  <c r="O1336" i="1"/>
  <c r="L1336" i="1"/>
  <c r="P1336" i="1"/>
  <c r="B1336" i="1"/>
  <c r="A1336" i="1"/>
  <c r="M1344" i="1"/>
  <c r="N1344" i="1"/>
  <c r="O1344" i="1"/>
  <c r="P1344" i="1"/>
  <c r="J1344" i="1"/>
  <c r="R1344" i="1"/>
  <c r="K1344" i="1"/>
  <c r="Q1344" i="1"/>
  <c r="L1344" i="1"/>
  <c r="B1344" i="1"/>
  <c r="A1344" i="1"/>
  <c r="P2319" i="1"/>
  <c r="Q2319" i="1"/>
  <c r="J2319" i="1"/>
  <c r="R2319" i="1"/>
  <c r="K2319" i="1"/>
  <c r="L2319" i="1"/>
  <c r="N2319" i="1"/>
  <c r="O2319" i="1"/>
  <c r="M2319" i="1"/>
  <c r="B2319" i="1"/>
  <c r="A2319" i="1"/>
  <c r="P2311" i="1"/>
  <c r="Q2311" i="1"/>
  <c r="J2311" i="1"/>
  <c r="R2311" i="1"/>
  <c r="K2311" i="1"/>
  <c r="L2311" i="1"/>
  <c r="M2311" i="1"/>
  <c r="B2311" i="1"/>
  <c r="N2311" i="1"/>
  <c r="O2311" i="1"/>
  <c r="A2311" i="1"/>
  <c r="P2303" i="1"/>
  <c r="Q2303" i="1"/>
  <c r="J2303" i="1"/>
  <c r="R2303" i="1"/>
  <c r="K2303" i="1"/>
  <c r="L2303" i="1"/>
  <c r="M2303" i="1"/>
  <c r="N2303" i="1"/>
  <c r="O2303" i="1"/>
  <c r="B2303" i="1"/>
  <c r="A2303" i="1"/>
  <c r="P2295" i="1"/>
  <c r="Q2295" i="1"/>
  <c r="J2295" i="1"/>
  <c r="R2295" i="1"/>
  <c r="K2295" i="1"/>
  <c r="L2295" i="1"/>
  <c r="O2295" i="1"/>
  <c r="N2295" i="1"/>
  <c r="M2295" i="1"/>
  <c r="B2295" i="1"/>
  <c r="A2295" i="1"/>
  <c r="P2287" i="1"/>
  <c r="Q2287" i="1"/>
  <c r="J2287" i="1"/>
  <c r="R2287" i="1"/>
  <c r="K2287" i="1"/>
  <c r="L2287" i="1"/>
  <c r="M2287" i="1"/>
  <c r="N2287" i="1"/>
  <c r="O2287" i="1"/>
  <c r="B2287" i="1"/>
  <c r="A2287" i="1"/>
  <c r="P2279" i="1"/>
  <c r="Q2279" i="1"/>
  <c r="J2279" i="1"/>
  <c r="R2279" i="1"/>
  <c r="K2279" i="1"/>
  <c r="L2279" i="1"/>
  <c r="M2279" i="1"/>
  <c r="N2279" i="1"/>
  <c r="O2279" i="1"/>
  <c r="B2279" i="1"/>
  <c r="A2279" i="1"/>
  <c r="P2271" i="1"/>
  <c r="Q2271" i="1"/>
  <c r="J2271" i="1"/>
  <c r="R2271" i="1"/>
  <c r="K2271" i="1"/>
  <c r="L2271" i="1"/>
  <c r="O2271" i="1"/>
  <c r="M2271" i="1"/>
  <c r="N2271" i="1"/>
  <c r="B2271" i="1"/>
  <c r="A2271" i="1"/>
  <c r="P2263" i="1"/>
  <c r="Q2263" i="1"/>
  <c r="J2263" i="1"/>
  <c r="R2263" i="1"/>
  <c r="K2263" i="1"/>
  <c r="L2263" i="1"/>
  <c r="M2263" i="1"/>
  <c r="N2263" i="1"/>
  <c r="O2263" i="1"/>
  <c r="B2263" i="1"/>
  <c r="A2263" i="1"/>
  <c r="P2255" i="1"/>
  <c r="Q2255" i="1"/>
  <c r="J2255" i="1"/>
  <c r="R2255" i="1"/>
  <c r="K2255" i="1"/>
  <c r="L2255" i="1"/>
  <c r="N2255" i="1"/>
  <c r="O2255" i="1"/>
  <c r="M2255" i="1"/>
  <c r="B2255" i="1"/>
  <c r="A2255" i="1"/>
  <c r="P2247" i="1"/>
  <c r="Q2247" i="1"/>
  <c r="J2247" i="1"/>
  <c r="R2247" i="1"/>
  <c r="K2247" i="1"/>
  <c r="L2247" i="1"/>
  <c r="M2247" i="1"/>
  <c r="O2247" i="1"/>
  <c r="N2247" i="1"/>
  <c r="B2247" i="1"/>
  <c r="A2247" i="1"/>
  <c r="P2239" i="1"/>
  <c r="Q2239" i="1"/>
  <c r="J2239" i="1"/>
  <c r="R2239" i="1"/>
  <c r="K2239" i="1"/>
  <c r="L2239" i="1"/>
  <c r="M2239" i="1"/>
  <c r="N2239" i="1"/>
  <c r="O2239" i="1"/>
  <c r="B2239" i="1"/>
  <c r="A2239" i="1"/>
  <c r="P2231" i="1"/>
  <c r="Q2231" i="1"/>
  <c r="J2231" i="1"/>
  <c r="R2231" i="1"/>
  <c r="K2231" i="1"/>
  <c r="L2231" i="1"/>
  <c r="O2231" i="1"/>
  <c r="N2231" i="1"/>
  <c r="M2231" i="1"/>
  <c r="B2231" i="1"/>
  <c r="A2231" i="1"/>
  <c r="P2223" i="1"/>
  <c r="Q2223" i="1"/>
  <c r="J2223" i="1"/>
  <c r="R2223" i="1"/>
  <c r="K2223" i="1"/>
  <c r="L2223" i="1"/>
  <c r="M2223" i="1"/>
  <c r="N2223" i="1"/>
  <c r="O2223" i="1"/>
  <c r="B2223" i="1"/>
  <c r="A2223" i="1"/>
  <c r="P2215" i="1"/>
  <c r="Q2215" i="1"/>
  <c r="J2215" i="1"/>
  <c r="R2215" i="1"/>
  <c r="K2215" i="1"/>
  <c r="L2215" i="1"/>
  <c r="M2215" i="1"/>
  <c r="N2215" i="1"/>
  <c r="O2215" i="1"/>
  <c r="B2215" i="1"/>
  <c r="A2215" i="1"/>
  <c r="L2207" i="1"/>
  <c r="P2207" i="1"/>
  <c r="Q2207" i="1"/>
  <c r="R2207" i="1"/>
  <c r="J2207" i="1"/>
  <c r="K2207" i="1"/>
  <c r="M2207" i="1"/>
  <c r="N2207" i="1"/>
  <c r="O2207" i="1"/>
  <c r="B2207" i="1"/>
  <c r="A2207" i="1"/>
  <c r="K2199" i="1"/>
  <c r="L2199" i="1"/>
  <c r="O2199" i="1"/>
  <c r="P2199" i="1"/>
  <c r="Q2199" i="1"/>
  <c r="R2199" i="1"/>
  <c r="J2199" i="1"/>
  <c r="M2199" i="1"/>
  <c r="N2199" i="1"/>
  <c r="B2199" i="1"/>
  <c r="A2199" i="1"/>
  <c r="K2191" i="1"/>
  <c r="L2191" i="1"/>
  <c r="M2191" i="1"/>
  <c r="N2191" i="1"/>
  <c r="O2191" i="1"/>
  <c r="P2191" i="1"/>
  <c r="Q2191" i="1"/>
  <c r="J2191" i="1"/>
  <c r="R2191" i="1"/>
  <c r="B2191" i="1"/>
  <c r="A2191" i="1"/>
  <c r="M1105" i="1"/>
  <c r="N1105" i="1"/>
  <c r="O1105" i="1"/>
  <c r="P1105" i="1"/>
  <c r="Q1105" i="1"/>
  <c r="J1105" i="1"/>
  <c r="R1105" i="1"/>
  <c r="L1105" i="1"/>
  <c r="K1105" i="1"/>
  <c r="A1105" i="1"/>
  <c r="B1105" i="1"/>
  <c r="M1113" i="1"/>
  <c r="N1113" i="1"/>
  <c r="O1113" i="1"/>
  <c r="P1113" i="1"/>
  <c r="Q1113" i="1"/>
  <c r="J1113" i="1"/>
  <c r="R1113" i="1"/>
  <c r="K1113" i="1"/>
  <c r="L1113" i="1"/>
  <c r="A1113" i="1"/>
  <c r="B1113" i="1"/>
  <c r="M1121" i="1"/>
  <c r="N1121" i="1"/>
  <c r="O1121" i="1"/>
  <c r="P1121" i="1"/>
  <c r="Q1121" i="1"/>
  <c r="J1121" i="1"/>
  <c r="R1121" i="1"/>
  <c r="L1121" i="1"/>
  <c r="K1121" i="1"/>
  <c r="A1121" i="1"/>
  <c r="B1121" i="1"/>
  <c r="M1129" i="1"/>
  <c r="N1129" i="1"/>
  <c r="O1129" i="1"/>
  <c r="Q1129" i="1"/>
  <c r="J1129" i="1"/>
  <c r="R1129" i="1"/>
  <c r="P1129" i="1"/>
  <c r="K1129" i="1"/>
  <c r="L1129" i="1"/>
  <c r="A1129" i="1"/>
  <c r="B1129" i="1"/>
  <c r="M1137" i="1"/>
  <c r="N1137" i="1"/>
  <c r="Q1137" i="1"/>
  <c r="L1137" i="1"/>
  <c r="O1137" i="1"/>
  <c r="P1137" i="1"/>
  <c r="J1137" i="1"/>
  <c r="K1137" i="1"/>
  <c r="R1137" i="1"/>
  <c r="A1137" i="1"/>
  <c r="B1137" i="1"/>
  <c r="M1145" i="1"/>
  <c r="N1145" i="1"/>
  <c r="Q1145" i="1"/>
  <c r="R1145" i="1"/>
  <c r="L1145" i="1"/>
  <c r="J1145" i="1"/>
  <c r="O1145" i="1"/>
  <c r="P1145" i="1"/>
  <c r="K1145" i="1"/>
  <c r="A1145" i="1"/>
  <c r="B1145" i="1"/>
  <c r="M1153" i="1"/>
  <c r="P1153" i="1"/>
  <c r="Q1153" i="1"/>
  <c r="R1153" i="1"/>
  <c r="L1153" i="1"/>
  <c r="K1153" i="1"/>
  <c r="N1153" i="1"/>
  <c r="O1153" i="1"/>
  <c r="J1153" i="1"/>
  <c r="A1153" i="1"/>
  <c r="B1153" i="1"/>
  <c r="M1161" i="1"/>
  <c r="N1161" i="1"/>
  <c r="O1161" i="1"/>
  <c r="J1161" i="1"/>
  <c r="R1161" i="1"/>
  <c r="K1161" i="1"/>
  <c r="L1161" i="1"/>
  <c r="P1161" i="1"/>
  <c r="Q1161" i="1"/>
  <c r="A1161" i="1"/>
  <c r="B1161" i="1"/>
  <c r="M1169" i="1"/>
  <c r="N1169" i="1"/>
  <c r="O1169" i="1"/>
  <c r="J1169" i="1"/>
  <c r="R1169" i="1"/>
  <c r="Q1169" i="1"/>
  <c r="K1169" i="1"/>
  <c r="L1169" i="1"/>
  <c r="P1169" i="1"/>
  <c r="A1169" i="1"/>
  <c r="B1169" i="1"/>
  <c r="M1177" i="1"/>
  <c r="N1177" i="1"/>
  <c r="O1177" i="1"/>
  <c r="J1177" i="1"/>
  <c r="R1177" i="1"/>
  <c r="K1177" i="1"/>
  <c r="L1177" i="1"/>
  <c r="P1177" i="1"/>
  <c r="Q1177" i="1"/>
  <c r="A1177" i="1"/>
  <c r="B1177" i="1"/>
  <c r="M1185" i="1"/>
  <c r="N1185" i="1"/>
  <c r="O1185" i="1"/>
  <c r="J1185" i="1"/>
  <c r="R1185" i="1"/>
  <c r="Q1185" i="1"/>
  <c r="K1185" i="1"/>
  <c r="L1185" i="1"/>
  <c r="P1185" i="1"/>
  <c r="A1185" i="1"/>
  <c r="B1185" i="1"/>
  <c r="M1193" i="1"/>
  <c r="N1193" i="1"/>
  <c r="O1193" i="1"/>
  <c r="J1193" i="1"/>
  <c r="R1193" i="1"/>
  <c r="K1193" i="1"/>
  <c r="L1193" i="1"/>
  <c r="P1193" i="1"/>
  <c r="Q1193" i="1"/>
  <c r="A1193" i="1"/>
  <c r="B1193" i="1"/>
  <c r="M1201" i="1"/>
  <c r="N1201" i="1"/>
  <c r="O1201" i="1"/>
  <c r="J1201" i="1"/>
  <c r="R1201" i="1"/>
  <c r="Q1201" i="1"/>
  <c r="K1201" i="1"/>
  <c r="L1201" i="1"/>
  <c r="P1201" i="1"/>
  <c r="A1201" i="1"/>
  <c r="B1201" i="1"/>
  <c r="M1209" i="1"/>
  <c r="N1209" i="1"/>
  <c r="O1209" i="1"/>
  <c r="J1209" i="1"/>
  <c r="R1209" i="1"/>
  <c r="K1209" i="1"/>
  <c r="L1209" i="1"/>
  <c r="P1209" i="1"/>
  <c r="Q1209" i="1"/>
  <c r="A1209" i="1"/>
  <c r="B1209" i="1"/>
  <c r="M1217" i="1"/>
  <c r="N1217" i="1"/>
  <c r="O1217" i="1"/>
  <c r="J1217" i="1"/>
  <c r="R1217" i="1"/>
  <c r="Q1217" i="1"/>
  <c r="K1217" i="1"/>
  <c r="L1217" i="1"/>
  <c r="P1217" i="1"/>
  <c r="A1217" i="1"/>
  <c r="B1217" i="1"/>
  <c r="M1225" i="1"/>
  <c r="N1225" i="1"/>
  <c r="O1225" i="1"/>
  <c r="J1225" i="1"/>
  <c r="R1225" i="1"/>
  <c r="K1225" i="1"/>
  <c r="L1225" i="1"/>
  <c r="P1225" i="1"/>
  <c r="Q1225" i="1"/>
  <c r="A1225" i="1"/>
  <c r="B1225" i="1"/>
  <c r="M1233" i="1"/>
  <c r="N1233" i="1"/>
  <c r="O1233" i="1"/>
  <c r="J1233" i="1"/>
  <c r="R1233" i="1"/>
  <c r="Q1233" i="1"/>
  <c r="K1233" i="1"/>
  <c r="L1233" i="1"/>
  <c r="P1233" i="1"/>
  <c r="A1233" i="1"/>
  <c r="B1233" i="1"/>
  <c r="M1241" i="1"/>
  <c r="N1241" i="1"/>
  <c r="O1241" i="1"/>
  <c r="J1241" i="1"/>
  <c r="R1241" i="1"/>
  <c r="K1241" i="1"/>
  <c r="L1241" i="1"/>
  <c r="P1241" i="1"/>
  <c r="Q1241" i="1"/>
  <c r="A1241" i="1"/>
  <c r="B1241" i="1"/>
  <c r="N1249" i="1"/>
  <c r="J1249" i="1"/>
  <c r="R1249" i="1"/>
  <c r="O1249" i="1"/>
  <c r="P1249" i="1"/>
  <c r="Q1249" i="1"/>
  <c r="K1249" i="1"/>
  <c r="L1249" i="1"/>
  <c r="M1249" i="1"/>
  <c r="A1249" i="1"/>
  <c r="B1249" i="1"/>
  <c r="N1257" i="1"/>
  <c r="J1257" i="1"/>
  <c r="R1257" i="1"/>
  <c r="Q1257" i="1"/>
  <c r="K1257" i="1"/>
  <c r="M1257" i="1"/>
  <c r="O1257" i="1"/>
  <c r="P1257" i="1"/>
  <c r="L1257" i="1"/>
  <c r="A1257" i="1"/>
  <c r="B1257" i="1"/>
  <c r="K1265" i="1"/>
  <c r="L1265" i="1"/>
  <c r="M1265" i="1"/>
  <c r="N1265" i="1"/>
  <c r="P1265" i="1"/>
  <c r="Q1265" i="1"/>
  <c r="J1265" i="1"/>
  <c r="O1265" i="1"/>
  <c r="R1265" i="1"/>
  <c r="A1265" i="1"/>
  <c r="B1265" i="1"/>
  <c r="K1273" i="1"/>
  <c r="L1273" i="1"/>
  <c r="M1273" i="1"/>
  <c r="N1273" i="1"/>
  <c r="P1273" i="1"/>
  <c r="Q1273" i="1"/>
  <c r="J1273" i="1"/>
  <c r="O1273" i="1"/>
  <c r="R1273" i="1"/>
  <c r="A1273" i="1"/>
  <c r="B1273" i="1"/>
  <c r="K1281" i="1"/>
  <c r="L1281" i="1"/>
  <c r="M1281" i="1"/>
  <c r="N1281" i="1"/>
  <c r="P1281" i="1"/>
  <c r="Q1281" i="1"/>
  <c r="O1281" i="1"/>
  <c r="R1281" i="1"/>
  <c r="J1281" i="1"/>
  <c r="A1281" i="1"/>
  <c r="B1281" i="1"/>
  <c r="K1289" i="1"/>
  <c r="L1289" i="1"/>
  <c r="M1289" i="1"/>
  <c r="N1289" i="1"/>
  <c r="P1289" i="1"/>
  <c r="Q1289" i="1"/>
  <c r="R1289" i="1"/>
  <c r="J1289" i="1"/>
  <c r="O1289" i="1"/>
  <c r="A1289" i="1"/>
  <c r="B1289" i="1"/>
  <c r="K1297" i="1"/>
  <c r="L1297" i="1"/>
  <c r="M1297" i="1"/>
  <c r="N1297" i="1"/>
  <c r="P1297" i="1"/>
  <c r="Q1297" i="1"/>
  <c r="J1297" i="1"/>
  <c r="O1297" i="1"/>
  <c r="R1297" i="1"/>
  <c r="A1297" i="1"/>
  <c r="B1297" i="1"/>
  <c r="K1305" i="1"/>
  <c r="L1305" i="1"/>
  <c r="M1305" i="1"/>
  <c r="N1305" i="1"/>
  <c r="P1305" i="1"/>
  <c r="Q1305" i="1"/>
  <c r="J1305" i="1"/>
  <c r="O1305" i="1"/>
  <c r="R1305" i="1"/>
  <c r="A1305" i="1"/>
  <c r="B1305" i="1"/>
  <c r="L1313" i="1"/>
  <c r="M1313" i="1"/>
  <c r="N1313" i="1"/>
  <c r="P1313" i="1"/>
  <c r="Q1313" i="1"/>
  <c r="J1313" i="1"/>
  <c r="K1313" i="1"/>
  <c r="R1313" i="1"/>
  <c r="O1313" i="1"/>
  <c r="A1313" i="1"/>
  <c r="B1313" i="1"/>
  <c r="L1321" i="1"/>
  <c r="M1321" i="1"/>
  <c r="N1321" i="1"/>
  <c r="P1321" i="1"/>
  <c r="Q1321" i="1"/>
  <c r="R1321" i="1"/>
  <c r="J1321" i="1"/>
  <c r="K1321" i="1"/>
  <c r="O1321" i="1"/>
  <c r="A1321" i="1"/>
  <c r="B1321" i="1"/>
  <c r="L1329" i="1"/>
  <c r="M1329" i="1"/>
  <c r="N1329" i="1"/>
  <c r="P1329" i="1"/>
  <c r="Q1329" i="1"/>
  <c r="J1329" i="1"/>
  <c r="K1329" i="1"/>
  <c r="O1329" i="1"/>
  <c r="R1329" i="1"/>
  <c r="A1329" i="1"/>
  <c r="B1329" i="1"/>
  <c r="M1337" i="1"/>
  <c r="P1337" i="1"/>
  <c r="J1337" i="1"/>
  <c r="K1337" i="1"/>
  <c r="L1337" i="1"/>
  <c r="N1337" i="1"/>
  <c r="Q1337" i="1"/>
  <c r="R1337" i="1"/>
  <c r="O1337" i="1"/>
  <c r="A1337" i="1"/>
  <c r="B1337" i="1"/>
  <c r="L1345" i="1"/>
  <c r="M1345" i="1"/>
  <c r="N1345" i="1"/>
  <c r="O1345" i="1"/>
  <c r="Q1345" i="1"/>
  <c r="J1345" i="1"/>
  <c r="R1345" i="1"/>
  <c r="K1345" i="1"/>
  <c r="P1345" i="1"/>
  <c r="A1345" i="1"/>
  <c r="B1345" i="1"/>
  <c r="Q2318" i="1"/>
  <c r="J2318" i="1"/>
  <c r="R2318" i="1"/>
  <c r="K2318" i="1"/>
  <c r="L2318" i="1"/>
  <c r="M2318" i="1"/>
  <c r="N2318" i="1"/>
  <c r="O2318" i="1"/>
  <c r="P2318" i="1"/>
  <c r="A2318" i="1"/>
  <c r="B2318" i="1"/>
  <c r="Q2310" i="1"/>
  <c r="J2310" i="1"/>
  <c r="R2310" i="1"/>
  <c r="K2310" i="1"/>
  <c r="L2310" i="1"/>
  <c r="M2310" i="1"/>
  <c r="N2310" i="1"/>
  <c r="O2310" i="1"/>
  <c r="P2310" i="1"/>
  <c r="B2310" i="1"/>
  <c r="A2310" i="1"/>
  <c r="Q2302" i="1"/>
  <c r="J2302" i="1"/>
  <c r="R2302" i="1"/>
  <c r="K2302" i="1"/>
  <c r="L2302" i="1"/>
  <c r="M2302" i="1"/>
  <c r="P2302" i="1"/>
  <c r="O2302" i="1"/>
  <c r="B2302" i="1"/>
  <c r="N2302" i="1"/>
  <c r="A2302" i="1"/>
  <c r="Q2294" i="1"/>
  <c r="J2294" i="1"/>
  <c r="R2294" i="1"/>
  <c r="K2294" i="1"/>
  <c r="L2294" i="1"/>
  <c r="M2294" i="1"/>
  <c r="N2294" i="1"/>
  <c r="O2294" i="1"/>
  <c r="P2294" i="1"/>
  <c r="A2294" i="1"/>
  <c r="B2294" i="1"/>
  <c r="Q2286" i="1"/>
  <c r="J2286" i="1"/>
  <c r="R2286" i="1"/>
  <c r="K2286" i="1"/>
  <c r="L2286" i="1"/>
  <c r="M2286" i="1"/>
  <c r="N2286" i="1"/>
  <c r="O2286" i="1"/>
  <c r="P2286" i="1"/>
  <c r="B2286" i="1"/>
  <c r="A2286" i="1"/>
  <c r="Q2278" i="1"/>
  <c r="J2278" i="1"/>
  <c r="R2278" i="1"/>
  <c r="K2278" i="1"/>
  <c r="L2278" i="1"/>
  <c r="M2278" i="1"/>
  <c r="P2278" i="1"/>
  <c r="N2278" i="1"/>
  <c r="O2278" i="1"/>
  <c r="B2278" i="1"/>
  <c r="A2278" i="1"/>
  <c r="Q2270" i="1"/>
  <c r="J2270" i="1"/>
  <c r="R2270" i="1"/>
  <c r="K2270" i="1"/>
  <c r="L2270" i="1"/>
  <c r="M2270" i="1"/>
  <c r="N2270" i="1"/>
  <c r="O2270" i="1"/>
  <c r="P2270" i="1"/>
  <c r="A2270" i="1"/>
  <c r="B2270" i="1"/>
  <c r="Q2262" i="1"/>
  <c r="J2262" i="1"/>
  <c r="R2262" i="1"/>
  <c r="K2262" i="1"/>
  <c r="L2262" i="1"/>
  <c r="M2262" i="1"/>
  <c r="O2262" i="1"/>
  <c r="P2262" i="1"/>
  <c r="N2262" i="1"/>
  <c r="B2262" i="1"/>
  <c r="A2262" i="1"/>
  <c r="Q2254" i="1"/>
  <c r="J2254" i="1"/>
  <c r="R2254" i="1"/>
  <c r="K2254" i="1"/>
  <c r="L2254" i="1"/>
  <c r="M2254" i="1"/>
  <c r="N2254" i="1"/>
  <c r="O2254" i="1"/>
  <c r="P2254" i="1"/>
  <c r="B2254" i="1"/>
  <c r="A2254" i="1"/>
  <c r="Q2246" i="1"/>
  <c r="J2246" i="1"/>
  <c r="R2246" i="1"/>
  <c r="K2246" i="1"/>
  <c r="L2246" i="1"/>
  <c r="M2246" i="1"/>
  <c r="N2246" i="1"/>
  <c r="O2246" i="1"/>
  <c r="P2246" i="1"/>
  <c r="A2246" i="1"/>
  <c r="B2246" i="1"/>
  <c r="Q2238" i="1"/>
  <c r="J2238" i="1"/>
  <c r="R2238" i="1"/>
  <c r="K2238" i="1"/>
  <c r="L2238" i="1"/>
  <c r="M2238" i="1"/>
  <c r="P2238" i="1"/>
  <c r="O2238" i="1"/>
  <c r="N2238" i="1"/>
  <c r="B2238" i="1"/>
  <c r="A2238" i="1"/>
  <c r="Q2230" i="1"/>
  <c r="J2230" i="1"/>
  <c r="R2230" i="1"/>
  <c r="K2230" i="1"/>
  <c r="L2230" i="1"/>
  <c r="M2230" i="1"/>
  <c r="N2230" i="1"/>
  <c r="O2230" i="1"/>
  <c r="P2230" i="1"/>
  <c r="B2230" i="1"/>
  <c r="A2230" i="1"/>
  <c r="Q2222" i="1"/>
  <c r="J2222" i="1"/>
  <c r="R2222" i="1"/>
  <c r="K2222" i="1"/>
  <c r="L2222" i="1"/>
  <c r="M2222" i="1"/>
  <c r="N2222" i="1"/>
  <c r="O2222" i="1"/>
  <c r="P2222" i="1"/>
  <c r="B2222" i="1"/>
  <c r="A2222" i="1"/>
  <c r="M2214" i="1"/>
  <c r="Q2214" i="1"/>
  <c r="R2214" i="1"/>
  <c r="J2214" i="1"/>
  <c r="K2214" i="1"/>
  <c r="L2214" i="1"/>
  <c r="P2214" i="1"/>
  <c r="N2214" i="1"/>
  <c r="O2214" i="1"/>
  <c r="B2214" i="1"/>
  <c r="A2214" i="1"/>
  <c r="M2206" i="1"/>
  <c r="P2206" i="1"/>
  <c r="Q2206" i="1"/>
  <c r="R2206" i="1"/>
  <c r="J2206" i="1"/>
  <c r="K2206" i="1"/>
  <c r="O2206" i="1"/>
  <c r="L2206" i="1"/>
  <c r="A2206" i="1"/>
  <c r="N2206" i="1"/>
  <c r="B2206" i="1"/>
  <c r="L2198" i="1"/>
  <c r="M2198" i="1"/>
  <c r="N2198" i="1"/>
  <c r="O2198" i="1"/>
  <c r="P2198" i="1"/>
  <c r="Q2198" i="1"/>
  <c r="R2198" i="1"/>
  <c r="K2198" i="1"/>
  <c r="J2198" i="1"/>
  <c r="B2198" i="1"/>
  <c r="A2198" i="1"/>
  <c r="L2190" i="1"/>
  <c r="M2190" i="1"/>
  <c r="J2190" i="1"/>
  <c r="K2190" i="1"/>
  <c r="N2190" i="1"/>
  <c r="O2190" i="1"/>
  <c r="P2190" i="1"/>
  <c r="Q2190" i="1"/>
  <c r="R2190" i="1"/>
  <c r="B2190" i="1"/>
  <c r="A2190" i="1"/>
  <c r="L1106" i="1"/>
  <c r="M1106" i="1"/>
  <c r="N1106" i="1"/>
  <c r="O1106" i="1"/>
  <c r="P1106" i="1"/>
  <c r="Q1106" i="1"/>
  <c r="J1106" i="1"/>
  <c r="K1106" i="1"/>
  <c r="R1106" i="1"/>
  <c r="B1106" i="1"/>
  <c r="A1106" i="1"/>
  <c r="L1114" i="1"/>
  <c r="M1114" i="1"/>
  <c r="N1114" i="1"/>
  <c r="O1114" i="1"/>
  <c r="P1114" i="1"/>
  <c r="Q1114" i="1"/>
  <c r="R1114" i="1"/>
  <c r="K1114" i="1"/>
  <c r="J1114" i="1"/>
  <c r="B1114" i="1"/>
  <c r="A1114" i="1"/>
  <c r="L1122" i="1"/>
  <c r="M1122" i="1"/>
  <c r="N1122" i="1"/>
  <c r="O1122" i="1"/>
  <c r="P1122" i="1"/>
  <c r="Q1122" i="1"/>
  <c r="J1122" i="1"/>
  <c r="K1122" i="1"/>
  <c r="R1122" i="1"/>
  <c r="B1122" i="1"/>
  <c r="A1122" i="1"/>
  <c r="L1130" i="1"/>
  <c r="M1130" i="1"/>
  <c r="N1130" i="1"/>
  <c r="P1130" i="1"/>
  <c r="Q1130" i="1"/>
  <c r="O1130" i="1"/>
  <c r="R1130" i="1"/>
  <c r="J1130" i="1"/>
  <c r="K1130" i="1"/>
  <c r="B1130" i="1"/>
  <c r="A1130" i="1"/>
  <c r="L1138" i="1"/>
  <c r="M1138" i="1"/>
  <c r="P1138" i="1"/>
  <c r="Q1138" i="1"/>
  <c r="R1138" i="1"/>
  <c r="K1138" i="1"/>
  <c r="J1138" i="1"/>
  <c r="N1138" i="1"/>
  <c r="O1138" i="1"/>
  <c r="B1138" i="1"/>
  <c r="A1138" i="1"/>
  <c r="L1146" i="1"/>
  <c r="M1146" i="1"/>
  <c r="P1146" i="1"/>
  <c r="J1146" i="1"/>
  <c r="K1146" i="1"/>
  <c r="Q1146" i="1"/>
  <c r="O1146" i="1"/>
  <c r="R1146" i="1"/>
  <c r="N1146" i="1"/>
  <c r="B1146" i="1"/>
  <c r="A1146" i="1"/>
  <c r="L1154" i="1"/>
  <c r="P1154" i="1"/>
  <c r="Q1154" i="1"/>
  <c r="R1154" i="1"/>
  <c r="M1154" i="1"/>
  <c r="J1154" i="1"/>
  <c r="N1154" i="1"/>
  <c r="O1154" i="1"/>
  <c r="K1154" i="1"/>
  <c r="B1154" i="1"/>
  <c r="A1154" i="1"/>
  <c r="L1162" i="1"/>
  <c r="M1162" i="1"/>
  <c r="N1162" i="1"/>
  <c r="Q1162" i="1"/>
  <c r="P1162" i="1"/>
  <c r="R1162" i="1"/>
  <c r="J1162" i="1"/>
  <c r="K1162" i="1"/>
  <c r="O1162" i="1"/>
  <c r="B1162" i="1"/>
  <c r="A1162" i="1"/>
  <c r="L1170" i="1"/>
  <c r="M1170" i="1"/>
  <c r="N1170" i="1"/>
  <c r="Q1170" i="1"/>
  <c r="J1170" i="1"/>
  <c r="K1170" i="1"/>
  <c r="O1170" i="1"/>
  <c r="R1170" i="1"/>
  <c r="P1170" i="1"/>
  <c r="B1170" i="1"/>
  <c r="A1170" i="1"/>
  <c r="L1178" i="1"/>
  <c r="M1178" i="1"/>
  <c r="N1178" i="1"/>
  <c r="Q1178" i="1"/>
  <c r="P1178" i="1"/>
  <c r="R1178" i="1"/>
  <c r="J1178" i="1"/>
  <c r="K1178" i="1"/>
  <c r="O1178" i="1"/>
  <c r="B1178" i="1"/>
  <c r="A1178" i="1"/>
  <c r="L1186" i="1"/>
  <c r="M1186" i="1"/>
  <c r="N1186" i="1"/>
  <c r="Q1186" i="1"/>
  <c r="J1186" i="1"/>
  <c r="K1186" i="1"/>
  <c r="O1186" i="1"/>
  <c r="R1186" i="1"/>
  <c r="P1186" i="1"/>
  <c r="B1186" i="1"/>
  <c r="A1186" i="1"/>
  <c r="L1194" i="1"/>
  <c r="M1194" i="1"/>
  <c r="N1194" i="1"/>
  <c r="Q1194" i="1"/>
  <c r="P1194" i="1"/>
  <c r="R1194" i="1"/>
  <c r="J1194" i="1"/>
  <c r="K1194" i="1"/>
  <c r="O1194" i="1"/>
  <c r="B1194" i="1"/>
  <c r="A1194" i="1"/>
  <c r="L1202" i="1"/>
  <c r="M1202" i="1"/>
  <c r="N1202" i="1"/>
  <c r="Q1202" i="1"/>
  <c r="J1202" i="1"/>
  <c r="K1202" i="1"/>
  <c r="O1202" i="1"/>
  <c r="R1202" i="1"/>
  <c r="P1202" i="1"/>
  <c r="B1202" i="1"/>
  <c r="A1202" i="1"/>
  <c r="L1210" i="1"/>
  <c r="M1210" i="1"/>
  <c r="N1210" i="1"/>
  <c r="Q1210" i="1"/>
  <c r="P1210" i="1"/>
  <c r="R1210" i="1"/>
  <c r="J1210" i="1"/>
  <c r="K1210" i="1"/>
  <c r="O1210" i="1"/>
  <c r="B1210" i="1"/>
  <c r="A1210" i="1"/>
  <c r="L1218" i="1"/>
  <c r="M1218" i="1"/>
  <c r="N1218" i="1"/>
  <c r="Q1218" i="1"/>
  <c r="J1218" i="1"/>
  <c r="K1218" i="1"/>
  <c r="O1218" i="1"/>
  <c r="R1218" i="1"/>
  <c r="P1218" i="1"/>
  <c r="B1218" i="1"/>
  <c r="A1218" i="1"/>
  <c r="L1226" i="1"/>
  <c r="M1226" i="1"/>
  <c r="N1226" i="1"/>
  <c r="Q1226" i="1"/>
  <c r="P1226" i="1"/>
  <c r="R1226" i="1"/>
  <c r="J1226" i="1"/>
  <c r="K1226" i="1"/>
  <c r="O1226" i="1"/>
  <c r="B1226" i="1"/>
  <c r="A1226" i="1"/>
  <c r="L1234" i="1"/>
  <c r="M1234" i="1"/>
  <c r="N1234" i="1"/>
  <c r="Q1234" i="1"/>
  <c r="J1234" i="1"/>
  <c r="K1234" i="1"/>
  <c r="O1234" i="1"/>
  <c r="R1234" i="1"/>
  <c r="P1234" i="1"/>
  <c r="B1234" i="1"/>
  <c r="A1234" i="1"/>
  <c r="L1242" i="1"/>
  <c r="M1242" i="1"/>
  <c r="N1242" i="1"/>
  <c r="Q1242" i="1"/>
  <c r="P1242" i="1"/>
  <c r="R1242" i="1"/>
  <c r="J1242" i="1"/>
  <c r="K1242" i="1"/>
  <c r="O1242" i="1"/>
  <c r="B1242" i="1"/>
  <c r="A1242" i="1"/>
  <c r="M1250" i="1"/>
  <c r="Q1250" i="1"/>
  <c r="P1250" i="1"/>
  <c r="R1250" i="1"/>
  <c r="J1250" i="1"/>
  <c r="L1250" i="1"/>
  <c r="N1250" i="1"/>
  <c r="K1250" i="1"/>
  <c r="O1250" i="1"/>
  <c r="B1250" i="1"/>
  <c r="A1250" i="1"/>
  <c r="M1258" i="1"/>
  <c r="R1258" i="1"/>
  <c r="J1258" i="1"/>
  <c r="K1258" i="1"/>
  <c r="L1258" i="1"/>
  <c r="O1258" i="1"/>
  <c r="P1258" i="1"/>
  <c r="N1258" i="1"/>
  <c r="Q1258" i="1"/>
  <c r="B1258" i="1"/>
  <c r="A1258" i="1"/>
  <c r="J1266" i="1"/>
  <c r="R1266" i="1"/>
  <c r="K1266" i="1"/>
  <c r="L1266" i="1"/>
  <c r="M1266" i="1"/>
  <c r="O1266" i="1"/>
  <c r="P1266" i="1"/>
  <c r="N1266" i="1"/>
  <c r="Q1266" i="1"/>
  <c r="B1266" i="1"/>
  <c r="A1266" i="1"/>
  <c r="J1274" i="1"/>
  <c r="R1274" i="1"/>
  <c r="K1274" i="1"/>
  <c r="L1274" i="1"/>
  <c r="M1274" i="1"/>
  <c r="O1274" i="1"/>
  <c r="P1274" i="1"/>
  <c r="N1274" i="1"/>
  <c r="Q1274" i="1"/>
  <c r="B1274" i="1"/>
  <c r="A1274" i="1"/>
  <c r="J1282" i="1"/>
  <c r="R1282" i="1"/>
  <c r="K1282" i="1"/>
  <c r="L1282" i="1"/>
  <c r="M1282" i="1"/>
  <c r="O1282" i="1"/>
  <c r="P1282" i="1"/>
  <c r="Q1282" i="1"/>
  <c r="N1282" i="1"/>
  <c r="B1282" i="1"/>
  <c r="A1282" i="1"/>
  <c r="J1290" i="1"/>
  <c r="R1290" i="1"/>
  <c r="K1290" i="1"/>
  <c r="L1290" i="1"/>
  <c r="M1290" i="1"/>
  <c r="O1290" i="1"/>
  <c r="P1290" i="1"/>
  <c r="N1290" i="1"/>
  <c r="Q1290" i="1"/>
  <c r="B1290" i="1"/>
  <c r="A1290" i="1"/>
  <c r="J1298" i="1"/>
  <c r="R1298" i="1"/>
  <c r="K1298" i="1"/>
  <c r="L1298" i="1"/>
  <c r="M1298" i="1"/>
  <c r="O1298" i="1"/>
  <c r="P1298" i="1"/>
  <c r="N1298" i="1"/>
  <c r="Q1298" i="1"/>
  <c r="B1298" i="1"/>
  <c r="A1298" i="1"/>
  <c r="J1306" i="1"/>
  <c r="R1306" i="1"/>
  <c r="K1306" i="1"/>
  <c r="L1306" i="1"/>
  <c r="M1306" i="1"/>
  <c r="O1306" i="1"/>
  <c r="P1306" i="1"/>
  <c r="N1306" i="1"/>
  <c r="Q1306" i="1"/>
  <c r="B1306" i="1"/>
  <c r="A1306" i="1"/>
  <c r="K1314" i="1"/>
  <c r="L1314" i="1"/>
  <c r="M1314" i="1"/>
  <c r="O1314" i="1"/>
  <c r="P1314" i="1"/>
  <c r="Q1314" i="1"/>
  <c r="R1314" i="1"/>
  <c r="J1314" i="1"/>
  <c r="N1314" i="1"/>
  <c r="B1314" i="1"/>
  <c r="A1314" i="1"/>
  <c r="K1322" i="1"/>
  <c r="L1322" i="1"/>
  <c r="M1322" i="1"/>
  <c r="O1322" i="1"/>
  <c r="P1322" i="1"/>
  <c r="J1322" i="1"/>
  <c r="N1322" i="1"/>
  <c r="Q1322" i="1"/>
  <c r="R1322" i="1"/>
  <c r="B1322" i="1"/>
  <c r="A1322" i="1"/>
  <c r="K1330" i="1"/>
  <c r="L1330" i="1"/>
  <c r="M1330" i="1"/>
  <c r="O1330" i="1"/>
  <c r="P1330" i="1"/>
  <c r="N1330" i="1"/>
  <c r="Q1330" i="1"/>
  <c r="J1330" i="1"/>
  <c r="R1330" i="1"/>
  <c r="B1330" i="1"/>
  <c r="A1330" i="1"/>
  <c r="K1338" i="1"/>
  <c r="L1338" i="1"/>
  <c r="M1338" i="1"/>
  <c r="N1338" i="1"/>
  <c r="P1338" i="1"/>
  <c r="Q1338" i="1"/>
  <c r="J1338" i="1"/>
  <c r="O1338" i="1"/>
  <c r="R1338" i="1"/>
  <c r="B1338" i="1"/>
  <c r="A1338" i="1"/>
  <c r="K1346" i="1"/>
  <c r="L1346" i="1"/>
  <c r="M1346" i="1"/>
  <c r="N1346" i="1"/>
  <c r="P1346" i="1"/>
  <c r="Q1346" i="1"/>
  <c r="J1346" i="1"/>
  <c r="O1346" i="1"/>
  <c r="R1346" i="1"/>
  <c r="B1346" i="1"/>
  <c r="A1346" i="1"/>
  <c r="J2317" i="1"/>
  <c r="R2317" i="1"/>
  <c r="K2317" i="1"/>
  <c r="L2317" i="1"/>
  <c r="M2317" i="1"/>
  <c r="N2317" i="1"/>
  <c r="O2317" i="1"/>
  <c r="P2317" i="1"/>
  <c r="Q2317" i="1"/>
  <c r="A2317" i="1"/>
  <c r="B2317" i="1"/>
  <c r="J2309" i="1"/>
  <c r="R2309" i="1"/>
  <c r="K2309" i="1"/>
  <c r="L2309" i="1"/>
  <c r="M2309" i="1"/>
  <c r="N2309" i="1"/>
  <c r="Q2309" i="1"/>
  <c r="P2309" i="1"/>
  <c r="O2309" i="1"/>
  <c r="A2309" i="1"/>
  <c r="B2309" i="1"/>
  <c r="J2301" i="1"/>
  <c r="R2301" i="1"/>
  <c r="K2301" i="1"/>
  <c r="L2301" i="1"/>
  <c r="M2301" i="1"/>
  <c r="N2301" i="1"/>
  <c r="O2301" i="1"/>
  <c r="P2301" i="1"/>
  <c r="Q2301" i="1"/>
  <c r="A2301" i="1"/>
  <c r="B2301" i="1"/>
  <c r="J2293" i="1"/>
  <c r="R2293" i="1"/>
  <c r="K2293" i="1"/>
  <c r="L2293" i="1"/>
  <c r="M2293" i="1"/>
  <c r="N2293" i="1"/>
  <c r="O2293" i="1"/>
  <c r="P2293" i="1"/>
  <c r="Q2293" i="1"/>
  <c r="A2293" i="1"/>
  <c r="B2293" i="1"/>
  <c r="J2285" i="1"/>
  <c r="R2285" i="1"/>
  <c r="K2285" i="1"/>
  <c r="L2285" i="1"/>
  <c r="M2285" i="1"/>
  <c r="N2285" i="1"/>
  <c r="Q2285" i="1"/>
  <c r="P2285" i="1"/>
  <c r="O2285" i="1"/>
  <c r="A2285" i="1"/>
  <c r="B2285" i="1"/>
  <c r="J2277" i="1"/>
  <c r="R2277" i="1"/>
  <c r="K2277" i="1"/>
  <c r="L2277" i="1"/>
  <c r="M2277" i="1"/>
  <c r="N2277" i="1"/>
  <c r="O2277" i="1"/>
  <c r="P2277" i="1"/>
  <c r="Q2277" i="1"/>
  <c r="A2277" i="1"/>
  <c r="B2277" i="1"/>
  <c r="J2269" i="1"/>
  <c r="R2269" i="1"/>
  <c r="K2269" i="1"/>
  <c r="L2269" i="1"/>
  <c r="M2269" i="1"/>
  <c r="N2269" i="1"/>
  <c r="P2269" i="1"/>
  <c r="Q2269" i="1"/>
  <c r="O2269" i="1"/>
  <c r="A2269" i="1"/>
  <c r="B2269" i="1"/>
  <c r="J2261" i="1"/>
  <c r="R2261" i="1"/>
  <c r="K2261" i="1"/>
  <c r="L2261" i="1"/>
  <c r="M2261" i="1"/>
  <c r="N2261" i="1"/>
  <c r="O2261" i="1"/>
  <c r="P2261" i="1"/>
  <c r="Q2261" i="1"/>
  <c r="A2261" i="1"/>
  <c r="B2261" i="1"/>
  <c r="J2253" i="1"/>
  <c r="R2253" i="1"/>
  <c r="K2253" i="1"/>
  <c r="L2253" i="1"/>
  <c r="M2253" i="1"/>
  <c r="N2253" i="1"/>
  <c r="O2253" i="1"/>
  <c r="P2253" i="1"/>
  <c r="Q2253" i="1"/>
  <c r="A2253" i="1"/>
  <c r="B2253" i="1"/>
  <c r="J2245" i="1"/>
  <c r="R2245" i="1"/>
  <c r="K2245" i="1"/>
  <c r="L2245" i="1"/>
  <c r="M2245" i="1"/>
  <c r="N2245" i="1"/>
  <c r="Q2245" i="1"/>
  <c r="P2245" i="1"/>
  <c r="A2245" i="1"/>
  <c r="B2245" i="1"/>
  <c r="O2245" i="1"/>
  <c r="J2237" i="1"/>
  <c r="R2237" i="1"/>
  <c r="K2237" i="1"/>
  <c r="L2237" i="1"/>
  <c r="M2237" i="1"/>
  <c r="N2237" i="1"/>
  <c r="O2237" i="1"/>
  <c r="P2237" i="1"/>
  <c r="Q2237" i="1"/>
  <c r="A2237" i="1"/>
  <c r="B2237" i="1"/>
  <c r="J2229" i="1"/>
  <c r="R2229" i="1"/>
  <c r="K2229" i="1"/>
  <c r="L2229" i="1"/>
  <c r="M2229" i="1"/>
  <c r="N2229" i="1"/>
  <c r="O2229" i="1"/>
  <c r="P2229" i="1"/>
  <c r="Q2229" i="1"/>
  <c r="A2229" i="1"/>
  <c r="B2229" i="1"/>
  <c r="J2221" i="1"/>
  <c r="R2221" i="1"/>
  <c r="K2221" i="1"/>
  <c r="L2221" i="1"/>
  <c r="M2221" i="1"/>
  <c r="N2221" i="1"/>
  <c r="Q2221" i="1"/>
  <c r="O2221" i="1"/>
  <c r="P2221" i="1"/>
  <c r="A2221" i="1"/>
  <c r="B2221" i="1"/>
  <c r="N2213" i="1"/>
  <c r="Q2213" i="1"/>
  <c r="R2213" i="1"/>
  <c r="J2213" i="1"/>
  <c r="K2213" i="1"/>
  <c r="L2213" i="1"/>
  <c r="M2213" i="1"/>
  <c r="O2213" i="1"/>
  <c r="P2213" i="1"/>
  <c r="A2213" i="1"/>
  <c r="B2213" i="1"/>
  <c r="N2205" i="1"/>
  <c r="P2205" i="1"/>
  <c r="Q2205" i="1"/>
  <c r="R2205" i="1"/>
  <c r="J2205" i="1"/>
  <c r="K2205" i="1"/>
  <c r="L2205" i="1"/>
  <c r="M2205" i="1"/>
  <c r="O2205" i="1"/>
  <c r="A2205" i="1"/>
  <c r="B2205" i="1"/>
  <c r="M2197" i="1"/>
  <c r="N2197" i="1"/>
  <c r="K2197" i="1"/>
  <c r="L2197" i="1"/>
  <c r="O2197" i="1"/>
  <c r="P2197" i="1"/>
  <c r="Q2197" i="1"/>
  <c r="J2197" i="1"/>
  <c r="R2197" i="1"/>
  <c r="A2197" i="1"/>
  <c r="B2197" i="1"/>
  <c r="M2189" i="1"/>
  <c r="N2189" i="1"/>
  <c r="J2189" i="1"/>
  <c r="K2189" i="1"/>
  <c r="L2189" i="1"/>
  <c r="O2189" i="1"/>
  <c r="P2189" i="1"/>
  <c r="Q2189" i="1"/>
  <c r="R2189" i="1"/>
  <c r="A2189" i="1"/>
  <c r="B2189" i="1"/>
  <c r="K1107" i="1"/>
  <c r="L1107" i="1"/>
  <c r="M1107" i="1"/>
  <c r="N1107" i="1"/>
  <c r="O1107" i="1"/>
  <c r="P1107" i="1"/>
  <c r="Q1107" i="1"/>
  <c r="J1107" i="1"/>
  <c r="R1107" i="1"/>
  <c r="A1107" i="1"/>
  <c r="B1107" i="1"/>
  <c r="K1115" i="1"/>
  <c r="L1115" i="1"/>
  <c r="M1115" i="1"/>
  <c r="N1115" i="1"/>
  <c r="O1115" i="1"/>
  <c r="P1115" i="1"/>
  <c r="R1115" i="1"/>
  <c r="J1115" i="1"/>
  <c r="Q1115" i="1"/>
  <c r="A1115" i="1"/>
  <c r="B1115" i="1"/>
  <c r="K1123" i="1"/>
  <c r="L1123" i="1"/>
  <c r="M1123" i="1"/>
  <c r="N1123" i="1"/>
  <c r="O1123" i="1"/>
  <c r="P1123" i="1"/>
  <c r="J1123" i="1"/>
  <c r="Q1123" i="1"/>
  <c r="R1123" i="1"/>
  <c r="A1123" i="1"/>
  <c r="B1123" i="1"/>
  <c r="K1131" i="1"/>
  <c r="L1131" i="1"/>
  <c r="M1131" i="1"/>
  <c r="O1131" i="1"/>
  <c r="P1131" i="1"/>
  <c r="J1131" i="1"/>
  <c r="R1131" i="1"/>
  <c r="Q1131" i="1"/>
  <c r="N1131" i="1"/>
  <c r="A1131" i="1"/>
  <c r="B1131" i="1"/>
  <c r="K1139" i="1"/>
  <c r="L1139" i="1"/>
  <c r="O1139" i="1"/>
  <c r="J1139" i="1"/>
  <c r="P1139" i="1"/>
  <c r="M1139" i="1"/>
  <c r="Q1139" i="1"/>
  <c r="R1139" i="1"/>
  <c r="N1139" i="1"/>
  <c r="A1139" i="1"/>
  <c r="B1139" i="1"/>
  <c r="K1147" i="1"/>
  <c r="L1147" i="1"/>
  <c r="M1147" i="1"/>
  <c r="N1147" i="1"/>
  <c r="O1147" i="1"/>
  <c r="R1147" i="1"/>
  <c r="J1147" i="1"/>
  <c r="P1147" i="1"/>
  <c r="Q1147" i="1"/>
  <c r="A1147" i="1"/>
  <c r="B1147" i="1"/>
  <c r="K1155" i="1"/>
  <c r="P1155" i="1"/>
  <c r="Q1155" i="1"/>
  <c r="R1155" i="1"/>
  <c r="M1155" i="1"/>
  <c r="L1155" i="1"/>
  <c r="N1155" i="1"/>
  <c r="O1155" i="1"/>
  <c r="J1155" i="1"/>
  <c r="A1155" i="1"/>
  <c r="B1155" i="1"/>
  <c r="K1163" i="1"/>
  <c r="L1163" i="1"/>
  <c r="M1163" i="1"/>
  <c r="P1163" i="1"/>
  <c r="J1163" i="1"/>
  <c r="N1163" i="1"/>
  <c r="Q1163" i="1"/>
  <c r="R1163" i="1"/>
  <c r="O1163" i="1"/>
  <c r="A1163" i="1"/>
  <c r="B1163" i="1"/>
  <c r="K1171" i="1"/>
  <c r="L1171" i="1"/>
  <c r="M1171" i="1"/>
  <c r="P1171" i="1"/>
  <c r="O1171" i="1"/>
  <c r="Q1171" i="1"/>
  <c r="R1171" i="1"/>
  <c r="J1171" i="1"/>
  <c r="N1171" i="1"/>
  <c r="A1171" i="1"/>
  <c r="B1171" i="1"/>
  <c r="K1179" i="1"/>
  <c r="L1179" i="1"/>
  <c r="M1179" i="1"/>
  <c r="P1179" i="1"/>
  <c r="J1179" i="1"/>
  <c r="N1179" i="1"/>
  <c r="Q1179" i="1"/>
  <c r="R1179" i="1"/>
  <c r="O1179" i="1"/>
  <c r="A1179" i="1"/>
  <c r="B1179" i="1"/>
  <c r="K1187" i="1"/>
  <c r="L1187" i="1"/>
  <c r="M1187" i="1"/>
  <c r="P1187" i="1"/>
  <c r="O1187" i="1"/>
  <c r="Q1187" i="1"/>
  <c r="R1187" i="1"/>
  <c r="J1187" i="1"/>
  <c r="N1187" i="1"/>
  <c r="A1187" i="1"/>
  <c r="B1187" i="1"/>
  <c r="K1195" i="1"/>
  <c r="L1195" i="1"/>
  <c r="M1195" i="1"/>
  <c r="P1195" i="1"/>
  <c r="J1195" i="1"/>
  <c r="N1195" i="1"/>
  <c r="Q1195" i="1"/>
  <c r="R1195" i="1"/>
  <c r="O1195" i="1"/>
  <c r="A1195" i="1"/>
  <c r="B1195" i="1"/>
  <c r="K1203" i="1"/>
  <c r="L1203" i="1"/>
  <c r="M1203" i="1"/>
  <c r="P1203" i="1"/>
  <c r="O1203" i="1"/>
  <c r="Q1203" i="1"/>
  <c r="R1203" i="1"/>
  <c r="J1203" i="1"/>
  <c r="N1203" i="1"/>
  <c r="A1203" i="1"/>
  <c r="B1203" i="1"/>
  <c r="K1211" i="1"/>
  <c r="L1211" i="1"/>
  <c r="M1211" i="1"/>
  <c r="P1211" i="1"/>
  <c r="J1211" i="1"/>
  <c r="N1211" i="1"/>
  <c r="Q1211" i="1"/>
  <c r="R1211" i="1"/>
  <c r="O1211" i="1"/>
  <c r="A1211" i="1"/>
  <c r="B1211" i="1"/>
  <c r="K1219" i="1"/>
  <c r="L1219" i="1"/>
  <c r="M1219" i="1"/>
  <c r="P1219" i="1"/>
  <c r="O1219" i="1"/>
  <c r="Q1219" i="1"/>
  <c r="R1219" i="1"/>
  <c r="J1219" i="1"/>
  <c r="N1219" i="1"/>
  <c r="A1219" i="1"/>
  <c r="B1219" i="1"/>
  <c r="K1227" i="1"/>
  <c r="L1227" i="1"/>
  <c r="M1227" i="1"/>
  <c r="P1227" i="1"/>
  <c r="J1227" i="1"/>
  <c r="N1227" i="1"/>
  <c r="Q1227" i="1"/>
  <c r="R1227" i="1"/>
  <c r="O1227" i="1"/>
  <c r="A1227" i="1"/>
  <c r="B1227" i="1"/>
  <c r="K1235" i="1"/>
  <c r="L1235" i="1"/>
  <c r="M1235" i="1"/>
  <c r="P1235" i="1"/>
  <c r="O1235" i="1"/>
  <c r="Q1235" i="1"/>
  <c r="R1235" i="1"/>
  <c r="J1235" i="1"/>
  <c r="N1235" i="1"/>
  <c r="A1235" i="1"/>
  <c r="B1235" i="1"/>
  <c r="K1243" i="1"/>
  <c r="L1243" i="1"/>
  <c r="M1243" i="1"/>
  <c r="P1243" i="1"/>
  <c r="J1243" i="1"/>
  <c r="N1243" i="1"/>
  <c r="Q1243" i="1"/>
  <c r="R1243" i="1"/>
  <c r="O1243" i="1"/>
  <c r="A1243" i="1"/>
  <c r="B1243" i="1"/>
  <c r="L1251" i="1"/>
  <c r="P1251" i="1"/>
  <c r="R1251" i="1"/>
  <c r="J1251" i="1"/>
  <c r="K1251" i="1"/>
  <c r="N1251" i="1"/>
  <c r="O1251" i="1"/>
  <c r="M1251" i="1"/>
  <c r="Q1251" i="1"/>
  <c r="A1251" i="1"/>
  <c r="B1251" i="1"/>
  <c r="Q1259" i="1"/>
  <c r="J1259" i="1"/>
  <c r="R1259" i="1"/>
  <c r="K1259" i="1"/>
  <c r="L1259" i="1"/>
  <c r="N1259" i="1"/>
  <c r="O1259" i="1"/>
  <c r="M1259" i="1"/>
  <c r="P1259" i="1"/>
  <c r="A1259" i="1"/>
  <c r="B1259" i="1"/>
  <c r="Q1267" i="1"/>
  <c r="J1267" i="1"/>
  <c r="R1267" i="1"/>
  <c r="K1267" i="1"/>
  <c r="L1267" i="1"/>
  <c r="N1267" i="1"/>
  <c r="O1267" i="1"/>
  <c r="M1267" i="1"/>
  <c r="P1267" i="1"/>
  <c r="A1267" i="1"/>
  <c r="B1267" i="1"/>
  <c r="Q1275" i="1"/>
  <c r="J1275" i="1"/>
  <c r="R1275" i="1"/>
  <c r="K1275" i="1"/>
  <c r="L1275" i="1"/>
  <c r="N1275" i="1"/>
  <c r="O1275" i="1"/>
  <c r="P1275" i="1"/>
  <c r="M1275" i="1"/>
  <c r="A1275" i="1"/>
  <c r="B1275" i="1"/>
  <c r="Q1283" i="1"/>
  <c r="J1283" i="1"/>
  <c r="R1283" i="1"/>
  <c r="K1283" i="1"/>
  <c r="L1283" i="1"/>
  <c r="N1283" i="1"/>
  <c r="O1283" i="1"/>
  <c r="M1283" i="1"/>
  <c r="P1283" i="1"/>
  <c r="A1283" i="1"/>
  <c r="B1283" i="1"/>
  <c r="Q1291" i="1"/>
  <c r="J1291" i="1"/>
  <c r="R1291" i="1"/>
  <c r="K1291" i="1"/>
  <c r="L1291" i="1"/>
  <c r="N1291" i="1"/>
  <c r="O1291" i="1"/>
  <c r="M1291" i="1"/>
  <c r="P1291" i="1"/>
  <c r="A1291" i="1"/>
  <c r="B1291" i="1"/>
  <c r="Q1299" i="1"/>
  <c r="J1299" i="1"/>
  <c r="R1299" i="1"/>
  <c r="K1299" i="1"/>
  <c r="L1299" i="1"/>
  <c r="N1299" i="1"/>
  <c r="O1299" i="1"/>
  <c r="M1299" i="1"/>
  <c r="P1299" i="1"/>
  <c r="A1299" i="1"/>
  <c r="B1299" i="1"/>
  <c r="J1307" i="1"/>
  <c r="R1307" i="1"/>
  <c r="K1307" i="1"/>
  <c r="L1307" i="1"/>
  <c r="N1307" i="1"/>
  <c r="O1307" i="1"/>
  <c r="P1307" i="1"/>
  <c r="Q1307" i="1"/>
  <c r="M1307" i="1"/>
  <c r="A1307" i="1"/>
  <c r="B1307" i="1"/>
  <c r="J1315" i="1"/>
  <c r="R1315" i="1"/>
  <c r="K1315" i="1"/>
  <c r="L1315" i="1"/>
  <c r="N1315" i="1"/>
  <c r="O1315" i="1"/>
  <c r="M1315" i="1"/>
  <c r="P1315" i="1"/>
  <c r="Q1315" i="1"/>
  <c r="A1315" i="1"/>
  <c r="B1315" i="1"/>
  <c r="J1323" i="1"/>
  <c r="R1323" i="1"/>
  <c r="K1323" i="1"/>
  <c r="L1323" i="1"/>
  <c r="N1323" i="1"/>
  <c r="O1323" i="1"/>
  <c r="M1323" i="1"/>
  <c r="P1323" i="1"/>
  <c r="Q1323" i="1"/>
  <c r="A1323" i="1"/>
  <c r="B1323" i="1"/>
  <c r="J1331" i="1"/>
  <c r="K1331" i="1"/>
  <c r="N1331" i="1"/>
  <c r="O1331" i="1"/>
  <c r="L1331" i="1"/>
  <c r="M1331" i="1"/>
  <c r="P1331" i="1"/>
  <c r="Q1331" i="1"/>
  <c r="R1331" i="1"/>
  <c r="A1331" i="1"/>
  <c r="B1331" i="1"/>
  <c r="J1339" i="1"/>
  <c r="R1339" i="1"/>
  <c r="K1339" i="1"/>
  <c r="L1339" i="1"/>
  <c r="M1339" i="1"/>
  <c r="O1339" i="1"/>
  <c r="P1339" i="1"/>
  <c r="N1339" i="1"/>
  <c r="Q1339" i="1"/>
  <c r="A1339" i="1"/>
  <c r="B1339" i="1"/>
  <c r="J1347" i="1"/>
  <c r="R1347" i="1"/>
  <c r="K1347" i="1"/>
  <c r="L1347" i="1"/>
  <c r="M1347" i="1"/>
  <c r="O1347" i="1"/>
  <c r="P1347" i="1"/>
  <c r="N1347" i="1"/>
  <c r="Q1347" i="1"/>
  <c r="A1347" i="1"/>
  <c r="B1347" i="1"/>
  <c r="K2316" i="1"/>
  <c r="L2316" i="1"/>
  <c r="M2316" i="1"/>
  <c r="N2316" i="1"/>
  <c r="O2316" i="1"/>
  <c r="R2316" i="1"/>
  <c r="Q2316" i="1"/>
  <c r="J2316" i="1"/>
  <c r="P2316" i="1"/>
  <c r="A2316" i="1"/>
  <c r="B2316" i="1"/>
  <c r="K2308" i="1"/>
  <c r="L2308" i="1"/>
  <c r="M2308" i="1"/>
  <c r="N2308" i="1"/>
  <c r="O2308" i="1"/>
  <c r="J2308" i="1"/>
  <c r="P2308" i="1"/>
  <c r="Q2308" i="1"/>
  <c r="R2308" i="1"/>
  <c r="A2308" i="1"/>
  <c r="B2308" i="1"/>
  <c r="K2300" i="1"/>
  <c r="L2300" i="1"/>
  <c r="M2300" i="1"/>
  <c r="N2300" i="1"/>
  <c r="O2300" i="1"/>
  <c r="P2300" i="1"/>
  <c r="Q2300" i="1"/>
  <c r="R2300" i="1"/>
  <c r="J2300" i="1"/>
  <c r="A2300" i="1"/>
  <c r="B2300" i="1"/>
  <c r="K2292" i="1"/>
  <c r="L2292" i="1"/>
  <c r="M2292" i="1"/>
  <c r="N2292" i="1"/>
  <c r="O2292" i="1"/>
  <c r="J2292" i="1"/>
  <c r="R2292" i="1"/>
  <c r="P2292" i="1"/>
  <c r="Q2292" i="1"/>
  <c r="A2292" i="1"/>
  <c r="B2292" i="1"/>
  <c r="K2284" i="1"/>
  <c r="L2284" i="1"/>
  <c r="M2284" i="1"/>
  <c r="N2284" i="1"/>
  <c r="O2284" i="1"/>
  <c r="J2284" i="1"/>
  <c r="P2284" i="1"/>
  <c r="Q2284" i="1"/>
  <c r="R2284" i="1"/>
  <c r="A2284" i="1"/>
  <c r="B2284" i="1"/>
  <c r="K2276" i="1"/>
  <c r="L2276" i="1"/>
  <c r="M2276" i="1"/>
  <c r="N2276" i="1"/>
  <c r="O2276" i="1"/>
  <c r="Q2276" i="1"/>
  <c r="R2276" i="1"/>
  <c r="P2276" i="1"/>
  <c r="J2276" i="1"/>
  <c r="A2276" i="1"/>
  <c r="B2276" i="1"/>
  <c r="K2268" i="1"/>
  <c r="L2268" i="1"/>
  <c r="M2268" i="1"/>
  <c r="N2268" i="1"/>
  <c r="O2268" i="1"/>
  <c r="J2268" i="1"/>
  <c r="P2268" i="1"/>
  <c r="Q2268" i="1"/>
  <c r="R2268" i="1"/>
  <c r="A2268" i="1"/>
  <c r="B2268" i="1"/>
  <c r="K2260" i="1"/>
  <c r="L2260" i="1"/>
  <c r="M2260" i="1"/>
  <c r="N2260" i="1"/>
  <c r="O2260" i="1"/>
  <c r="J2260" i="1"/>
  <c r="P2260" i="1"/>
  <c r="Q2260" i="1"/>
  <c r="R2260" i="1"/>
  <c r="A2260" i="1"/>
  <c r="B2260" i="1"/>
  <c r="K2252" i="1"/>
  <c r="L2252" i="1"/>
  <c r="M2252" i="1"/>
  <c r="N2252" i="1"/>
  <c r="O2252" i="1"/>
  <c r="R2252" i="1"/>
  <c r="Q2252" i="1"/>
  <c r="J2252" i="1"/>
  <c r="P2252" i="1"/>
  <c r="A2252" i="1"/>
  <c r="B2252" i="1"/>
  <c r="K2244" i="1"/>
  <c r="L2244" i="1"/>
  <c r="M2244" i="1"/>
  <c r="N2244" i="1"/>
  <c r="O2244" i="1"/>
  <c r="J2244" i="1"/>
  <c r="P2244" i="1"/>
  <c r="Q2244" i="1"/>
  <c r="A2244" i="1"/>
  <c r="B2244" i="1"/>
  <c r="R2244" i="1"/>
  <c r="K2236" i="1"/>
  <c r="L2236" i="1"/>
  <c r="M2236" i="1"/>
  <c r="N2236" i="1"/>
  <c r="O2236" i="1"/>
  <c r="P2236" i="1"/>
  <c r="Q2236" i="1"/>
  <c r="R2236" i="1"/>
  <c r="J2236" i="1"/>
  <c r="A2236" i="1"/>
  <c r="B2236" i="1"/>
  <c r="K2228" i="1"/>
  <c r="L2228" i="1"/>
  <c r="M2228" i="1"/>
  <c r="N2228" i="1"/>
  <c r="O2228" i="1"/>
  <c r="J2228" i="1"/>
  <c r="R2228" i="1"/>
  <c r="Q2228" i="1"/>
  <c r="P2228" i="1"/>
  <c r="A2228" i="1"/>
  <c r="B2228" i="1"/>
  <c r="K2220" i="1"/>
  <c r="L2220" i="1"/>
  <c r="M2220" i="1"/>
  <c r="N2220" i="1"/>
  <c r="O2220" i="1"/>
  <c r="J2220" i="1"/>
  <c r="P2220" i="1"/>
  <c r="Q2220" i="1"/>
  <c r="R2220" i="1"/>
  <c r="A2220" i="1"/>
  <c r="B2220" i="1"/>
  <c r="O2212" i="1"/>
  <c r="Q2212" i="1"/>
  <c r="R2212" i="1"/>
  <c r="J2212" i="1"/>
  <c r="K2212" i="1"/>
  <c r="L2212" i="1"/>
  <c r="N2212" i="1"/>
  <c r="P2212" i="1"/>
  <c r="M2212" i="1"/>
  <c r="A2212" i="1"/>
  <c r="B2212" i="1"/>
  <c r="O2204" i="1"/>
  <c r="P2204" i="1"/>
  <c r="Q2204" i="1"/>
  <c r="R2204" i="1"/>
  <c r="J2204" i="1"/>
  <c r="K2204" i="1"/>
  <c r="M2204" i="1"/>
  <c r="N2204" i="1"/>
  <c r="L2204" i="1"/>
  <c r="A2204" i="1"/>
  <c r="B2204" i="1"/>
  <c r="N2196" i="1"/>
  <c r="O2196" i="1"/>
  <c r="J2196" i="1"/>
  <c r="K2196" i="1"/>
  <c r="L2196" i="1"/>
  <c r="M2196" i="1"/>
  <c r="P2196" i="1"/>
  <c r="Q2196" i="1"/>
  <c r="R2196" i="1"/>
  <c r="A2196" i="1"/>
  <c r="B2196" i="1"/>
  <c r="N2188" i="1"/>
  <c r="O2188" i="1"/>
  <c r="R2188" i="1"/>
  <c r="J2188" i="1"/>
  <c r="K2188" i="1"/>
  <c r="L2188" i="1"/>
  <c r="Q2188" i="1"/>
  <c r="M2188" i="1"/>
  <c r="P2188" i="1"/>
  <c r="A2188" i="1"/>
  <c r="B2188" i="1"/>
  <c r="J1100" i="1"/>
  <c r="R1100" i="1"/>
  <c r="K1100" i="1"/>
  <c r="L1100" i="1"/>
  <c r="M1100" i="1"/>
  <c r="N1100" i="1"/>
  <c r="O1100" i="1"/>
  <c r="P1100" i="1"/>
  <c r="Q1100" i="1"/>
  <c r="B1100" i="1"/>
  <c r="A1100" i="1"/>
  <c r="J1108" i="1"/>
  <c r="R1108" i="1"/>
  <c r="K1108" i="1"/>
  <c r="L1108" i="1"/>
  <c r="M1108" i="1"/>
  <c r="N1108" i="1"/>
  <c r="O1108" i="1"/>
  <c r="Q1108" i="1"/>
  <c r="P1108" i="1"/>
  <c r="B1108" i="1"/>
  <c r="A1108" i="1"/>
  <c r="J1116" i="1"/>
  <c r="R1116" i="1"/>
  <c r="K1116" i="1"/>
  <c r="L1116" i="1"/>
  <c r="M1116" i="1"/>
  <c r="N1116" i="1"/>
  <c r="O1116" i="1"/>
  <c r="P1116" i="1"/>
  <c r="Q1116" i="1"/>
  <c r="B1116" i="1"/>
  <c r="A1116" i="1"/>
  <c r="J1124" i="1"/>
  <c r="R1124" i="1"/>
  <c r="K1124" i="1"/>
  <c r="L1124" i="1"/>
  <c r="N1124" i="1"/>
  <c r="O1124" i="1"/>
  <c r="Q1124" i="1"/>
  <c r="M1124" i="1"/>
  <c r="P1124" i="1"/>
  <c r="B1124" i="1"/>
  <c r="A1124" i="1"/>
  <c r="J1132" i="1"/>
  <c r="R1132" i="1"/>
  <c r="K1132" i="1"/>
  <c r="L1132" i="1"/>
  <c r="N1132" i="1"/>
  <c r="O1132" i="1"/>
  <c r="Q1132" i="1"/>
  <c r="M1132" i="1"/>
  <c r="P1132" i="1"/>
  <c r="B1132" i="1"/>
  <c r="A1132" i="1"/>
  <c r="J1140" i="1"/>
  <c r="R1140" i="1"/>
  <c r="K1140" i="1"/>
  <c r="N1140" i="1"/>
  <c r="L1140" i="1"/>
  <c r="M1140" i="1"/>
  <c r="O1140" i="1"/>
  <c r="Q1140" i="1"/>
  <c r="P1140" i="1"/>
  <c r="B1140" i="1"/>
  <c r="A1140" i="1"/>
  <c r="J1148" i="1"/>
  <c r="R1148" i="1"/>
  <c r="K1148" i="1"/>
  <c r="N1148" i="1"/>
  <c r="O1148" i="1"/>
  <c r="P1148" i="1"/>
  <c r="L1148" i="1"/>
  <c r="M1148" i="1"/>
  <c r="Q1148" i="1"/>
  <c r="B1148" i="1"/>
  <c r="A1148" i="1"/>
  <c r="J1156" i="1"/>
  <c r="R1156" i="1"/>
  <c r="P1156" i="1"/>
  <c r="Q1156" i="1"/>
  <c r="M1156" i="1"/>
  <c r="K1156" i="1"/>
  <c r="N1156" i="1"/>
  <c r="O1156" i="1"/>
  <c r="L1156" i="1"/>
  <c r="B1156" i="1"/>
  <c r="A1156" i="1"/>
  <c r="J1164" i="1"/>
  <c r="R1164" i="1"/>
  <c r="K1164" i="1"/>
  <c r="L1164" i="1"/>
  <c r="O1164" i="1"/>
  <c r="N1164" i="1"/>
  <c r="P1164" i="1"/>
  <c r="Q1164" i="1"/>
  <c r="M1164" i="1"/>
  <c r="B1164" i="1"/>
  <c r="A1164" i="1"/>
  <c r="J1172" i="1"/>
  <c r="R1172" i="1"/>
  <c r="K1172" i="1"/>
  <c r="L1172" i="1"/>
  <c r="O1172" i="1"/>
  <c r="M1172" i="1"/>
  <c r="P1172" i="1"/>
  <c r="Q1172" i="1"/>
  <c r="N1172" i="1"/>
  <c r="B1172" i="1"/>
  <c r="A1172" i="1"/>
  <c r="J1180" i="1"/>
  <c r="R1180" i="1"/>
  <c r="K1180" i="1"/>
  <c r="L1180" i="1"/>
  <c r="O1180" i="1"/>
  <c r="N1180" i="1"/>
  <c r="P1180" i="1"/>
  <c r="Q1180" i="1"/>
  <c r="M1180" i="1"/>
  <c r="B1180" i="1"/>
  <c r="A1180" i="1"/>
  <c r="J1188" i="1"/>
  <c r="R1188" i="1"/>
  <c r="K1188" i="1"/>
  <c r="L1188" i="1"/>
  <c r="O1188" i="1"/>
  <c r="M1188" i="1"/>
  <c r="P1188" i="1"/>
  <c r="Q1188" i="1"/>
  <c r="N1188" i="1"/>
  <c r="B1188" i="1"/>
  <c r="A1188" i="1"/>
  <c r="J1196" i="1"/>
  <c r="R1196" i="1"/>
  <c r="K1196" i="1"/>
  <c r="L1196" i="1"/>
  <c r="O1196" i="1"/>
  <c r="N1196" i="1"/>
  <c r="P1196" i="1"/>
  <c r="Q1196" i="1"/>
  <c r="M1196" i="1"/>
  <c r="B1196" i="1"/>
  <c r="A1196" i="1"/>
  <c r="J1204" i="1"/>
  <c r="R1204" i="1"/>
  <c r="K1204" i="1"/>
  <c r="L1204" i="1"/>
  <c r="O1204" i="1"/>
  <c r="M1204" i="1"/>
  <c r="P1204" i="1"/>
  <c r="Q1204" i="1"/>
  <c r="N1204" i="1"/>
  <c r="B1204" i="1"/>
  <c r="A1204" i="1"/>
  <c r="J1212" i="1"/>
  <c r="R1212" i="1"/>
  <c r="K1212" i="1"/>
  <c r="L1212" i="1"/>
  <c r="O1212" i="1"/>
  <c r="N1212" i="1"/>
  <c r="P1212" i="1"/>
  <c r="Q1212" i="1"/>
  <c r="M1212" i="1"/>
  <c r="B1212" i="1"/>
  <c r="A1212" i="1"/>
  <c r="J1220" i="1"/>
  <c r="R1220" i="1"/>
  <c r="K1220" i="1"/>
  <c r="L1220" i="1"/>
  <c r="O1220" i="1"/>
  <c r="M1220" i="1"/>
  <c r="P1220" i="1"/>
  <c r="Q1220" i="1"/>
  <c r="N1220" i="1"/>
  <c r="B1220" i="1"/>
  <c r="A1220" i="1"/>
  <c r="J1228" i="1"/>
  <c r="R1228" i="1"/>
  <c r="K1228" i="1"/>
  <c r="L1228" i="1"/>
  <c r="O1228" i="1"/>
  <c r="N1228" i="1"/>
  <c r="P1228" i="1"/>
  <c r="Q1228" i="1"/>
  <c r="M1228" i="1"/>
  <c r="B1228" i="1"/>
  <c r="A1228" i="1"/>
  <c r="J1236" i="1"/>
  <c r="R1236" i="1"/>
  <c r="K1236" i="1"/>
  <c r="L1236" i="1"/>
  <c r="O1236" i="1"/>
  <c r="M1236" i="1"/>
  <c r="P1236" i="1"/>
  <c r="Q1236" i="1"/>
  <c r="N1236" i="1"/>
  <c r="B1236" i="1"/>
  <c r="A1236" i="1"/>
  <c r="J1244" i="1"/>
  <c r="R1244" i="1"/>
  <c r="K1244" i="1"/>
  <c r="L1244" i="1"/>
  <c r="O1244" i="1"/>
  <c r="N1244" i="1"/>
  <c r="P1244" i="1"/>
  <c r="Q1244" i="1"/>
  <c r="M1244" i="1"/>
  <c r="B1244" i="1"/>
  <c r="A1244" i="1"/>
  <c r="K1252" i="1"/>
  <c r="O1252" i="1"/>
  <c r="J1252" i="1"/>
  <c r="L1252" i="1"/>
  <c r="M1252" i="1"/>
  <c r="P1252" i="1"/>
  <c r="Q1252" i="1"/>
  <c r="R1252" i="1"/>
  <c r="N1252" i="1"/>
  <c r="B1252" i="1"/>
  <c r="A1252" i="1"/>
  <c r="P1260" i="1"/>
  <c r="Q1260" i="1"/>
  <c r="J1260" i="1"/>
  <c r="R1260" i="1"/>
  <c r="K1260" i="1"/>
  <c r="M1260" i="1"/>
  <c r="N1260" i="1"/>
  <c r="L1260" i="1"/>
  <c r="O1260" i="1"/>
  <c r="B1260" i="1"/>
  <c r="A1260" i="1"/>
  <c r="P1268" i="1"/>
  <c r="Q1268" i="1"/>
  <c r="J1268" i="1"/>
  <c r="R1268" i="1"/>
  <c r="K1268" i="1"/>
  <c r="M1268" i="1"/>
  <c r="N1268" i="1"/>
  <c r="O1268" i="1"/>
  <c r="L1268" i="1"/>
  <c r="B1268" i="1"/>
  <c r="A1268" i="1"/>
  <c r="P1276" i="1"/>
  <c r="Q1276" i="1"/>
  <c r="J1276" i="1"/>
  <c r="R1276" i="1"/>
  <c r="K1276" i="1"/>
  <c r="M1276" i="1"/>
  <c r="N1276" i="1"/>
  <c r="L1276" i="1"/>
  <c r="O1276" i="1"/>
  <c r="B1276" i="1"/>
  <c r="A1276" i="1"/>
  <c r="P1284" i="1"/>
  <c r="Q1284" i="1"/>
  <c r="J1284" i="1"/>
  <c r="R1284" i="1"/>
  <c r="K1284" i="1"/>
  <c r="M1284" i="1"/>
  <c r="N1284" i="1"/>
  <c r="L1284" i="1"/>
  <c r="O1284" i="1"/>
  <c r="B1284" i="1"/>
  <c r="A1284" i="1"/>
  <c r="P1292" i="1"/>
  <c r="Q1292" i="1"/>
  <c r="J1292" i="1"/>
  <c r="R1292" i="1"/>
  <c r="K1292" i="1"/>
  <c r="M1292" i="1"/>
  <c r="N1292" i="1"/>
  <c r="L1292" i="1"/>
  <c r="O1292" i="1"/>
  <c r="B1292" i="1"/>
  <c r="A1292" i="1"/>
  <c r="P1300" i="1"/>
  <c r="Q1300" i="1"/>
  <c r="J1300" i="1"/>
  <c r="R1300" i="1"/>
  <c r="K1300" i="1"/>
  <c r="M1300" i="1"/>
  <c r="N1300" i="1"/>
  <c r="O1300" i="1"/>
  <c r="L1300" i="1"/>
  <c r="B1300" i="1"/>
  <c r="A1300" i="1"/>
  <c r="Q1308" i="1"/>
  <c r="J1308" i="1"/>
  <c r="R1308" i="1"/>
  <c r="K1308" i="1"/>
  <c r="M1308" i="1"/>
  <c r="N1308" i="1"/>
  <c r="L1308" i="1"/>
  <c r="O1308" i="1"/>
  <c r="P1308" i="1"/>
  <c r="B1308" i="1"/>
  <c r="A1308" i="1"/>
  <c r="Q1316" i="1"/>
  <c r="J1316" i="1"/>
  <c r="R1316" i="1"/>
  <c r="K1316" i="1"/>
  <c r="M1316" i="1"/>
  <c r="N1316" i="1"/>
  <c r="L1316" i="1"/>
  <c r="O1316" i="1"/>
  <c r="P1316" i="1"/>
  <c r="B1316" i="1"/>
  <c r="A1316" i="1"/>
  <c r="Q1324" i="1"/>
  <c r="J1324" i="1"/>
  <c r="R1324" i="1"/>
  <c r="K1324" i="1"/>
  <c r="M1324" i="1"/>
  <c r="N1324" i="1"/>
  <c r="L1324" i="1"/>
  <c r="O1324" i="1"/>
  <c r="P1324" i="1"/>
  <c r="B1324" i="1"/>
  <c r="A1324" i="1"/>
  <c r="J1332" i="1"/>
  <c r="R1332" i="1"/>
  <c r="M1332" i="1"/>
  <c r="N1332" i="1"/>
  <c r="P1332" i="1"/>
  <c r="Q1332" i="1"/>
  <c r="K1332" i="1"/>
  <c r="L1332" i="1"/>
  <c r="O1332" i="1"/>
  <c r="B1332" i="1"/>
  <c r="A1332" i="1"/>
  <c r="Q1340" i="1"/>
  <c r="J1340" i="1"/>
  <c r="R1340" i="1"/>
  <c r="K1340" i="1"/>
  <c r="L1340" i="1"/>
  <c r="N1340" i="1"/>
  <c r="O1340" i="1"/>
  <c r="P1340" i="1"/>
  <c r="M1340" i="1"/>
  <c r="B1340" i="1"/>
  <c r="A1340" i="1"/>
  <c r="Q1348" i="1"/>
  <c r="J1348" i="1"/>
  <c r="R1348" i="1"/>
  <c r="K1348" i="1"/>
  <c r="L1348" i="1"/>
  <c r="N1348" i="1"/>
  <c r="O1348" i="1"/>
  <c r="M1348" i="1"/>
  <c r="P1348" i="1"/>
  <c r="B1348" i="1"/>
  <c r="A1348" i="1"/>
  <c r="L2315" i="1"/>
  <c r="M2315" i="1"/>
  <c r="N2315" i="1"/>
  <c r="O2315" i="1"/>
  <c r="P2315" i="1"/>
  <c r="J2315" i="1"/>
  <c r="K2315" i="1"/>
  <c r="Q2315" i="1"/>
  <c r="R2315" i="1"/>
  <c r="B2315" i="1"/>
  <c r="A2315" i="1"/>
  <c r="L2307" i="1"/>
  <c r="M2307" i="1"/>
  <c r="N2307" i="1"/>
  <c r="O2307" i="1"/>
  <c r="P2307" i="1"/>
  <c r="Q2307" i="1"/>
  <c r="R2307" i="1"/>
  <c r="K2307" i="1"/>
  <c r="J2307" i="1"/>
  <c r="B2307" i="1"/>
  <c r="A2307" i="1"/>
  <c r="L2299" i="1"/>
  <c r="M2299" i="1"/>
  <c r="N2299" i="1"/>
  <c r="O2299" i="1"/>
  <c r="P2299" i="1"/>
  <c r="J2299" i="1"/>
  <c r="K2299" i="1"/>
  <c r="Q2299" i="1"/>
  <c r="R2299" i="1"/>
  <c r="B2299" i="1"/>
  <c r="A2299" i="1"/>
  <c r="L2291" i="1"/>
  <c r="M2291" i="1"/>
  <c r="N2291" i="1"/>
  <c r="O2291" i="1"/>
  <c r="P2291" i="1"/>
  <c r="J2291" i="1"/>
  <c r="K2291" i="1"/>
  <c r="Q2291" i="1"/>
  <c r="R2291" i="1"/>
  <c r="B2291" i="1"/>
  <c r="A2291" i="1"/>
  <c r="L2283" i="1"/>
  <c r="M2283" i="1"/>
  <c r="N2283" i="1"/>
  <c r="O2283" i="1"/>
  <c r="P2283" i="1"/>
  <c r="R2283" i="1"/>
  <c r="Q2283" i="1"/>
  <c r="B2283" i="1"/>
  <c r="J2283" i="1"/>
  <c r="K2283" i="1"/>
  <c r="A2283" i="1"/>
  <c r="L2275" i="1"/>
  <c r="M2275" i="1"/>
  <c r="N2275" i="1"/>
  <c r="O2275" i="1"/>
  <c r="P2275" i="1"/>
  <c r="J2275" i="1"/>
  <c r="K2275" i="1"/>
  <c r="Q2275" i="1"/>
  <c r="R2275" i="1"/>
  <c r="B2275" i="1"/>
  <c r="A2275" i="1"/>
  <c r="L2267" i="1"/>
  <c r="M2267" i="1"/>
  <c r="N2267" i="1"/>
  <c r="O2267" i="1"/>
  <c r="P2267" i="1"/>
  <c r="K2267" i="1"/>
  <c r="Q2267" i="1"/>
  <c r="R2267" i="1"/>
  <c r="J2267" i="1"/>
  <c r="B2267" i="1"/>
  <c r="A2267" i="1"/>
  <c r="L2259" i="1"/>
  <c r="M2259" i="1"/>
  <c r="N2259" i="1"/>
  <c r="O2259" i="1"/>
  <c r="P2259" i="1"/>
  <c r="J2259" i="1"/>
  <c r="R2259" i="1"/>
  <c r="K2259" i="1"/>
  <c r="Q2259" i="1"/>
  <c r="B2259" i="1"/>
  <c r="A2259" i="1"/>
  <c r="L2251" i="1"/>
  <c r="M2251" i="1"/>
  <c r="N2251" i="1"/>
  <c r="O2251" i="1"/>
  <c r="P2251" i="1"/>
  <c r="J2251" i="1"/>
  <c r="K2251" i="1"/>
  <c r="Q2251" i="1"/>
  <c r="R2251" i="1"/>
  <c r="B2251" i="1"/>
  <c r="A2251" i="1"/>
  <c r="L2243" i="1"/>
  <c r="M2243" i="1"/>
  <c r="N2243" i="1"/>
  <c r="O2243" i="1"/>
  <c r="P2243" i="1"/>
  <c r="Q2243" i="1"/>
  <c r="R2243" i="1"/>
  <c r="K2243" i="1"/>
  <c r="J2243" i="1"/>
  <c r="B2243" i="1"/>
  <c r="A2243" i="1"/>
  <c r="L2235" i="1"/>
  <c r="M2235" i="1"/>
  <c r="N2235" i="1"/>
  <c r="O2235" i="1"/>
  <c r="P2235" i="1"/>
  <c r="J2235" i="1"/>
  <c r="K2235" i="1"/>
  <c r="B2235" i="1"/>
  <c r="Q2235" i="1"/>
  <c r="R2235" i="1"/>
  <c r="A2235" i="1"/>
  <c r="L2227" i="1"/>
  <c r="M2227" i="1"/>
  <c r="N2227" i="1"/>
  <c r="O2227" i="1"/>
  <c r="P2227" i="1"/>
  <c r="J2227" i="1"/>
  <c r="K2227" i="1"/>
  <c r="Q2227" i="1"/>
  <c r="R2227" i="1"/>
  <c r="B2227" i="1"/>
  <c r="A2227" i="1"/>
  <c r="L2219" i="1"/>
  <c r="M2219" i="1"/>
  <c r="N2219" i="1"/>
  <c r="O2219" i="1"/>
  <c r="P2219" i="1"/>
  <c r="R2219" i="1"/>
  <c r="Q2219" i="1"/>
  <c r="K2219" i="1"/>
  <c r="J2219" i="1"/>
  <c r="B2219" i="1"/>
  <c r="A2219" i="1"/>
  <c r="P2211" i="1"/>
  <c r="Q2211" i="1"/>
  <c r="R2211" i="1"/>
  <c r="J2211" i="1"/>
  <c r="K2211" i="1"/>
  <c r="L2211" i="1"/>
  <c r="M2211" i="1"/>
  <c r="N2211" i="1"/>
  <c r="O2211" i="1"/>
  <c r="B2211" i="1"/>
  <c r="A2211" i="1"/>
  <c r="P2203" i="1"/>
  <c r="O2203" i="1"/>
  <c r="Q2203" i="1"/>
  <c r="R2203" i="1"/>
  <c r="J2203" i="1"/>
  <c r="K2203" i="1"/>
  <c r="L2203" i="1"/>
  <c r="M2203" i="1"/>
  <c r="N2203" i="1"/>
  <c r="B2203" i="1"/>
  <c r="A2203" i="1"/>
  <c r="O2195" i="1"/>
  <c r="P2195" i="1"/>
  <c r="J2195" i="1"/>
  <c r="K2195" i="1"/>
  <c r="L2195" i="1"/>
  <c r="M2195" i="1"/>
  <c r="Q2195" i="1"/>
  <c r="R2195" i="1"/>
  <c r="N2195" i="1"/>
  <c r="B2195" i="1"/>
  <c r="A2195" i="1"/>
  <c r="Q1101" i="1"/>
  <c r="J1101" i="1"/>
  <c r="R1101" i="1"/>
  <c r="K1101" i="1"/>
  <c r="L1101" i="1"/>
  <c r="M1101" i="1"/>
  <c r="N1101" i="1"/>
  <c r="P1101" i="1"/>
  <c r="O1101" i="1"/>
  <c r="A1101" i="1"/>
  <c r="B1101" i="1"/>
  <c r="Q1109" i="1"/>
  <c r="J1109" i="1"/>
  <c r="R1109" i="1"/>
  <c r="K1109" i="1"/>
  <c r="L1109" i="1"/>
  <c r="M1109" i="1"/>
  <c r="N1109" i="1"/>
  <c r="O1109" i="1"/>
  <c r="P1109" i="1"/>
  <c r="A1109" i="1"/>
  <c r="B1109" i="1"/>
  <c r="Q1117" i="1"/>
  <c r="J1117" i="1"/>
  <c r="R1117" i="1"/>
  <c r="K1117" i="1"/>
  <c r="L1117" i="1"/>
  <c r="M1117" i="1"/>
  <c r="N1117" i="1"/>
  <c r="O1117" i="1"/>
  <c r="P1117" i="1"/>
  <c r="A1117" i="1"/>
  <c r="B1117" i="1"/>
  <c r="Q1125" i="1"/>
  <c r="J1125" i="1"/>
  <c r="R1125" i="1"/>
  <c r="K1125" i="1"/>
  <c r="M1125" i="1"/>
  <c r="N1125" i="1"/>
  <c r="P1125" i="1"/>
  <c r="L1125" i="1"/>
  <c r="O1125" i="1"/>
  <c r="A1125" i="1"/>
  <c r="B1125" i="1"/>
  <c r="Q1133" i="1"/>
  <c r="J1133" i="1"/>
  <c r="R1133" i="1"/>
  <c r="K1133" i="1"/>
  <c r="M1133" i="1"/>
  <c r="L1133" i="1"/>
  <c r="N1133" i="1"/>
  <c r="O1133" i="1"/>
  <c r="P1133" i="1"/>
  <c r="A1133" i="1"/>
  <c r="B1133" i="1"/>
  <c r="Q1141" i="1"/>
  <c r="J1141" i="1"/>
  <c r="R1141" i="1"/>
  <c r="M1141" i="1"/>
  <c r="O1141" i="1"/>
  <c r="P1141" i="1"/>
  <c r="K1141" i="1"/>
  <c r="L1141" i="1"/>
  <c r="N1141" i="1"/>
  <c r="A1141" i="1"/>
  <c r="B1141" i="1"/>
  <c r="Q1149" i="1"/>
  <c r="J1149" i="1"/>
  <c r="O1149" i="1"/>
  <c r="P1149" i="1"/>
  <c r="R1149" i="1"/>
  <c r="L1149" i="1"/>
  <c r="K1149" i="1"/>
  <c r="M1149" i="1"/>
  <c r="N1149" i="1"/>
  <c r="A1149" i="1"/>
  <c r="B1149" i="1"/>
  <c r="Q1157" i="1"/>
  <c r="P1157" i="1"/>
  <c r="R1157" i="1"/>
  <c r="J1157" i="1"/>
  <c r="M1157" i="1"/>
  <c r="L1157" i="1"/>
  <c r="N1157" i="1"/>
  <c r="O1157" i="1"/>
  <c r="K1157" i="1"/>
  <c r="A1157" i="1"/>
  <c r="B1157" i="1"/>
  <c r="Q1165" i="1"/>
  <c r="J1165" i="1"/>
  <c r="R1165" i="1"/>
  <c r="K1165" i="1"/>
  <c r="N1165" i="1"/>
  <c r="L1165" i="1"/>
  <c r="O1165" i="1"/>
  <c r="P1165" i="1"/>
  <c r="M1165" i="1"/>
  <c r="A1165" i="1"/>
  <c r="B1165" i="1"/>
  <c r="Q1173" i="1"/>
  <c r="J1173" i="1"/>
  <c r="R1173" i="1"/>
  <c r="K1173" i="1"/>
  <c r="N1173" i="1"/>
  <c r="M1173" i="1"/>
  <c r="O1173" i="1"/>
  <c r="P1173" i="1"/>
  <c r="L1173" i="1"/>
  <c r="A1173" i="1"/>
  <c r="B1173" i="1"/>
  <c r="Q1181" i="1"/>
  <c r="J1181" i="1"/>
  <c r="R1181" i="1"/>
  <c r="K1181" i="1"/>
  <c r="N1181" i="1"/>
  <c r="L1181" i="1"/>
  <c r="O1181" i="1"/>
  <c r="P1181" i="1"/>
  <c r="M1181" i="1"/>
  <c r="A1181" i="1"/>
  <c r="B1181" i="1"/>
  <c r="Q1189" i="1"/>
  <c r="J1189" i="1"/>
  <c r="R1189" i="1"/>
  <c r="K1189" i="1"/>
  <c r="N1189" i="1"/>
  <c r="M1189" i="1"/>
  <c r="O1189" i="1"/>
  <c r="P1189" i="1"/>
  <c r="L1189" i="1"/>
  <c r="A1189" i="1"/>
  <c r="B1189" i="1"/>
  <c r="Q1197" i="1"/>
  <c r="J1197" i="1"/>
  <c r="R1197" i="1"/>
  <c r="K1197" i="1"/>
  <c r="N1197" i="1"/>
  <c r="L1197" i="1"/>
  <c r="O1197" i="1"/>
  <c r="P1197" i="1"/>
  <c r="M1197" i="1"/>
  <c r="A1197" i="1"/>
  <c r="B1197" i="1"/>
  <c r="Q1205" i="1"/>
  <c r="J1205" i="1"/>
  <c r="R1205" i="1"/>
  <c r="K1205" i="1"/>
  <c r="N1205" i="1"/>
  <c r="M1205" i="1"/>
  <c r="O1205" i="1"/>
  <c r="P1205" i="1"/>
  <c r="L1205" i="1"/>
  <c r="A1205" i="1"/>
  <c r="B1205" i="1"/>
  <c r="Q1213" i="1"/>
  <c r="J1213" i="1"/>
  <c r="R1213" i="1"/>
  <c r="K1213" i="1"/>
  <c r="N1213" i="1"/>
  <c r="L1213" i="1"/>
  <c r="O1213" i="1"/>
  <c r="P1213" i="1"/>
  <c r="M1213" i="1"/>
  <c r="A1213" i="1"/>
  <c r="B1213" i="1"/>
  <c r="Q1221" i="1"/>
  <c r="J1221" i="1"/>
  <c r="R1221" i="1"/>
  <c r="K1221" i="1"/>
  <c r="N1221" i="1"/>
  <c r="M1221" i="1"/>
  <c r="O1221" i="1"/>
  <c r="P1221" i="1"/>
  <c r="L1221" i="1"/>
  <c r="A1221" i="1"/>
  <c r="B1221" i="1"/>
  <c r="Q1229" i="1"/>
  <c r="J1229" i="1"/>
  <c r="R1229" i="1"/>
  <c r="K1229" i="1"/>
  <c r="N1229" i="1"/>
  <c r="L1229" i="1"/>
  <c r="O1229" i="1"/>
  <c r="P1229" i="1"/>
  <c r="M1229" i="1"/>
  <c r="A1229" i="1"/>
  <c r="B1229" i="1"/>
  <c r="Q1237" i="1"/>
  <c r="J1237" i="1"/>
  <c r="R1237" i="1"/>
  <c r="K1237" i="1"/>
  <c r="N1237" i="1"/>
  <c r="M1237" i="1"/>
  <c r="O1237" i="1"/>
  <c r="P1237" i="1"/>
  <c r="L1237" i="1"/>
  <c r="A1237" i="1"/>
  <c r="B1237" i="1"/>
  <c r="J1245" i="1"/>
  <c r="R1245" i="1"/>
  <c r="K1245" i="1"/>
  <c r="N1245" i="1"/>
  <c r="L1245" i="1"/>
  <c r="O1245" i="1"/>
  <c r="P1245" i="1"/>
  <c r="M1245" i="1"/>
  <c r="Q1245" i="1"/>
  <c r="A1245" i="1"/>
  <c r="B1245" i="1"/>
  <c r="J1253" i="1"/>
  <c r="R1253" i="1"/>
  <c r="N1253" i="1"/>
  <c r="K1253" i="1"/>
  <c r="L1253" i="1"/>
  <c r="M1253" i="1"/>
  <c r="O1253" i="1"/>
  <c r="Q1253" i="1"/>
  <c r="P1253" i="1"/>
  <c r="A1253" i="1"/>
  <c r="B1253" i="1"/>
  <c r="O1261" i="1"/>
  <c r="P1261" i="1"/>
  <c r="Q1261" i="1"/>
  <c r="J1261" i="1"/>
  <c r="R1261" i="1"/>
  <c r="L1261" i="1"/>
  <c r="M1261" i="1"/>
  <c r="N1261" i="1"/>
  <c r="K1261" i="1"/>
  <c r="A1261" i="1"/>
  <c r="B1261" i="1"/>
  <c r="O1269" i="1"/>
  <c r="P1269" i="1"/>
  <c r="Q1269" i="1"/>
  <c r="J1269" i="1"/>
  <c r="R1269" i="1"/>
  <c r="L1269" i="1"/>
  <c r="M1269" i="1"/>
  <c r="K1269" i="1"/>
  <c r="N1269" i="1"/>
  <c r="A1269" i="1"/>
  <c r="B1269" i="1"/>
  <c r="O1277" i="1"/>
  <c r="P1277" i="1"/>
  <c r="Q1277" i="1"/>
  <c r="J1277" i="1"/>
  <c r="R1277" i="1"/>
  <c r="L1277" i="1"/>
  <c r="M1277" i="1"/>
  <c r="K1277" i="1"/>
  <c r="N1277" i="1"/>
  <c r="A1277" i="1"/>
  <c r="B1277" i="1"/>
  <c r="O1285" i="1"/>
  <c r="P1285" i="1"/>
  <c r="Q1285" i="1"/>
  <c r="J1285" i="1"/>
  <c r="R1285" i="1"/>
  <c r="L1285" i="1"/>
  <c r="M1285" i="1"/>
  <c r="K1285" i="1"/>
  <c r="N1285" i="1"/>
  <c r="A1285" i="1"/>
  <c r="B1285" i="1"/>
  <c r="O1293" i="1"/>
  <c r="P1293" i="1"/>
  <c r="Q1293" i="1"/>
  <c r="J1293" i="1"/>
  <c r="R1293" i="1"/>
  <c r="L1293" i="1"/>
  <c r="M1293" i="1"/>
  <c r="N1293" i="1"/>
  <c r="K1293" i="1"/>
  <c r="A1293" i="1"/>
  <c r="B1293" i="1"/>
  <c r="O1301" i="1"/>
  <c r="P1301" i="1"/>
  <c r="Q1301" i="1"/>
  <c r="J1301" i="1"/>
  <c r="R1301" i="1"/>
  <c r="L1301" i="1"/>
  <c r="M1301" i="1"/>
  <c r="K1301" i="1"/>
  <c r="N1301" i="1"/>
  <c r="A1301" i="1"/>
  <c r="B1301" i="1"/>
  <c r="P1309" i="1"/>
  <c r="Q1309" i="1"/>
  <c r="J1309" i="1"/>
  <c r="R1309" i="1"/>
  <c r="L1309" i="1"/>
  <c r="M1309" i="1"/>
  <c r="K1309" i="1"/>
  <c r="N1309" i="1"/>
  <c r="O1309" i="1"/>
  <c r="A1309" i="1"/>
  <c r="B1309" i="1"/>
  <c r="P1317" i="1"/>
  <c r="Q1317" i="1"/>
  <c r="J1317" i="1"/>
  <c r="R1317" i="1"/>
  <c r="L1317" i="1"/>
  <c r="M1317" i="1"/>
  <c r="K1317" i="1"/>
  <c r="N1317" i="1"/>
  <c r="O1317" i="1"/>
  <c r="A1317" i="1"/>
  <c r="B1317" i="1"/>
  <c r="P1325" i="1"/>
  <c r="Q1325" i="1"/>
  <c r="J1325" i="1"/>
  <c r="R1325" i="1"/>
  <c r="L1325" i="1"/>
  <c r="M1325" i="1"/>
  <c r="K1325" i="1"/>
  <c r="O1325" i="1"/>
  <c r="N1325" i="1"/>
  <c r="A1325" i="1"/>
  <c r="B1325" i="1"/>
  <c r="Q1333" i="1"/>
  <c r="L1333" i="1"/>
  <c r="M1333" i="1"/>
  <c r="J1333" i="1"/>
  <c r="K1333" i="1"/>
  <c r="O1333" i="1"/>
  <c r="P1333" i="1"/>
  <c r="N1333" i="1"/>
  <c r="R1333" i="1"/>
  <c r="A1333" i="1"/>
  <c r="B1333" i="1"/>
  <c r="P1341" i="1"/>
  <c r="Q1341" i="1"/>
  <c r="J1341" i="1"/>
  <c r="R1341" i="1"/>
  <c r="K1341" i="1"/>
  <c r="M1341" i="1"/>
  <c r="N1341" i="1"/>
  <c r="L1341" i="1"/>
  <c r="O1341" i="1"/>
  <c r="A1341" i="1"/>
  <c r="B1341" i="1"/>
  <c r="M2314" i="1"/>
  <c r="N2314" i="1"/>
  <c r="O2314" i="1"/>
  <c r="P2314" i="1"/>
  <c r="Q2314" i="1"/>
  <c r="R2314" i="1"/>
  <c r="L2314" i="1"/>
  <c r="K2314" i="1"/>
  <c r="J2314" i="1"/>
  <c r="A2314" i="1"/>
  <c r="B2314" i="1"/>
  <c r="M2306" i="1"/>
  <c r="N2306" i="1"/>
  <c r="O2306" i="1"/>
  <c r="P2306" i="1"/>
  <c r="Q2306" i="1"/>
  <c r="J2306" i="1"/>
  <c r="K2306" i="1"/>
  <c r="L2306" i="1"/>
  <c r="R2306" i="1"/>
  <c r="B2306" i="1"/>
  <c r="A2306" i="1"/>
  <c r="M2298" i="1"/>
  <c r="N2298" i="1"/>
  <c r="O2298" i="1"/>
  <c r="P2298" i="1"/>
  <c r="Q2298" i="1"/>
  <c r="K2298" i="1"/>
  <c r="L2298" i="1"/>
  <c r="R2298" i="1"/>
  <c r="J2298" i="1"/>
  <c r="B2298" i="1"/>
  <c r="A2298" i="1"/>
  <c r="M2290" i="1"/>
  <c r="N2290" i="1"/>
  <c r="O2290" i="1"/>
  <c r="P2290" i="1"/>
  <c r="Q2290" i="1"/>
  <c r="J2290" i="1"/>
  <c r="R2290" i="1"/>
  <c r="K2290" i="1"/>
  <c r="L2290" i="1"/>
  <c r="A2290" i="1"/>
  <c r="B2290" i="1"/>
  <c r="M2282" i="1"/>
  <c r="N2282" i="1"/>
  <c r="O2282" i="1"/>
  <c r="P2282" i="1"/>
  <c r="Q2282" i="1"/>
  <c r="J2282" i="1"/>
  <c r="K2282" i="1"/>
  <c r="L2282" i="1"/>
  <c r="R2282" i="1"/>
  <c r="B2282" i="1"/>
  <c r="A2282" i="1"/>
  <c r="M2274" i="1"/>
  <c r="N2274" i="1"/>
  <c r="O2274" i="1"/>
  <c r="P2274" i="1"/>
  <c r="Q2274" i="1"/>
  <c r="L2274" i="1"/>
  <c r="R2274" i="1"/>
  <c r="K2274" i="1"/>
  <c r="B2274" i="1"/>
  <c r="J2274" i="1"/>
  <c r="A2274" i="1"/>
  <c r="M2266" i="1"/>
  <c r="N2266" i="1"/>
  <c r="O2266" i="1"/>
  <c r="P2266" i="1"/>
  <c r="Q2266" i="1"/>
  <c r="J2266" i="1"/>
  <c r="K2266" i="1"/>
  <c r="R2266" i="1"/>
  <c r="L2266" i="1"/>
  <c r="A2266" i="1"/>
  <c r="B2266" i="1"/>
  <c r="M2258" i="1"/>
  <c r="N2258" i="1"/>
  <c r="O2258" i="1"/>
  <c r="P2258" i="1"/>
  <c r="Q2258" i="1"/>
  <c r="J2258" i="1"/>
  <c r="K2258" i="1"/>
  <c r="L2258" i="1"/>
  <c r="R2258" i="1"/>
  <c r="B2258" i="1"/>
  <c r="A2258" i="1"/>
  <c r="M2250" i="1"/>
  <c r="N2250" i="1"/>
  <c r="O2250" i="1"/>
  <c r="P2250" i="1"/>
  <c r="Q2250" i="1"/>
  <c r="R2250" i="1"/>
  <c r="L2250" i="1"/>
  <c r="J2250" i="1"/>
  <c r="K2250" i="1"/>
  <c r="B2250" i="1"/>
  <c r="A2250" i="1"/>
  <c r="M2242" i="1"/>
  <c r="N2242" i="1"/>
  <c r="O2242" i="1"/>
  <c r="P2242" i="1"/>
  <c r="Q2242" i="1"/>
  <c r="J2242" i="1"/>
  <c r="K2242" i="1"/>
  <c r="L2242" i="1"/>
  <c r="R2242" i="1"/>
  <c r="B2242" i="1"/>
  <c r="A2242" i="1"/>
  <c r="M2234" i="1"/>
  <c r="N2234" i="1"/>
  <c r="O2234" i="1"/>
  <c r="P2234" i="1"/>
  <c r="Q2234" i="1"/>
  <c r="K2234" i="1"/>
  <c r="L2234" i="1"/>
  <c r="R2234" i="1"/>
  <c r="J2234" i="1"/>
  <c r="B2234" i="1"/>
  <c r="A2234" i="1"/>
  <c r="M2226" i="1"/>
  <c r="N2226" i="1"/>
  <c r="O2226" i="1"/>
  <c r="P2226" i="1"/>
  <c r="Q2226" i="1"/>
  <c r="J2226" i="1"/>
  <c r="R2226" i="1"/>
  <c r="K2226" i="1"/>
  <c r="L2226" i="1"/>
  <c r="A2226" i="1"/>
  <c r="B2226" i="1"/>
  <c r="M2218" i="1"/>
  <c r="N2218" i="1"/>
  <c r="O2218" i="1"/>
  <c r="P2218" i="1"/>
  <c r="Q2218" i="1"/>
  <c r="J2218" i="1"/>
  <c r="K2218" i="1"/>
  <c r="L2218" i="1"/>
  <c r="R2218" i="1"/>
  <c r="B2218" i="1"/>
  <c r="A2218" i="1"/>
  <c r="Q2210" i="1"/>
  <c r="P2210" i="1"/>
  <c r="R2210" i="1"/>
  <c r="J2210" i="1"/>
  <c r="K2210" i="1"/>
  <c r="L2210" i="1"/>
  <c r="M2210" i="1"/>
  <c r="N2210" i="1"/>
  <c r="O2210" i="1"/>
  <c r="B2210" i="1"/>
  <c r="A2210" i="1"/>
  <c r="Q2202" i="1"/>
  <c r="O2202" i="1"/>
  <c r="P2202" i="1"/>
  <c r="R2202" i="1"/>
  <c r="J2202" i="1"/>
  <c r="K2202" i="1"/>
  <c r="L2202" i="1"/>
  <c r="M2202" i="1"/>
  <c r="N2202" i="1"/>
  <c r="B2202" i="1"/>
  <c r="A2202" i="1"/>
  <c r="P2194" i="1"/>
  <c r="Q2194" i="1"/>
  <c r="R2194" i="1"/>
  <c r="J2194" i="1"/>
  <c r="K2194" i="1"/>
  <c r="L2194" i="1"/>
  <c r="M2194" i="1"/>
  <c r="B2194" i="1"/>
  <c r="N2194" i="1"/>
  <c r="O2194" i="1"/>
  <c r="A2194" i="1"/>
  <c r="P1102" i="1"/>
  <c r="Q1102" i="1"/>
  <c r="J1102" i="1"/>
  <c r="R1102" i="1"/>
  <c r="K1102" i="1"/>
  <c r="L1102" i="1"/>
  <c r="M1102" i="1"/>
  <c r="N1102" i="1"/>
  <c r="O1102" i="1"/>
  <c r="B1102" i="1"/>
  <c r="A1102" i="1"/>
  <c r="P1110" i="1"/>
  <c r="Q1110" i="1"/>
  <c r="J1110" i="1"/>
  <c r="R1110" i="1"/>
  <c r="K1110" i="1"/>
  <c r="L1110" i="1"/>
  <c r="M1110" i="1"/>
  <c r="N1110" i="1"/>
  <c r="O1110" i="1"/>
  <c r="B1110" i="1"/>
  <c r="A1110" i="1"/>
  <c r="P1118" i="1"/>
  <c r="Q1118" i="1"/>
  <c r="J1118" i="1"/>
  <c r="R1118" i="1"/>
  <c r="K1118" i="1"/>
  <c r="L1118" i="1"/>
  <c r="M1118" i="1"/>
  <c r="N1118" i="1"/>
  <c r="O1118" i="1"/>
  <c r="B1118" i="1"/>
  <c r="A1118" i="1"/>
  <c r="P1126" i="1"/>
  <c r="Q1126" i="1"/>
  <c r="J1126" i="1"/>
  <c r="R1126" i="1"/>
  <c r="L1126" i="1"/>
  <c r="M1126" i="1"/>
  <c r="K1126" i="1"/>
  <c r="N1126" i="1"/>
  <c r="O1126" i="1"/>
  <c r="B1126" i="1"/>
  <c r="A1126" i="1"/>
  <c r="P1134" i="1"/>
  <c r="Q1134" i="1"/>
  <c r="L1134" i="1"/>
  <c r="N1134" i="1"/>
  <c r="O1134" i="1"/>
  <c r="R1134" i="1"/>
  <c r="J1134" i="1"/>
  <c r="K1134" i="1"/>
  <c r="M1134" i="1"/>
  <c r="B1134" i="1"/>
  <c r="A1134" i="1"/>
  <c r="P1142" i="1"/>
  <c r="Q1142" i="1"/>
  <c r="L1142" i="1"/>
  <c r="J1142" i="1"/>
  <c r="N1142" i="1"/>
  <c r="K1142" i="1"/>
  <c r="O1142" i="1"/>
  <c r="R1142" i="1"/>
  <c r="M1142" i="1"/>
  <c r="B1142" i="1"/>
  <c r="A1142" i="1"/>
  <c r="P1150" i="1"/>
  <c r="O1150" i="1"/>
  <c r="Q1150" i="1"/>
  <c r="R1150" i="1"/>
  <c r="L1150" i="1"/>
  <c r="J1150" i="1"/>
  <c r="M1150" i="1"/>
  <c r="N1150" i="1"/>
  <c r="K1150" i="1"/>
  <c r="B1150" i="1"/>
  <c r="A1150" i="1"/>
  <c r="P1158" i="1"/>
  <c r="Q1158" i="1"/>
  <c r="J1158" i="1"/>
  <c r="R1158" i="1"/>
  <c r="M1158" i="1"/>
  <c r="K1158" i="1"/>
  <c r="N1158" i="1"/>
  <c r="O1158" i="1"/>
  <c r="L1158" i="1"/>
  <c r="B1158" i="1"/>
  <c r="A1158" i="1"/>
  <c r="P1166" i="1"/>
  <c r="Q1166" i="1"/>
  <c r="J1166" i="1"/>
  <c r="R1166" i="1"/>
  <c r="M1166" i="1"/>
  <c r="L1166" i="1"/>
  <c r="N1166" i="1"/>
  <c r="O1166" i="1"/>
  <c r="K1166" i="1"/>
  <c r="B1166" i="1"/>
  <c r="A1166" i="1"/>
  <c r="P1174" i="1"/>
  <c r="Q1174" i="1"/>
  <c r="J1174" i="1"/>
  <c r="R1174" i="1"/>
  <c r="M1174" i="1"/>
  <c r="K1174" i="1"/>
  <c r="N1174" i="1"/>
  <c r="O1174" i="1"/>
  <c r="L1174" i="1"/>
  <c r="B1174" i="1"/>
  <c r="A1174" i="1"/>
  <c r="P1182" i="1"/>
  <c r="Q1182" i="1"/>
  <c r="J1182" i="1"/>
  <c r="R1182" i="1"/>
  <c r="M1182" i="1"/>
  <c r="L1182" i="1"/>
  <c r="N1182" i="1"/>
  <c r="O1182" i="1"/>
  <c r="K1182" i="1"/>
  <c r="B1182" i="1"/>
  <c r="A1182" i="1"/>
  <c r="P1190" i="1"/>
  <c r="Q1190" i="1"/>
  <c r="J1190" i="1"/>
  <c r="R1190" i="1"/>
  <c r="M1190" i="1"/>
  <c r="K1190" i="1"/>
  <c r="N1190" i="1"/>
  <c r="O1190" i="1"/>
  <c r="L1190" i="1"/>
  <c r="B1190" i="1"/>
  <c r="A1190" i="1"/>
  <c r="P1198" i="1"/>
  <c r="Q1198" i="1"/>
  <c r="J1198" i="1"/>
  <c r="R1198" i="1"/>
  <c r="M1198" i="1"/>
  <c r="L1198" i="1"/>
  <c r="N1198" i="1"/>
  <c r="O1198" i="1"/>
  <c r="K1198" i="1"/>
  <c r="B1198" i="1"/>
  <c r="A1198" i="1"/>
  <c r="P1206" i="1"/>
  <c r="Q1206" i="1"/>
  <c r="J1206" i="1"/>
  <c r="R1206" i="1"/>
  <c r="M1206" i="1"/>
  <c r="K1206" i="1"/>
  <c r="N1206" i="1"/>
  <c r="O1206" i="1"/>
  <c r="L1206" i="1"/>
  <c r="B1206" i="1"/>
  <c r="A1206" i="1"/>
  <c r="P1214" i="1"/>
  <c r="Q1214" i="1"/>
  <c r="J1214" i="1"/>
  <c r="R1214" i="1"/>
  <c r="M1214" i="1"/>
  <c r="L1214" i="1"/>
  <c r="N1214" i="1"/>
  <c r="O1214" i="1"/>
  <c r="K1214" i="1"/>
  <c r="B1214" i="1"/>
  <c r="A1214" i="1"/>
  <c r="P1222" i="1"/>
  <c r="Q1222" i="1"/>
  <c r="J1222" i="1"/>
  <c r="R1222" i="1"/>
  <c r="M1222" i="1"/>
  <c r="K1222" i="1"/>
  <c r="N1222" i="1"/>
  <c r="O1222" i="1"/>
  <c r="L1222" i="1"/>
  <c r="B1222" i="1"/>
  <c r="A1222" i="1"/>
  <c r="P1230" i="1"/>
  <c r="Q1230" i="1"/>
  <c r="J1230" i="1"/>
  <c r="R1230" i="1"/>
  <c r="M1230" i="1"/>
  <c r="L1230" i="1"/>
  <c r="N1230" i="1"/>
  <c r="O1230" i="1"/>
  <c r="K1230" i="1"/>
  <c r="B1230" i="1"/>
  <c r="A1230" i="1"/>
  <c r="P1238" i="1"/>
  <c r="Q1238" i="1"/>
  <c r="J1238" i="1"/>
  <c r="R1238" i="1"/>
  <c r="M1238" i="1"/>
  <c r="K1238" i="1"/>
  <c r="N1238" i="1"/>
  <c r="O1238" i="1"/>
  <c r="L1238" i="1"/>
  <c r="B1238" i="1"/>
  <c r="A1238" i="1"/>
  <c r="Q1246" i="1"/>
  <c r="M1246" i="1"/>
  <c r="J1246" i="1"/>
  <c r="K1246" i="1"/>
  <c r="L1246" i="1"/>
  <c r="N1246" i="1"/>
  <c r="P1246" i="1"/>
  <c r="R1246" i="1"/>
  <c r="O1246" i="1"/>
  <c r="B1246" i="1"/>
  <c r="A1246" i="1"/>
  <c r="Q1254" i="1"/>
  <c r="M1254" i="1"/>
  <c r="L1254" i="1"/>
  <c r="N1254" i="1"/>
  <c r="O1254" i="1"/>
  <c r="P1254" i="1"/>
  <c r="J1254" i="1"/>
  <c r="K1254" i="1"/>
  <c r="R1254" i="1"/>
  <c r="B1254" i="1"/>
  <c r="A1254" i="1"/>
  <c r="N1262" i="1"/>
  <c r="O1262" i="1"/>
  <c r="P1262" i="1"/>
  <c r="Q1262" i="1"/>
  <c r="K1262" i="1"/>
  <c r="L1262" i="1"/>
  <c r="J1262" i="1"/>
  <c r="M1262" i="1"/>
  <c r="R1262" i="1"/>
  <c r="B1262" i="1"/>
  <c r="A1262" i="1"/>
  <c r="N1270" i="1"/>
  <c r="O1270" i="1"/>
  <c r="P1270" i="1"/>
  <c r="Q1270" i="1"/>
  <c r="K1270" i="1"/>
  <c r="L1270" i="1"/>
  <c r="J1270" i="1"/>
  <c r="R1270" i="1"/>
  <c r="M1270" i="1"/>
  <c r="B1270" i="1"/>
  <c r="A1270" i="1"/>
  <c r="N1278" i="1"/>
  <c r="O1278" i="1"/>
  <c r="P1278" i="1"/>
  <c r="Q1278" i="1"/>
  <c r="K1278" i="1"/>
  <c r="L1278" i="1"/>
  <c r="J1278" i="1"/>
  <c r="M1278" i="1"/>
  <c r="R1278" i="1"/>
  <c r="B1278" i="1"/>
  <c r="A1278" i="1"/>
  <c r="N1286" i="1"/>
  <c r="O1286" i="1"/>
  <c r="P1286" i="1"/>
  <c r="Q1286" i="1"/>
  <c r="K1286" i="1"/>
  <c r="L1286" i="1"/>
  <c r="M1286" i="1"/>
  <c r="R1286" i="1"/>
  <c r="J1286" i="1"/>
  <c r="B1286" i="1"/>
  <c r="A1286" i="1"/>
  <c r="N1294" i="1"/>
  <c r="O1294" i="1"/>
  <c r="P1294" i="1"/>
  <c r="Q1294" i="1"/>
  <c r="K1294" i="1"/>
  <c r="L1294" i="1"/>
  <c r="J1294" i="1"/>
  <c r="M1294" i="1"/>
  <c r="R1294" i="1"/>
  <c r="B1294" i="1"/>
  <c r="A1294" i="1"/>
  <c r="N1302" i="1"/>
  <c r="O1302" i="1"/>
  <c r="P1302" i="1"/>
  <c r="Q1302" i="1"/>
  <c r="K1302" i="1"/>
  <c r="L1302" i="1"/>
  <c r="J1302" i="1"/>
  <c r="R1302" i="1"/>
  <c r="M1302" i="1"/>
  <c r="B1302" i="1"/>
  <c r="A1302" i="1"/>
  <c r="O1310" i="1"/>
  <c r="P1310" i="1"/>
  <c r="Q1310" i="1"/>
  <c r="K1310" i="1"/>
  <c r="L1310" i="1"/>
  <c r="J1310" i="1"/>
  <c r="M1310" i="1"/>
  <c r="N1310" i="1"/>
  <c r="R1310" i="1"/>
  <c r="B1310" i="1"/>
  <c r="A1310" i="1"/>
  <c r="O1318" i="1"/>
  <c r="P1318" i="1"/>
  <c r="Q1318" i="1"/>
  <c r="K1318" i="1"/>
  <c r="L1318" i="1"/>
  <c r="J1318" i="1"/>
  <c r="N1318" i="1"/>
  <c r="R1318" i="1"/>
  <c r="M1318" i="1"/>
  <c r="B1318" i="1"/>
  <c r="A1318" i="1"/>
  <c r="O1326" i="1"/>
  <c r="P1326" i="1"/>
  <c r="Q1326" i="1"/>
  <c r="K1326" i="1"/>
  <c r="L1326" i="1"/>
  <c r="N1326" i="1"/>
  <c r="R1326" i="1"/>
  <c r="J1326" i="1"/>
  <c r="M1326" i="1"/>
  <c r="B1326" i="1"/>
  <c r="A1326" i="1"/>
  <c r="P1334" i="1"/>
  <c r="K1334" i="1"/>
  <c r="L1334" i="1"/>
  <c r="J1334" i="1"/>
  <c r="M1334" i="1"/>
  <c r="N1334" i="1"/>
  <c r="O1334" i="1"/>
  <c r="R1334" i="1"/>
  <c r="Q1334" i="1"/>
  <c r="B1334" i="1"/>
  <c r="A1334" i="1"/>
  <c r="O1342" i="1"/>
  <c r="P1342" i="1"/>
  <c r="Q1342" i="1"/>
  <c r="J1342" i="1"/>
  <c r="R1342" i="1"/>
  <c r="L1342" i="1"/>
  <c r="M1342" i="1"/>
  <c r="K1342" i="1"/>
  <c r="N1342" i="1"/>
  <c r="B1342" i="1"/>
  <c r="A1342" i="1"/>
  <c r="N2321" i="1"/>
  <c r="O2321" i="1"/>
  <c r="P2321" i="1"/>
  <c r="Q2321" i="1"/>
  <c r="J2321" i="1"/>
  <c r="R2321" i="1"/>
  <c r="M2321" i="1"/>
  <c r="K2321" i="1"/>
  <c r="A2321" i="1"/>
  <c r="B2321" i="1"/>
  <c r="L2321" i="1"/>
  <c r="N2313" i="1"/>
  <c r="O2313" i="1"/>
  <c r="P2313" i="1"/>
  <c r="Q2313" i="1"/>
  <c r="J2313" i="1"/>
  <c r="R2313" i="1"/>
  <c r="K2313" i="1"/>
  <c r="L2313" i="1"/>
  <c r="M2313" i="1"/>
  <c r="A2313" i="1"/>
  <c r="B2313" i="1"/>
  <c r="N2305" i="1"/>
  <c r="O2305" i="1"/>
  <c r="P2305" i="1"/>
  <c r="Q2305" i="1"/>
  <c r="J2305" i="1"/>
  <c r="R2305" i="1"/>
  <c r="L2305" i="1"/>
  <c r="M2305" i="1"/>
  <c r="K2305" i="1"/>
  <c r="A2305" i="1"/>
  <c r="B2305" i="1"/>
  <c r="N2297" i="1"/>
  <c r="O2297" i="1"/>
  <c r="P2297" i="1"/>
  <c r="Q2297" i="1"/>
  <c r="J2297" i="1"/>
  <c r="R2297" i="1"/>
  <c r="K2297" i="1"/>
  <c r="L2297" i="1"/>
  <c r="M2297" i="1"/>
  <c r="A2297" i="1"/>
  <c r="B2297" i="1"/>
  <c r="N2289" i="1"/>
  <c r="O2289" i="1"/>
  <c r="P2289" i="1"/>
  <c r="Q2289" i="1"/>
  <c r="J2289" i="1"/>
  <c r="R2289" i="1"/>
  <c r="K2289" i="1"/>
  <c r="L2289" i="1"/>
  <c r="M2289" i="1"/>
  <c r="A2289" i="1"/>
  <c r="B2289" i="1"/>
  <c r="N2281" i="1"/>
  <c r="O2281" i="1"/>
  <c r="P2281" i="1"/>
  <c r="Q2281" i="1"/>
  <c r="J2281" i="1"/>
  <c r="R2281" i="1"/>
  <c r="M2281" i="1"/>
  <c r="L2281" i="1"/>
  <c r="K2281" i="1"/>
  <c r="A2281" i="1"/>
  <c r="B2281" i="1"/>
  <c r="N2273" i="1"/>
  <c r="O2273" i="1"/>
  <c r="P2273" i="1"/>
  <c r="Q2273" i="1"/>
  <c r="J2273" i="1"/>
  <c r="R2273" i="1"/>
  <c r="K2273" i="1"/>
  <c r="L2273" i="1"/>
  <c r="A2273" i="1"/>
  <c r="M2273" i="1"/>
  <c r="B2273" i="1"/>
  <c r="N2265" i="1"/>
  <c r="O2265" i="1"/>
  <c r="P2265" i="1"/>
  <c r="Q2265" i="1"/>
  <c r="J2265" i="1"/>
  <c r="R2265" i="1"/>
  <c r="K2265" i="1"/>
  <c r="L2265" i="1"/>
  <c r="M2265" i="1"/>
  <c r="A2265" i="1"/>
  <c r="B2265" i="1"/>
  <c r="N2257" i="1"/>
  <c r="O2257" i="1"/>
  <c r="P2257" i="1"/>
  <c r="Q2257" i="1"/>
  <c r="J2257" i="1"/>
  <c r="R2257" i="1"/>
  <c r="M2257" i="1"/>
  <c r="L2257" i="1"/>
  <c r="K2257" i="1"/>
  <c r="A2257" i="1"/>
  <c r="B2257" i="1"/>
  <c r="N2249" i="1"/>
  <c r="O2249" i="1"/>
  <c r="P2249" i="1"/>
  <c r="Q2249" i="1"/>
  <c r="J2249" i="1"/>
  <c r="R2249" i="1"/>
  <c r="K2249" i="1"/>
  <c r="L2249" i="1"/>
  <c r="M2249" i="1"/>
  <c r="A2249" i="1"/>
  <c r="B2249" i="1"/>
  <c r="N2241" i="1"/>
  <c r="O2241" i="1"/>
  <c r="P2241" i="1"/>
  <c r="Q2241" i="1"/>
  <c r="J2241" i="1"/>
  <c r="R2241" i="1"/>
  <c r="L2241" i="1"/>
  <c r="M2241" i="1"/>
  <c r="K2241" i="1"/>
  <c r="A2241" i="1"/>
  <c r="B2241" i="1"/>
  <c r="N2233" i="1"/>
  <c r="O2233" i="1"/>
  <c r="P2233" i="1"/>
  <c r="Q2233" i="1"/>
  <c r="J2233" i="1"/>
  <c r="R2233" i="1"/>
  <c r="K2233" i="1"/>
  <c r="L2233" i="1"/>
  <c r="M2233" i="1"/>
  <c r="A2233" i="1"/>
  <c r="B2233" i="1"/>
  <c r="N2225" i="1"/>
  <c r="O2225" i="1"/>
  <c r="P2225" i="1"/>
  <c r="Q2225" i="1"/>
  <c r="J2225" i="1"/>
  <c r="R2225" i="1"/>
  <c r="K2225" i="1"/>
  <c r="L2225" i="1"/>
  <c r="M2225" i="1"/>
  <c r="A2225" i="1"/>
  <c r="B2225" i="1"/>
  <c r="N2217" i="1"/>
  <c r="O2217" i="1"/>
  <c r="P2217" i="1"/>
  <c r="Q2217" i="1"/>
  <c r="J2217" i="1"/>
  <c r="R2217" i="1"/>
  <c r="M2217" i="1"/>
  <c r="L2217" i="1"/>
  <c r="K2217" i="1"/>
  <c r="A2217" i="1"/>
  <c r="B2217" i="1"/>
  <c r="J2209" i="1"/>
  <c r="R2209" i="1"/>
  <c r="P2209" i="1"/>
  <c r="Q2209" i="1"/>
  <c r="K2209" i="1"/>
  <c r="L2209" i="1"/>
  <c r="O2209" i="1"/>
  <c r="N2209" i="1"/>
  <c r="M2209" i="1"/>
  <c r="A2209" i="1"/>
  <c r="B2209" i="1"/>
  <c r="J2201" i="1"/>
  <c r="R2201" i="1"/>
  <c r="O2201" i="1"/>
  <c r="P2201" i="1"/>
  <c r="Q2201" i="1"/>
  <c r="K2201" i="1"/>
  <c r="N2201" i="1"/>
  <c r="M2201" i="1"/>
  <c r="L2201" i="1"/>
  <c r="A2201" i="1"/>
  <c r="B2201" i="1"/>
  <c r="Q2193" i="1"/>
  <c r="J2193" i="1"/>
  <c r="R2193" i="1"/>
  <c r="O2193" i="1"/>
  <c r="P2193" i="1"/>
  <c r="K2193" i="1"/>
  <c r="L2193" i="1"/>
  <c r="M2193" i="1"/>
  <c r="N2193" i="1"/>
  <c r="A2193" i="1"/>
  <c r="B2193" i="1"/>
  <c r="O1103" i="1"/>
  <c r="P1103" i="1"/>
  <c r="Q1103" i="1"/>
  <c r="J1103" i="1"/>
  <c r="R1103" i="1"/>
  <c r="K1103" i="1"/>
  <c r="L1103" i="1"/>
  <c r="M1103" i="1"/>
  <c r="N1103" i="1"/>
  <c r="A1103" i="1"/>
  <c r="B1103" i="1"/>
  <c r="O1111" i="1"/>
  <c r="P1111" i="1"/>
  <c r="Q1111" i="1"/>
  <c r="J1111" i="1"/>
  <c r="R1111" i="1"/>
  <c r="K1111" i="1"/>
  <c r="L1111" i="1"/>
  <c r="M1111" i="1"/>
  <c r="N1111" i="1"/>
  <c r="A1111" i="1"/>
  <c r="B1111" i="1"/>
  <c r="O1119" i="1"/>
  <c r="P1119" i="1"/>
  <c r="Q1119" i="1"/>
  <c r="J1119" i="1"/>
  <c r="R1119" i="1"/>
  <c r="K1119" i="1"/>
  <c r="L1119" i="1"/>
  <c r="N1119" i="1"/>
  <c r="M1119" i="1"/>
  <c r="A1119" i="1"/>
  <c r="B1119" i="1"/>
  <c r="O1127" i="1"/>
  <c r="P1127" i="1"/>
  <c r="Q1127" i="1"/>
  <c r="K1127" i="1"/>
  <c r="L1127" i="1"/>
  <c r="M1127" i="1"/>
  <c r="J1127" i="1"/>
  <c r="N1127" i="1"/>
  <c r="R1127" i="1"/>
  <c r="A1127" i="1"/>
  <c r="B1127" i="1"/>
  <c r="O1135" i="1"/>
  <c r="P1135" i="1"/>
  <c r="K1135" i="1"/>
  <c r="R1135" i="1"/>
  <c r="M1135" i="1"/>
  <c r="L1135" i="1"/>
  <c r="N1135" i="1"/>
  <c r="Q1135" i="1"/>
  <c r="J1135" i="1"/>
  <c r="A1135" i="1"/>
  <c r="B1135" i="1"/>
  <c r="O1143" i="1"/>
  <c r="P1143" i="1"/>
  <c r="K1143" i="1"/>
  <c r="J1143" i="1"/>
  <c r="L1143" i="1"/>
  <c r="M1143" i="1"/>
  <c r="R1143" i="1"/>
  <c r="Q1143" i="1"/>
  <c r="N1143" i="1"/>
  <c r="A1143" i="1"/>
  <c r="B1143" i="1"/>
  <c r="O1151" i="1"/>
  <c r="P1151" i="1"/>
  <c r="Q1151" i="1"/>
  <c r="R1151" i="1"/>
  <c r="L1151" i="1"/>
  <c r="K1151" i="1"/>
  <c r="M1151" i="1"/>
  <c r="N1151" i="1"/>
  <c r="J1151" i="1"/>
  <c r="A1151" i="1"/>
  <c r="B1151" i="1"/>
  <c r="O1159" i="1"/>
  <c r="P1159" i="1"/>
  <c r="Q1159" i="1"/>
  <c r="L1159" i="1"/>
  <c r="K1159" i="1"/>
  <c r="M1159" i="1"/>
  <c r="N1159" i="1"/>
  <c r="R1159" i="1"/>
  <c r="J1159" i="1"/>
  <c r="A1159" i="1"/>
  <c r="B1159" i="1"/>
  <c r="O1167" i="1"/>
  <c r="P1167" i="1"/>
  <c r="Q1167" i="1"/>
  <c r="L1167" i="1"/>
  <c r="J1167" i="1"/>
  <c r="M1167" i="1"/>
  <c r="N1167" i="1"/>
  <c r="K1167" i="1"/>
  <c r="R1167" i="1"/>
  <c r="A1167" i="1"/>
  <c r="B1167" i="1"/>
  <c r="O1175" i="1"/>
  <c r="P1175" i="1"/>
  <c r="Q1175" i="1"/>
  <c r="L1175" i="1"/>
  <c r="K1175" i="1"/>
  <c r="M1175" i="1"/>
  <c r="N1175" i="1"/>
  <c r="R1175" i="1"/>
  <c r="J1175" i="1"/>
  <c r="A1175" i="1"/>
  <c r="B1175" i="1"/>
  <c r="O1183" i="1"/>
  <c r="P1183" i="1"/>
  <c r="Q1183" i="1"/>
  <c r="L1183" i="1"/>
  <c r="J1183" i="1"/>
  <c r="M1183" i="1"/>
  <c r="N1183" i="1"/>
  <c r="K1183" i="1"/>
  <c r="R1183" i="1"/>
  <c r="A1183" i="1"/>
  <c r="B1183" i="1"/>
  <c r="O1191" i="1"/>
  <c r="P1191" i="1"/>
  <c r="Q1191" i="1"/>
  <c r="L1191" i="1"/>
  <c r="K1191" i="1"/>
  <c r="M1191" i="1"/>
  <c r="N1191" i="1"/>
  <c r="R1191" i="1"/>
  <c r="J1191" i="1"/>
  <c r="A1191" i="1"/>
  <c r="B1191" i="1"/>
  <c r="O1199" i="1"/>
  <c r="P1199" i="1"/>
  <c r="Q1199" i="1"/>
  <c r="L1199" i="1"/>
  <c r="J1199" i="1"/>
  <c r="M1199" i="1"/>
  <c r="N1199" i="1"/>
  <c r="R1199" i="1"/>
  <c r="K1199" i="1"/>
  <c r="A1199" i="1"/>
  <c r="B1199" i="1"/>
  <c r="O1207" i="1"/>
  <c r="P1207" i="1"/>
  <c r="Q1207" i="1"/>
  <c r="L1207" i="1"/>
  <c r="K1207" i="1"/>
  <c r="M1207" i="1"/>
  <c r="N1207" i="1"/>
  <c r="R1207" i="1"/>
  <c r="J1207" i="1"/>
  <c r="A1207" i="1"/>
  <c r="B1207" i="1"/>
  <c r="O1215" i="1"/>
  <c r="P1215" i="1"/>
  <c r="Q1215" i="1"/>
  <c r="L1215" i="1"/>
  <c r="J1215" i="1"/>
  <c r="M1215" i="1"/>
  <c r="N1215" i="1"/>
  <c r="K1215" i="1"/>
  <c r="R1215" i="1"/>
  <c r="A1215" i="1"/>
  <c r="B1215" i="1"/>
  <c r="O1223" i="1"/>
  <c r="P1223" i="1"/>
  <c r="Q1223" i="1"/>
  <c r="L1223" i="1"/>
  <c r="K1223" i="1"/>
  <c r="M1223" i="1"/>
  <c r="N1223" i="1"/>
  <c r="R1223" i="1"/>
  <c r="J1223" i="1"/>
  <c r="A1223" i="1"/>
  <c r="B1223" i="1"/>
  <c r="O1231" i="1"/>
  <c r="P1231" i="1"/>
  <c r="Q1231" i="1"/>
  <c r="L1231" i="1"/>
  <c r="J1231" i="1"/>
  <c r="M1231" i="1"/>
  <c r="N1231" i="1"/>
  <c r="K1231" i="1"/>
  <c r="R1231" i="1"/>
  <c r="A1231" i="1"/>
  <c r="B1231" i="1"/>
  <c r="O1239" i="1"/>
  <c r="P1239" i="1"/>
  <c r="Q1239" i="1"/>
  <c r="L1239" i="1"/>
  <c r="K1239" i="1"/>
  <c r="M1239" i="1"/>
  <c r="N1239" i="1"/>
  <c r="R1239" i="1"/>
  <c r="J1239" i="1"/>
  <c r="A1239" i="1"/>
  <c r="B1239" i="1"/>
  <c r="P1247" i="1"/>
  <c r="L1247" i="1"/>
  <c r="K1247" i="1"/>
  <c r="M1247" i="1"/>
  <c r="N1247" i="1"/>
  <c r="O1247" i="1"/>
  <c r="R1247" i="1"/>
  <c r="J1247" i="1"/>
  <c r="Q1247" i="1"/>
  <c r="A1247" i="1"/>
  <c r="B1247" i="1"/>
  <c r="P1255" i="1"/>
  <c r="L1255" i="1"/>
  <c r="N1255" i="1"/>
  <c r="O1255" i="1"/>
  <c r="Q1255" i="1"/>
  <c r="R1255" i="1"/>
  <c r="J1255" i="1"/>
  <c r="K1255" i="1"/>
  <c r="M1255" i="1"/>
  <c r="A1255" i="1"/>
  <c r="B1255" i="1"/>
  <c r="M1263" i="1"/>
  <c r="N1263" i="1"/>
  <c r="O1263" i="1"/>
  <c r="P1263" i="1"/>
  <c r="J1263" i="1"/>
  <c r="R1263" i="1"/>
  <c r="K1263" i="1"/>
  <c r="Q1263" i="1"/>
  <c r="L1263" i="1"/>
  <c r="A1263" i="1"/>
  <c r="B1263" i="1"/>
  <c r="M1271" i="1"/>
  <c r="N1271" i="1"/>
  <c r="O1271" i="1"/>
  <c r="P1271" i="1"/>
  <c r="J1271" i="1"/>
  <c r="R1271" i="1"/>
  <c r="K1271" i="1"/>
  <c r="L1271" i="1"/>
  <c r="Q1271" i="1"/>
  <c r="A1271" i="1"/>
  <c r="B1271" i="1"/>
  <c r="M1279" i="1"/>
  <c r="N1279" i="1"/>
  <c r="O1279" i="1"/>
  <c r="P1279" i="1"/>
  <c r="J1279" i="1"/>
  <c r="R1279" i="1"/>
  <c r="K1279" i="1"/>
  <c r="L1279" i="1"/>
  <c r="Q1279" i="1"/>
  <c r="A1279" i="1"/>
  <c r="B1279" i="1"/>
  <c r="M1287" i="1"/>
  <c r="N1287" i="1"/>
  <c r="O1287" i="1"/>
  <c r="P1287" i="1"/>
  <c r="J1287" i="1"/>
  <c r="R1287" i="1"/>
  <c r="K1287" i="1"/>
  <c r="L1287" i="1"/>
  <c r="Q1287" i="1"/>
  <c r="A1287" i="1"/>
  <c r="B1287" i="1"/>
  <c r="M1295" i="1"/>
  <c r="N1295" i="1"/>
  <c r="O1295" i="1"/>
  <c r="P1295" i="1"/>
  <c r="J1295" i="1"/>
  <c r="R1295" i="1"/>
  <c r="K1295" i="1"/>
  <c r="Q1295" i="1"/>
  <c r="L1295" i="1"/>
  <c r="A1295" i="1"/>
  <c r="B1295" i="1"/>
  <c r="M1303" i="1"/>
  <c r="N1303" i="1"/>
  <c r="O1303" i="1"/>
  <c r="P1303" i="1"/>
  <c r="J1303" i="1"/>
  <c r="R1303" i="1"/>
  <c r="K1303" i="1"/>
  <c r="L1303" i="1"/>
  <c r="Q1303" i="1"/>
  <c r="A1303" i="1"/>
  <c r="B1303" i="1"/>
  <c r="N1311" i="1"/>
  <c r="O1311" i="1"/>
  <c r="P1311" i="1"/>
  <c r="J1311" i="1"/>
  <c r="R1311" i="1"/>
  <c r="K1311" i="1"/>
  <c r="M1311" i="1"/>
  <c r="Q1311" i="1"/>
  <c r="L1311" i="1"/>
  <c r="A1311" i="1"/>
  <c r="B1311" i="1"/>
  <c r="N1319" i="1"/>
  <c r="O1319" i="1"/>
  <c r="P1319" i="1"/>
  <c r="J1319" i="1"/>
  <c r="R1319" i="1"/>
  <c r="K1319" i="1"/>
  <c r="M1319" i="1"/>
  <c r="Q1319" i="1"/>
  <c r="L1319" i="1"/>
  <c r="A1319" i="1"/>
  <c r="B1319" i="1"/>
  <c r="N1327" i="1"/>
  <c r="O1327" i="1"/>
  <c r="P1327" i="1"/>
  <c r="J1327" i="1"/>
  <c r="R1327" i="1"/>
  <c r="K1327" i="1"/>
  <c r="L1327" i="1"/>
  <c r="M1327" i="1"/>
  <c r="Q1327" i="1"/>
  <c r="A1327" i="1"/>
  <c r="B1327" i="1"/>
  <c r="O1335" i="1"/>
  <c r="J1335" i="1"/>
  <c r="R1335" i="1"/>
  <c r="K1335" i="1"/>
  <c r="N1335" i="1"/>
  <c r="P1335" i="1"/>
  <c r="Q1335" i="1"/>
  <c r="L1335" i="1"/>
  <c r="M1335" i="1"/>
  <c r="A1335" i="1"/>
  <c r="B1335" i="1"/>
  <c r="N1343" i="1"/>
  <c r="O1343" i="1"/>
  <c r="P1343" i="1"/>
  <c r="Q1343" i="1"/>
  <c r="K1343" i="1"/>
  <c r="L1343" i="1"/>
  <c r="J1343" i="1"/>
  <c r="M1343" i="1"/>
  <c r="R1343" i="1"/>
  <c r="A1343" i="1"/>
  <c r="B1343"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C194" i="1" l="1"/>
  <c r="A193" i="1"/>
  <c r="R193" i="1"/>
  <c r="B193" i="1"/>
  <c r="O193" i="1"/>
  <c r="J193" i="1"/>
  <c r="N193" i="1"/>
  <c r="L193" i="1"/>
  <c r="P193" i="1"/>
  <c r="K193" i="1"/>
  <c r="Q193" i="1"/>
  <c r="M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1" i="1"/>
  <c r="K531" i="1"/>
  <c r="L531" i="1"/>
  <c r="M531" i="1"/>
  <c r="N531" i="1"/>
  <c r="O531" i="1"/>
  <c r="P531" i="1"/>
  <c r="Q531" i="1"/>
  <c r="J532" i="1"/>
  <c r="K532" i="1"/>
  <c r="L532" i="1"/>
  <c r="M532" i="1"/>
  <c r="N532" i="1"/>
  <c r="O532" i="1"/>
  <c r="P532" i="1"/>
  <c r="Q532" i="1"/>
  <c r="A531" i="1"/>
  <c r="B531" i="1"/>
  <c r="A532" i="1"/>
  <c r="B532" i="1"/>
  <c r="L194" i="1" l="1"/>
  <c r="C195" i="1"/>
  <c r="R194" i="1"/>
  <c r="N194" i="1"/>
  <c r="O194" i="1"/>
  <c r="A194" i="1"/>
  <c r="J194" i="1"/>
  <c r="P194" i="1"/>
  <c r="K194" i="1"/>
  <c r="B194" i="1"/>
  <c r="M194" i="1"/>
  <c r="Q194" i="1"/>
  <c r="J187" i="1"/>
  <c r="K187" i="1"/>
  <c r="L187" i="1"/>
  <c r="M187" i="1"/>
  <c r="N187" i="1"/>
  <c r="O187" i="1"/>
  <c r="P187" i="1"/>
  <c r="Q187" i="1"/>
  <c r="R187" i="1"/>
  <c r="A187" i="1"/>
  <c r="B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P2468" i="1"/>
  <c r="M2471" i="1" l="1"/>
  <c r="B2471" i="1"/>
  <c r="A2471" i="1"/>
  <c r="L2495" i="1"/>
  <c r="B2495" i="1"/>
  <c r="A2495" i="1"/>
  <c r="J2470" i="1"/>
  <c r="A2470" i="1"/>
  <c r="B2470" i="1"/>
  <c r="J2494" i="1"/>
  <c r="A2494" i="1"/>
  <c r="B2494" i="1"/>
  <c r="K2469" i="1"/>
  <c r="A2469" i="1"/>
  <c r="B2469" i="1"/>
  <c r="L2497" i="1"/>
  <c r="A2497" i="1"/>
  <c r="B2497" i="1"/>
  <c r="J2472" i="1"/>
  <c r="A2472" i="1"/>
  <c r="B2472" i="1"/>
  <c r="O2496" i="1"/>
  <c r="B2496" i="1"/>
  <c r="A2496" i="1"/>
  <c r="K195" i="1"/>
  <c r="L195" i="1"/>
  <c r="N195" i="1"/>
  <c r="P195" i="1"/>
  <c r="R195" i="1"/>
  <c r="O195" i="1"/>
  <c r="Q195" i="1"/>
  <c r="C196" i="1"/>
  <c r="A195" i="1"/>
  <c r="B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B1542" i="1"/>
  <c r="A1542" i="1"/>
  <c r="Q1502" i="1"/>
  <c r="J1502" i="1"/>
  <c r="R1502" i="1"/>
  <c r="K1502" i="1"/>
  <c r="L1502" i="1"/>
  <c r="M1502" i="1"/>
  <c r="N1502" i="1"/>
  <c r="O1502" i="1"/>
  <c r="P1502" i="1"/>
  <c r="B1502" i="1"/>
  <c r="A1502" i="1"/>
  <c r="Q1454" i="1"/>
  <c r="J1454" i="1"/>
  <c r="R1454" i="1"/>
  <c r="K1454" i="1"/>
  <c r="L1454" i="1"/>
  <c r="M1454" i="1"/>
  <c r="N1454" i="1"/>
  <c r="O1454" i="1"/>
  <c r="P1454" i="1"/>
  <c r="B1454" i="1"/>
  <c r="A1454" i="1"/>
  <c r="O1406" i="1"/>
  <c r="P1406" i="1"/>
  <c r="Q1406" i="1"/>
  <c r="J1406" i="1"/>
  <c r="R1406" i="1"/>
  <c r="L1406" i="1"/>
  <c r="M1406" i="1"/>
  <c r="K1406" i="1"/>
  <c r="N1406" i="1"/>
  <c r="B1406" i="1"/>
  <c r="A1406" i="1"/>
  <c r="O1382" i="1"/>
  <c r="P1382" i="1"/>
  <c r="Q1382" i="1"/>
  <c r="J1382" i="1"/>
  <c r="R1382" i="1"/>
  <c r="L1382" i="1"/>
  <c r="M1382" i="1"/>
  <c r="K1382" i="1"/>
  <c r="N1382" i="1"/>
  <c r="B1382" i="1"/>
  <c r="A1382" i="1"/>
  <c r="O1350" i="1"/>
  <c r="P1350" i="1"/>
  <c r="Q1350" i="1"/>
  <c r="J1350" i="1"/>
  <c r="R1350" i="1"/>
  <c r="L1350" i="1"/>
  <c r="M1350" i="1"/>
  <c r="K1350" i="1"/>
  <c r="N1350" i="1"/>
  <c r="B1350" i="1"/>
  <c r="A1350" i="1"/>
  <c r="J1509" i="1"/>
  <c r="R1509" i="1"/>
  <c r="K1509" i="1"/>
  <c r="L1509" i="1"/>
  <c r="M1509" i="1"/>
  <c r="N1509" i="1"/>
  <c r="O1509" i="1"/>
  <c r="P1509" i="1"/>
  <c r="Q1509" i="1"/>
  <c r="A1509" i="1"/>
  <c r="B1509" i="1"/>
  <c r="P1445" i="1"/>
  <c r="K1445" i="1"/>
  <c r="M1445" i="1"/>
  <c r="N1445" i="1"/>
  <c r="R1445" i="1"/>
  <c r="J1445" i="1"/>
  <c r="L1445" i="1"/>
  <c r="O1445" i="1"/>
  <c r="Q1445" i="1"/>
  <c r="A1445" i="1"/>
  <c r="B1445" i="1"/>
  <c r="K1548" i="1"/>
  <c r="L1548" i="1"/>
  <c r="M1548" i="1"/>
  <c r="N1548" i="1"/>
  <c r="O1548" i="1"/>
  <c r="P1548" i="1"/>
  <c r="J1548" i="1"/>
  <c r="Q1548" i="1"/>
  <c r="R1548" i="1"/>
  <c r="B1548" i="1"/>
  <c r="A1548" i="1"/>
  <c r="K1540" i="1"/>
  <c r="L1540" i="1"/>
  <c r="M1540" i="1"/>
  <c r="N1540" i="1"/>
  <c r="O1540" i="1"/>
  <c r="P1540" i="1"/>
  <c r="J1540" i="1"/>
  <c r="Q1540" i="1"/>
  <c r="R1540" i="1"/>
  <c r="B1540" i="1"/>
  <c r="A1540" i="1"/>
  <c r="K1532" i="1"/>
  <c r="L1532" i="1"/>
  <c r="M1532" i="1"/>
  <c r="N1532" i="1"/>
  <c r="O1532" i="1"/>
  <c r="P1532" i="1"/>
  <c r="Q1532" i="1"/>
  <c r="R1532" i="1"/>
  <c r="J1532" i="1"/>
  <c r="B1532" i="1"/>
  <c r="A1532" i="1"/>
  <c r="K1524" i="1"/>
  <c r="L1524" i="1"/>
  <c r="M1524" i="1"/>
  <c r="N1524" i="1"/>
  <c r="O1524" i="1"/>
  <c r="P1524" i="1"/>
  <c r="J1524" i="1"/>
  <c r="Q1524" i="1"/>
  <c r="R1524" i="1"/>
  <c r="B1524" i="1"/>
  <c r="A1524" i="1"/>
  <c r="K1516" i="1"/>
  <c r="L1516" i="1"/>
  <c r="M1516" i="1"/>
  <c r="N1516" i="1"/>
  <c r="O1516" i="1"/>
  <c r="P1516" i="1"/>
  <c r="J1516" i="1"/>
  <c r="Q1516" i="1"/>
  <c r="R1516" i="1"/>
  <c r="B1516" i="1"/>
  <c r="A1516" i="1"/>
  <c r="K1508" i="1"/>
  <c r="L1508" i="1"/>
  <c r="M1508" i="1"/>
  <c r="N1508" i="1"/>
  <c r="O1508" i="1"/>
  <c r="P1508" i="1"/>
  <c r="J1508" i="1"/>
  <c r="Q1508" i="1"/>
  <c r="R1508" i="1"/>
  <c r="B1508" i="1"/>
  <c r="A1508" i="1"/>
  <c r="K1500" i="1"/>
  <c r="L1500" i="1"/>
  <c r="M1500" i="1"/>
  <c r="N1500" i="1"/>
  <c r="O1500" i="1"/>
  <c r="P1500" i="1"/>
  <c r="Q1500" i="1"/>
  <c r="R1500" i="1"/>
  <c r="J1500" i="1"/>
  <c r="B1500" i="1"/>
  <c r="A1500" i="1"/>
  <c r="K1492" i="1"/>
  <c r="L1492" i="1"/>
  <c r="M1492" i="1"/>
  <c r="N1492" i="1"/>
  <c r="O1492" i="1"/>
  <c r="P1492" i="1"/>
  <c r="J1492" i="1"/>
  <c r="Q1492" i="1"/>
  <c r="R1492" i="1"/>
  <c r="B1492" i="1"/>
  <c r="A1492" i="1"/>
  <c r="K1484" i="1"/>
  <c r="L1484" i="1"/>
  <c r="M1484" i="1"/>
  <c r="N1484" i="1"/>
  <c r="O1484" i="1"/>
  <c r="P1484" i="1"/>
  <c r="J1484" i="1"/>
  <c r="Q1484" i="1"/>
  <c r="R1484" i="1"/>
  <c r="B1484" i="1"/>
  <c r="A1484" i="1"/>
  <c r="K1476" i="1"/>
  <c r="L1476" i="1"/>
  <c r="M1476" i="1"/>
  <c r="N1476" i="1"/>
  <c r="O1476" i="1"/>
  <c r="P1476" i="1"/>
  <c r="J1476" i="1"/>
  <c r="Q1476" i="1"/>
  <c r="R1476" i="1"/>
  <c r="B1476" i="1"/>
  <c r="A1476" i="1"/>
  <c r="K1468" i="1"/>
  <c r="L1468" i="1"/>
  <c r="M1468" i="1"/>
  <c r="N1468" i="1"/>
  <c r="O1468" i="1"/>
  <c r="P1468" i="1"/>
  <c r="Q1468" i="1"/>
  <c r="R1468" i="1"/>
  <c r="J1468" i="1"/>
  <c r="B1468" i="1"/>
  <c r="A1468" i="1"/>
  <c r="K1460" i="1"/>
  <c r="L1460" i="1"/>
  <c r="M1460" i="1"/>
  <c r="N1460" i="1"/>
  <c r="O1460" i="1"/>
  <c r="P1460" i="1"/>
  <c r="J1460" i="1"/>
  <c r="Q1460" i="1"/>
  <c r="R1460" i="1"/>
  <c r="B1460" i="1"/>
  <c r="A1460" i="1"/>
  <c r="K1452" i="1"/>
  <c r="L1452" i="1"/>
  <c r="M1452" i="1"/>
  <c r="N1452" i="1"/>
  <c r="O1452" i="1"/>
  <c r="P1452" i="1"/>
  <c r="J1452" i="1"/>
  <c r="Q1452" i="1"/>
  <c r="R1452" i="1"/>
  <c r="B1452" i="1"/>
  <c r="A1452" i="1"/>
  <c r="Q1444" i="1"/>
  <c r="L1444" i="1"/>
  <c r="N1444" i="1"/>
  <c r="O1444" i="1"/>
  <c r="K1444" i="1"/>
  <c r="M1444" i="1"/>
  <c r="P1444" i="1"/>
  <c r="R1444" i="1"/>
  <c r="J1444" i="1"/>
  <c r="B1444" i="1"/>
  <c r="A1444" i="1"/>
  <c r="Q1436" i="1"/>
  <c r="L1436" i="1"/>
  <c r="N1436" i="1"/>
  <c r="O1436" i="1"/>
  <c r="J1436" i="1"/>
  <c r="K1436" i="1"/>
  <c r="M1436" i="1"/>
  <c r="P1436" i="1"/>
  <c r="R1436" i="1"/>
  <c r="B1436" i="1"/>
  <c r="A1436" i="1"/>
  <c r="Q1428" i="1"/>
  <c r="L1428" i="1"/>
  <c r="N1428" i="1"/>
  <c r="O1428" i="1"/>
  <c r="K1428" i="1"/>
  <c r="M1428" i="1"/>
  <c r="P1428" i="1"/>
  <c r="R1428" i="1"/>
  <c r="J1428" i="1"/>
  <c r="B1428" i="1"/>
  <c r="A1428" i="1"/>
  <c r="Q1420" i="1"/>
  <c r="K1420" i="1"/>
  <c r="L1420" i="1"/>
  <c r="N1420" i="1"/>
  <c r="O1420" i="1"/>
  <c r="M1420" i="1"/>
  <c r="P1420" i="1"/>
  <c r="R1420" i="1"/>
  <c r="J1420" i="1"/>
  <c r="B1420" i="1"/>
  <c r="A1420" i="1"/>
  <c r="Q1412" i="1"/>
  <c r="K1412" i="1"/>
  <c r="L1412" i="1"/>
  <c r="N1412" i="1"/>
  <c r="O1412" i="1"/>
  <c r="J1412" i="1"/>
  <c r="M1412" i="1"/>
  <c r="P1412" i="1"/>
  <c r="R1412" i="1"/>
  <c r="B1412" i="1"/>
  <c r="A1412" i="1"/>
  <c r="Q1404" i="1"/>
  <c r="J1404" i="1"/>
  <c r="R1404" i="1"/>
  <c r="K1404" i="1"/>
  <c r="L1404" i="1"/>
  <c r="N1404" i="1"/>
  <c r="O1404" i="1"/>
  <c r="M1404" i="1"/>
  <c r="P1404" i="1"/>
  <c r="B1404" i="1"/>
  <c r="A1404" i="1"/>
  <c r="Q1396" i="1"/>
  <c r="J1396" i="1"/>
  <c r="R1396" i="1"/>
  <c r="K1396" i="1"/>
  <c r="L1396" i="1"/>
  <c r="N1396" i="1"/>
  <c r="O1396" i="1"/>
  <c r="M1396" i="1"/>
  <c r="P1396" i="1"/>
  <c r="B1396" i="1"/>
  <c r="A1396" i="1"/>
  <c r="Q1388" i="1"/>
  <c r="J1388" i="1"/>
  <c r="R1388" i="1"/>
  <c r="K1388" i="1"/>
  <c r="L1388" i="1"/>
  <c r="N1388" i="1"/>
  <c r="O1388" i="1"/>
  <c r="M1388" i="1"/>
  <c r="P1388" i="1"/>
  <c r="B1388" i="1"/>
  <c r="A1388" i="1"/>
  <c r="Q1380" i="1"/>
  <c r="J1380" i="1"/>
  <c r="R1380" i="1"/>
  <c r="K1380" i="1"/>
  <c r="L1380" i="1"/>
  <c r="N1380" i="1"/>
  <c r="O1380" i="1"/>
  <c r="P1380" i="1"/>
  <c r="M1380" i="1"/>
  <c r="B1380" i="1"/>
  <c r="A1380" i="1"/>
  <c r="Q1372" i="1"/>
  <c r="J1372" i="1"/>
  <c r="R1372" i="1"/>
  <c r="K1372" i="1"/>
  <c r="L1372" i="1"/>
  <c r="N1372" i="1"/>
  <c r="O1372" i="1"/>
  <c r="M1372" i="1"/>
  <c r="P1372" i="1"/>
  <c r="B1372" i="1"/>
  <c r="A1372" i="1"/>
  <c r="Q1364" i="1"/>
  <c r="J1364" i="1"/>
  <c r="R1364" i="1"/>
  <c r="K1364" i="1"/>
  <c r="L1364" i="1"/>
  <c r="N1364" i="1"/>
  <c r="O1364" i="1"/>
  <c r="M1364" i="1"/>
  <c r="P1364" i="1"/>
  <c r="B1364" i="1"/>
  <c r="A1364" i="1"/>
  <c r="Q1356" i="1"/>
  <c r="J1356" i="1"/>
  <c r="R1356" i="1"/>
  <c r="K1356" i="1"/>
  <c r="L1356" i="1"/>
  <c r="N1356" i="1"/>
  <c r="O1356" i="1"/>
  <c r="M1356" i="1"/>
  <c r="P1356" i="1"/>
  <c r="B1356" i="1"/>
  <c r="A1356" i="1"/>
  <c r="K2355" i="1"/>
  <c r="Q1534" i="1"/>
  <c r="J1534" i="1"/>
  <c r="R1534" i="1"/>
  <c r="K1534" i="1"/>
  <c r="L1534" i="1"/>
  <c r="M1534" i="1"/>
  <c r="N1534" i="1"/>
  <c r="O1534" i="1"/>
  <c r="P1534" i="1"/>
  <c r="B1534" i="1"/>
  <c r="A1534" i="1"/>
  <c r="Q1494" i="1"/>
  <c r="J1494" i="1"/>
  <c r="R1494" i="1"/>
  <c r="K1494" i="1"/>
  <c r="L1494" i="1"/>
  <c r="M1494" i="1"/>
  <c r="N1494" i="1"/>
  <c r="O1494" i="1"/>
  <c r="P1494" i="1"/>
  <c r="B1494" i="1"/>
  <c r="A1494" i="1"/>
  <c r="Q1446" i="1"/>
  <c r="J1446" i="1"/>
  <c r="R1446" i="1"/>
  <c r="K1446" i="1"/>
  <c r="L1446" i="1"/>
  <c r="M1446" i="1"/>
  <c r="N1446" i="1"/>
  <c r="O1446" i="1"/>
  <c r="P1446" i="1"/>
  <c r="B1446" i="1"/>
  <c r="A1446" i="1"/>
  <c r="O1414" i="1"/>
  <c r="Q1414" i="1"/>
  <c r="J1414" i="1"/>
  <c r="R1414" i="1"/>
  <c r="L1414" i="1"/>
  <c r="M1414" i="1"/>
  <c r="K1414" i="1"/>
  <c r="N1414" i="1"/>
  <c r="P1414" i="1"/>
  <c r="B1414" i="1"/>
  <c r="A1414" i="1"/>
  <c r="O1366" i="1"/>
  <c r="P1366" i="1"/>
  <c r="Q1366" i="1"/>
  <c r="J1366" i="1"/>
  <c r="R1366" i="1"/>
  <c r="L1366" i="1"/>
  <c r="M1366" i="1"/>
  <c r="N1366" i="1"/>
  <c r="K1366" i="1"/>
  <c r="B1366" i="1"/>
  <c r="A1366" i="1"/>
  <c r="J1525" i="1"/>
  <c r="R1525" i="1"/>
  <c r="K1525" i="1"/>
  <c r="L1525" i="1"/>
  <c r="M1525" i="1"/>
  <c r="N1525" i="1"/>
  <c r="O1525" i="1"/>
  <c r="P1525" i="1"/>
  <c r="Q1525" i="1"/>
  <c r="A1525" i="1"/>
  <c r="B1525" i="1"/>
  <c r="J1469" i="1"/>
  <c r="R1469" i="1"/>
  <c r="K1469" i="1"/>
  <c r="L1469" i="1"/>
  <c r="M1469" i="1"/>
  <c r="N1469" i="1"/>
  <c r="O1469" i="1"/>
  <c r="P1469" i="1"/>
  <c r="Q1469" i="1"/>
  <c r="A1469" i="1"/>
  <c r="B1469" i="1"/>
  <c r="P1437" i="1"/>
  <c r="K1437" i="1"/>
  <c r="M1437" i="1"/>
  <c r="N1437" i="1"/>
  <c r="J1437" i="1"/>
  <c r="L1437" i="1"/>
  <c r="O1437" i="1"/>
  <c r="Q1437" i="1"/>
  <c r="R1437" i="1"/>
  <c r="A1437" i="1"/>
  <c r="B1437" i="1"/>
  <c r="P1405" i="1"/>
  <c r="Q1405" i="1"/>
  <c r="J1405" i="1"/>
  <c r="R1405" i="1"/>
  <c r="K1405" i="1"/>
  <c r="M1405" i="1"/>
  <c r="N1405" i="1"/>
  <c r="O1405" i="1"/>
  <c r="L1405" i="1"/>
  <c r="A1405" i="1"/>
  <c r="B1405" i="1"/>
  <c r="L1539" i="1"/>
  <c r="M1539" i="1"/>
  <c r="N1539" i="1"/>
  <c r="O1539" i="1"/>
  <c r="P1539" i="1"/>
  <c r="Q1539" i="1"/>
  <c r="R1539" i="1"/>
  <c r="J1539" i="1"/>
  <c r="K1539" i="1"/>
  <c r="A1539" i="1"/>
  <c r="B1539" i="1"/>
  <c r="L1515" i="1"/>
  <c r="M1515" i="1"/>
  <c r="N1515" i="1"/>
  <c r="O1515" i="1"/>
  <c r="P1515" i="1"/>
  <c r="Q1515" i="1"/>
  <c r="J1515" i="1"/>
  <c r="K1515" i="1"/>
  <c r="R1515" i="1"/>
  <c r="A1515" i="1"/>
  <c r="B1515" i="1"/>
  <c r="L1483" i="1"/>
  <c r="M1483" i="1"/>
  <c r="N1483" i="1"/>
  <c r="O1483" i="1"/>
  <c r="P1483" i="1"/>
  <c r="Q1483" i="1"/>
  <c r="J1483" i="1"/>
  <c r="K1483" i="1"/>
  <c r="R1483" i="1"/>
  <c r="A1483" i="1"/>
  <c r="B1483" i="1"/>
  <c r="J1443" i="1"/>
  <c r="R1443" i="1"/>
  <c r="M1443" i="1"/>
  <c r="O1443" i="1"/>
  <c r="P1443" i="1"/>
  <c r="K1443" i="1"/>
  <c r="L1443" i="1"/>
  <c r="N1443" i="1"/>
  <c r="Q1443" i="1"/>
  <c r="A1443" i="1"/>
  <c r="B1443" i="1"/>
  <c r="M1546" i="1"/>
  <c r="N1546" i="1"/>
  <c r="O1546" i="1"/>
  <c r="P1546" i="1"/>
  <c r="Q1546" i="1"/>
  <c r="J1546" i="1"/>
  <c r="R1546" i="1"/>
  <c r="K1546" i="1"/>
  <c r="L1546" i="1"/>
  <c r="B1546" i="1"/>
  <c r="A1546" i="1"/>
  <c r="M1538" i="1"/>
  <c r="N1538" i="1"/>
  <c r="O1538" i="1"/>
  <c r="P1538" i="1"/>
  <c r="Q1538" i="1"/>
  <c r="J1538" i="1"/>
  <c r="R1538" i="1"/>
  <c r="K1538" i="1"/>
  <c r="L1538" i="1"/>
  <c r="B1538" i="1"/>
  <c r="A1538" i="1"/>
  <c r="M1530" i="1"/>
  <c r="N1530" i="1"/>
  <c r="O1530" i="1"/>
  <c r="P1530" i="1"/>
  <c r="Q1530" i="1"/>
  <c r="J1530" i="1"/>
  <c r="R1530" i="1"/>
  <c r="K1530" i="1"/>
  <c r="L1530" i="1"/>
  <c r="B1530" i="1"/>
  <c r="A1530" i="1"/>
  <c r="M1522" i="1"/>
  <c r="N1522" i="1"/>
  <c r="O1522" i="1"/>
  <c r="P1522" i="1"/>
  <c r="Q1522" i="1"/>
  <c r="J1522" i="1"/>
  <c r="R1522" i="1"/>
  <c r="K1522" i="1"/>
  <c r="L1522" i="1"/>
  <c r="B1522" i="1"/>
  <c r="A1522" i="1"/>
  <c r="M1514" i="1"/>
  <c r="N1514" i="1"/>
  <c r="O1514" i="1"/>
  <c r="P1514" i="1"/>
  <c r="Q1514" i="1"/>
  <c r="J1514" i="1"/>
  <c r="R1514" i="1"/>
  <c r="L1514" i="1"/>
  <c r="K1514" i="1"/>
  <c r="B1514" i="1"/>
  <c r="A1514" i="1"/>
  <c r="M1506" i="1"/>
  <c r="N1506" i="1"/>
  <c r="O1506" i="1"/>
  <c r="P1506" i="1"/>
  <c r="Q1506" i="1"/>
  <c r="J1506" i="1"/>
  <c r="R1506" i="1"/>
  <c r="K1506" i="1"/>
  <c r="L1506" i="1"/>
  <c r="B1506" i="1"/>
  <c r="A1506" i="1"/>
  <c r="M1498" i="1"/>
  <c r="N1498" i="1"/>
  <c r="O1498" i="1"/>
  <c r="P1498" i="1"/>
  <c r="Q1498" i="1"/>
  <c r="J1498" i="1"/>
  <c r="R1498" i="1"/>
  <c r="K1498" i="1"/>
  <c r="L1498" i="1"/>
  <c r="B1498" i="1"/>
  <c r="A1498" i="1"/>
  <c r="M1490" i="1"/>
  <c r="N1490" i="1"/>
  <c r="O1490" i="1"/>
  <c r="P1490" i="1"/>
  <c r="Q1490" i="1"/>
  <c r="J1490" i="1"/>
  <c r="R1490" i="1"/>
  <c r="K1490" i="1"/>
  <c r="L1490" i="1"/>
  <c r="B1490" i="1"/>
  <c r="A1490" i="1"/>
  <c r="M1482" i="1"/>
  <c r="N1482" i="1"/>
  <c r="O1482" i="1"/>
  <c r="P1482" i="1"/>
  <c r="Q1482" i="1"/>
  <c r="J1482" i="1"/>
  <c r="R1482" i="1"/>
  <c r="K1482" i="1"/>
  <c r="L1482" i="1"/>
  <c r="B1482" i="1"/>
  <c r="A1482" i="1"/>
  <c r="M1474" i="1"/>
  <c r="N1474" i="1"/>
  <c r="O1474" i="1"/>
  <c r="P1474" i="1"/>
  <c r="Q1474" i="1"/>
  <c r="J1474" i="1"/>
  <c r="R1474" i="1"/>
  <c r="K1474" i="1"/>
  <c r="L1474" i="1"/>
  <c r="B1474" i="1"/>
  <c r="A1474" i="1"/>
  <c r="M1466" i="1"/>
  <c r="N1466" i="1"/>
  <c r="O1466" i="1"/>
  <c r="P1466" i="1"/>
  <c r="Q1466" i="1"/>
  <c r="J1466" i="1"/>
  <c r="R1466" i="1"/>
  <c r="K1466" i="1"/>
  <c r="L1466" i="1"/>
  <c r="B1466" i="1"/>
  <c r="A1466" i="1"/>
  <c r="M1458" i="1"/>
  <c r="N1458" i="1"/>
  <c r="O1458" i="1"/>
  <c r="P1458" i="1"/>
  <c r="Q1458" i="1"/>
  <c r="J1458" i="1"/>
  <c r="R1458" i="1"/>
  <c r="K1458" i="1"/>
  <c r="L1458" i="1"/>
  <c r="B1458" i="1"/>
  <c r="A1458" i="1"/>
  <c r="M1450" i="1"/>
  <c r="N1450" i="1"/>
  <c r="O1450" i="1"/>
  <c r="P1450" i="1"/>
  <c r="Q1450" i="1"/>
  <c r="J1450" i="1"/>
  <c r="R1450" i="1"/>
  <c r="K1450" i="1"/>
  <c r="L1450" i="1"/>
  <c r="B1450" i="1"/>
  <c r="A1450" i="1"/>
  <c r="K1442" i="1"/>
  <c r="N1442" i="1"/>
  <c r="P1442" i="1"/>
  <c r="Q1442" i="1"/>
  <c r="M1442" i="1"/>
  <c r="O1442" i="1"/>
  <c r="R1442" i="1"/>
  <c r="J1442" i="1"/>
  <c r="L1442" i="1"/>
  <c r="B1442" i="1"/>
  <c r="A1442" i="1"/>
  <c r="K1434" i="1"/>
  <c r="N1434" i="1"/>
  <c r="P1434" i="1"/>
  <c r="Q1434" i="1"/>
  <c r="J1434" i="1"/>
  <c r="L1434" i="1"/>
  <c r="M1434" i="1"/>
  <c r="O1434" i="1"/>
  <c r="R1434" i="1"/>
  <c r="B1434" i="1"/>
  <c r="A1434" i="1"/>
  <c r="K1426" i="1"/>
  <c r="N1426" i="1"/>
  <c r="P1426" i="1"/>
  <c r="Q1426" i="1"/>
  <c r="M1426" i="1"/>
  <c r="O1426" i="1"/>
  <c r="R1426" i="1"/>
  <c r="J1426" i="1"/>
  <c r="L1426" i="1"/>
  <c r="B1426" i="1"/>
  <c r="A1426" i="1"/>
  <c r="K1418" i="1"/>
  <c r="M1418" i="1"/>
  <c r="N1418" i="1"/>
  <c r="P1418" i="1"/>
  <c r="Q1418" i="1"/>
  <c r="J1418" i="1"/>
  <c r="L1418" i="1"/>
  <c r="O1418" i="1"/>
  <c r="R1418" i="1"/>
  <c r="B1418" i="1"/>
  <c r="A1418" i="1"/>
  <c r="K1410" i="1"/>
  <c r="M1410" i="1"/>
  <c r="N1410" i="1"/>
  <c r="P1410" i="1"/>
  <c r="Q1410" i="1"/>
  <c r="R1410" i="1"/>
  <c r="J1410" i="1"/>
  <c r="L1410" i="1"/>
  <c r="O1410" i="1"/>
  <c r="B1410" i="1"/>
  <c r="A1410" i="1"/>
  <c r="K1402" i="1"/>
  <c r="L1402" i="1"/>
  <c r="M1402" i="1"/>
  <c r="N1402" i="1"/>
  <c r="P1402" i="1"/>
  <c r="Q1402" i="1"/>
  <c r="J1402" i="1"/>
  <c r="O1402" i="1"/>
  <c r="R1402" i="1"/>
  <c r="B1402" i="1"/>
  <c r="A1402" i="1"/>
  <c r="K1394" i="1"/>
  <c r="L1394" i="1"/>
  <c r="M1394" i="1"/>
  <c r="N1394" i="1"/>
  <c r="P1394" i="1"/>
  <c r="Q1394" i="1"/>
  <c r="R1394" i="1"/>
  <c r="J1394" i="1"/>
  <c r="O1394" i="1"/>
  <c r="B1394" i="1"/>
  <c r="A1394" i="1"/>
  <c r="K1386" i="1"/>
  <c r="L1386" i="1"/>
  <c r="M1386" i="1"/>
  <c r="N1386" i="1"/>
  <c r="P1386" i="1"/>
  <c r="Q1386" i="1"/>
  <c r="J1386" i="1"/>
  <c r="O1386" i="1"/>
  <c r="R1386" i="1"/>
  <c r="B1386" i="1"/>
  <c r="A1386" i="1"/>
  <c r="K1378" i="1"/>
  <c r="L1378" i="1"/>
  <c r="M1378" i="1"/>
  <c r="N1378" i="1"/>
  <c r="P1378" i="1"/>
  <c r="Q1378" i="1"/>
  <c r="J1378" i="1"/>
  <c r="O1378" i="1"/>
  <c r="R1378" i="1"/>
  <c r="B1378" i="1"/>
  <c r="A1378" i="1"/>
  <c r="K1370" i="1"/>
  <c r="L1370" i="1"/>
  <c r="M1370" i="1"/>
  <c r="N1370" i="1"/>
  <c r="P1370" i="1"/>
  <c r="Q1370" i="1"/>
  <c r="J1370" i="1"/>
  <c r="O1370" i="1"/>
  <c r="R1370" i="1"/>
  <c r="B1370" i="1"/>
  <c r="A1370" i="1"/>
  <c r="K1362" i="1"/>
  <c r="L1362" i="1"/>
  <c r="M1362" i="1"/>
  <c r="N1362" i="1"/>
  <c r="P1362" i="1"/>
  <c r="Q1362" i="1"/>
  <c r="R1362" i="1"/>
  <c r="J1362" i="1"/>
  <c r="O1362" i="1"/>
  <c r="B1362" i="1"/>
  <c r="A1362" i="1"/>
  <c r="K1354" i="1"/>
  <c r="L1354" i="1"/>
  <c r="M1354" i="1"/>
  <c r="N1354" i="1"/>
  <c r="P1354" i="1"/>
  <c r="Q1354" i="1"/>
  <c r="J1354" i="1"/>
  <c r="O1354" i="1"/>
  <c r="R1354" i="1"/>
  <c r="B1354" i="1"/>
  <c r="A1354" i="1"/>
  <c r="Q1510" i="1"/>
  <c r="J1510" i="1"/>
  <c r="R1510" i="1"/>
  <c r="K1510" i="1"/>
  <c r="L1510" i="1"/>
  <c r="M1510" i="1"/>
  <c r="N1510" i="1"/>
  <c r="O1510" i="1"/>
  <c r="P1510" i="1"/>
  <c r="B1510" i="1"/>
  <c r="A1510" i="1"/>
  <c r="Q1470" i="1"/>
  <c r="J1470" i="1"/>
  <c r="R1470" i="1"/>
  <c r="K1470" i="1"/>
  <c r="L1470" i="1"/>
  <c r="M1470" i="1"/>
  <c r="N1470" i="1"/>
  <c r="O1470" i="1"/>
  <c r="P1470" i="1"/>
  <c r="B1470" i="1"/>
  <c r="A1470" i="1"/>
  <c r="O1422" i="1"/>
  <c r="Q1422" i="1"/>
  <c r="J1422" i="1"/>
  <c r="R1422" i="1"/>
  <c r="L1422" i="1"/>
  <c r="M1422" i="1"/>
  <c r="P1422" i="1"/>
  <c r="K1422" i="1"/>
  <c r="N1422" i="1"/>
  <c r="B1422" i="1"/>
  <c r="A1422" i="1"/>
  <c r="O1358" i="1"/>
  <c r="P1358" i="1"/>
  <c r="Q1358" i="1"/>
  <c r="J1358" i="1"/>
  <c r="R1358" i="1"/>
  <c r="L1358" i="1"/>
  <c r="M1358" i="1"/>
  <c r="K1358" i="1"/>
  <c r="N1358" i="1"/>
  <c r="B1358" i="1"/>
  <c r="A1358" i="1"/>
  <c r="J1533" i="1"/>
  <c r="R1533" i="1"/>
  <c r="K1533" i="1"/>
  <c r="L1533" i="1"/>
  <c r="M1533" i="1"/>
  <c r="N1533" i="1"/>
  <c r="O1533" i="1"/>
  <c r="P1533" i="1"/>
  <c r="Q1533" i="1"/>
  <c r="A1533" i="1"/>
  <c r="B1533" i="1"/>
  <c r="J1493" i="1"/>
  <c r="R1493" i="1"/>
  <c r="K1493" i="1"/>
  <c r="L1493" i="1"/>
  <c r="M1493" i="1"/>
  <c r="N1493" i="1"/>
  <c r="O1493" i="1"/>
  <c r="P1493" i="1"/>
  <c r="Q1493" i="1"/>
  <c r="A1493" i="1"/>
  <c r="B1493" i="1"/>
  <c r="J1453" i="1"/>
  <c r="R1453" i="1"/>
  <c r="K1453" i="1"/>
  <c r="L1453" i="1"/>
  <c r="M1453" i="1"/>
  <c r="N1453" i="1"/>
  <c r="O1453" i="1"/>
  <c r="P1453" i="1"/>
  <c r="Q1453" i="1"/>
  <c r="A1453" i="1"/>
  <c r="B1453" i="1"/>
  <c r="L1499" i="1"/>
  <c r="M1499" i="1"/>
  <c r="N1499" i="1"/>
  <c r="O1499" i="1"/>
  <c r="P1499" i="1"/>
  <c r="Q1499" i="1"/>
  <c r="J1499" i="1"/>
  <c r="K1499" i="1"/>
  <c r="R1499" i="1"/>
  <c r="A1499" i="1"/>
  <c r="B1499" i="1"/>
  <c r="N1545" i="1"/>
  <c r="O1545" i="1"/>
  <c r="P1545" i="1"/>
  <c r="Q1545" i="1"/>
  <c r="J1545" i="1"/>
  <c r="R1545" i="1"/>
  <c r="K1545" i="1"/>
  <c r="L1545" i="1"/>
  <c r="M1545" i="1"/>
  <c r="A1545" i="1"/>
  <c r="B1545" i="1"/>
  <c r="N1537" i="1"/>
  <c r="O1537" i="1"/>
  <c r="P1537" i="1"/>
  <c r="Q1537" i="1"/>
  <c r="J1537" i="1"/>
  <c r="R1537" i="1"/>
  <c r="K1537" i="1"/>
  <c r="L1537" i="1"/>
  <c r="M1537" i="1"/>
  <c r="A1537" i="1"/>
  <c r="B1537" i="1"/>
  <c r="N1529" i="1"/>
  <c r="O1529" i="1"/>
  <c r="P1529" i="1"/>
  <c r="Q1529" i="1"/>
  <c r="J1529" i="1"/>
  <c r="R1529" i="1"/>
  <c r="K1529" i="1"/>
  <c r="L1529" i="1"/>
  <c r="M1529" i="1"/>
  <c r="A1529" i="1"/>
  <c r="B1529" i="1"/>
  <c r="N1521" i="1"/>
  <c r="O1521" i="1"/>
  <c r="P1521" i="1"/>
  <c r="Q1521" i="1"/>
  <c r="J1521" i="1"/>
  <c r="R1521" i="1"/>
  <c r="K1521" i="1"/>
  <c r="L1521" i="1"/>
  <c r="M1521" i="1"/>
  <c r="A1521" i="1"/>
  <c r="B1521" i="1"/>
  <c r="N1513" i="1"/>
  <c r="O1513" i="1"/>
  <c r="P1513" i="1"/>
  <c r="Q1513" i="1"/>
  <c r="J1513" i="1"/>
  <c r="R1513" i="1"/>
  <c r="K1513" i="1"/>
  <c r="L1513" i="1"/>
  <c r="M1513" i="1"/>
  <c r="A1513" i="1"/>
  <c r="B1513" i="1"/>
  <c r="N1505" i="1"/>
  <c r="O1505" i="1"/>
  <c r="P1505" i="1"/>
  <c r="Q1505" i="1"/>
  <c r="J1505" i="1"/>
  <c r="R1505" i="1"/>
  <c r="K1505" i="1"/>
  <c r="L1505" i="1"/>
  <c r="M1505" i="1"/>
  <c r="A1505" i="1"/>
  <c r="B1505" i="1"/>
  <c r="N1497" i="1"/>
  <c r="O1497" i="1"/>
  <c r="P1497" i="1"/>
  <c r="Q1497" i="1"/>
  <c r="J1497" i="1"/>
  <c r="R1497" i="1"/>
  <c r="K1497" i="1"/>
  <c r="L1497" i="1"/>
  <c r="M1497" i="1"/>
  <c r="A1497" i="1"/>
  <c r="B1497" i="1"/>
  <c r="N1489" i="1"/>
  <c r="O1489" i="1"/>
  <c r="P1489" i="1"/>
  <c r="Q1489" i="1"/>
  <c r="J1489" i="1"/>
  <c r="R1489" i="1"/>
  <c r="K1489" i="1"/>
  <c r="L1489" i="1"/>
  <c r="M1489" i="1"/>
  <c r="A1489" i="1"/>
  <c r="B1489" i="1"/>
  <c r="N1481" i="1"/>
  <c r="O1481" i="1"/>
  <c r="P1481" i="1"/>
  <c r="Q1481" i="1"/>
  <c r="J1481" i="1"/>
  <c r="R1481" i="1"/>
  <c r="K1481" i="1"/>
  <c r="L1481" i="1"/>
  <c r="M1481" i="1"/>
  <c r="A1481" i="1"/>
  <c r="B1481" i="1"/>
  <c r="N1473" i="1"/>
  <c r="O1473" i="1"/>
  <c r="P1473" i="1"/>
  <c r="Q1473" i="1"/>
  <c r="J1473" i="1"/>
  <c r="R1473" i="1"/>
  <c r="K1473" i="1"/>
  <c r="L1473" i="1"/>
  <c r="M1473" i="1"/>
  <c r="A1473" i="1"/>
  <c r="B1473" i="1"/>
  <c r="N1465" i="1"/>
  <c r="O1465" i="1"/>
  <c r="P1465" i="1"/>
  <c r="Q1465" i="1"/>
  <c r="J1465" i="1"/>
  <c r="R1465" i="1"/>
  <c r="K1465" i="1"/>
  <c r="L1465" i="1"/>
  <c r="M1465" i="1"/>
  <c r="A1465" i="1"/>
  <c r="B1465" i="1"/>
  <c r="N1457" i="1"/>
  <c r="O1457" i="1"/>
  <c r="P1457" i="1"/>
  <c r="Q1457" i="1"/>
  <c r="J1457" i="1"/>
  <c r="R1457" i="1"/>
  <c r="K1457" i="1"/>
  <c r="M1457" i="1"/>
  <c r="L1457" i="1"/>
  <c r="A1457" i="1"/>
  <c r="B1457" i="1"/>
  <c r="N1449" i="1"/>
  <c r="O1449" i="1"/>
  <c r="P1449" i="1"/>
  <c r="Q1449" i="1"/>
  <c r="J1449" i="1"/>
  <c r="R1449" i="1"/>
  <c r="K1449" i="1"/>
  <c r="L1449" i="1"/>
  <c r="M1449" i="1"/>
  <c r="A1449" i="1"/>
  <c r="B1449" i="1"/>
  <c r="L1441" i="1"/>
  <c r="O1441" i="1"/>
  <c r="Q1441" i="1"/>
  <c r="J1441" i="1"/>
  <c r="R1441" i="1"/>
  <c r="K1441" i="1"/>
  <c r="M1441" i="1"/>
  <c r="N1441" i="1"/>
  <c r="P1441" i="1"/>
  <c r="A1441" i="1"/>
  <c r="B1441" i="1"/>
  <c r="L1433" i="1"/>
  <c r="O1433" i="1"/>
  <c r="Q1433" i="1"/>
  <c r="J1433" i="1"/>
  <c r="R1433" i="1"/>
  <c r="N1433" i="1"/>
  <c r="P1433" i="1"/>
  <c r="K1433" i="1"/>
  <c r="M1433" i="1"/>
  <c r="A1433" i="1"/>
  <c r="B1433" i="1"/>
  <c r="L1425" i="1"/>
  <c r="O1425" i="1"/>
  <c r="Q1425" i="1"/>
  <c r="J1425" i="1"/>
  <c r="R1425" i="1"/>
  <c r="K1425" i="1"/>
  <c r="M1425" i="1"/>
  <c r="N1425" i="1"/>
  <c r="P1425" i="1"/>
  <c r="A1425" i="1"/>
  <c r="B1425" i="1"/>
  <c r="L1417" i="1"/>
  <c r="N1417" i="1"/>
  <c r="O1417" i="1"/>
  <c r="Q1417" i="1"/>
  <c r="J1417" i="1"/>
  <c r="R1417" i="1"/>
  <c r="K1417" i="1"/>
  <c r="M1417" i="1"/>
  <c r="P1417" i="1"/>
  <c r="A1417" i="1"/>
  <c r="B1417" i="1"/>
  <c r="L1409" i="1"/>
  <c r="N1409" i="1"/>
  <c r="O1409" i="1"/>
  <c r="Q1409" i="1"/>
  <c r="J1409" i="1"/>
  <c r="R1409" i="1"/>
  <c r="K1409" i="1"/>
  <c r="M1409" i="1"/>
  <c r="P1409" i="1"/>
  <c r="A1409" i="1"/>
  <c r="B1409" i="1"/>
  <c r="L1401" i="1"/>
  <c r="M1401" i="1"/>
  <c r="N1401" i="1"/>
  <c r="O1401" i="1"/>
  <c r="Q1401" i="1"/>
  <c r="J1401" i="1"/>
  <c r="R1401" i="1"/>
  <c r="K1401" i="1"/>
  <c r="P1401" i="1"/>
  <c r="A1401" i="1"/>
  <c r="B1401" i="1"/>
  <c r="L1393" i="1"/>
  <c r="M1393" i="1"/>
  <c r="N1393" i="1"/>
  <c r="O1393" i="1"/>
  <c r="Q1393" i="1"/>
  <c r="J1393" i="1"/>
  <c r="R1393" i="1"/>
  <c r="K1393" i="1"/>
  <c r="P1393" i="1"/>
  <c r="A1393" i="1"/>
  <c r="B1393" i="1"/>
  <c r="L1385" i="1"/>
  <c r="M1385" i="1"/>
  <c r="N1385" i="1"/>
  <c r="O1385" i="1"/>
  <c r="Q1385" i="1"/>
  <c r="J1385" i="1"/>
  <c r="R1385" i="1"/>
  <c r="K1385" i="1"/>
  <c r="P1385" i="1"/>
  <c r="A1385" i="1"/>
  <c r="B1385" i="1"/>
  <c r="L1377" i="1"/>
  <c r="M1377" i="1"/>
  <c r="N1377" i="1"/>
  <c r="O1377" i="1"/>
  <c r="Q1377" i="1"/>
  <c r="J1377" i="1"/>
  <c r="R1377" i="1"/>
  <c r="K1377" i="1"/>
  <c r="P1377" i="1"/>
  <c r="A1377" i="1"/>
  <c r="B1377" i="1"/>
  <c r="L1369" i="1"/>
  <c r="M1369" i="1"/>
  <c r="N1369" i="1"/>
  <c r="O1369" i="1"/>
  <c r="Q1369" i="1"/>
  <c r="J1369" i="1"/>
  <c r="R1369" i="1"/>
  <c r="K1369" i="1"/>
  <c r="P1369" i="1"/>
  <c r="A1369" i="1"/>
  <c r="B1369" i="1"/>
  <c r="L1361" i="1"/>
  <c r="M1361" i="1"/>
  <c r="N1361" i="1"/>
  <c r="O1361" i="1"/>
  <c r="Q1361" i="1"/>
  <c r="J1361" i="1"/>
  <c r="R1361" i="1"/>
  <c r="K1361" i="1"/>
  <c r="P1361" i="1"/>
  <c r="A1361" i="1"/>
  <c r="B1361" i="1"/>
  <c r="L1353" i="1"/>
  <c r="M1353" i="1"/>
  <c r="N1353" i="1"/>
  <c r="O1353" i="1"/>
  <c r="Q1353" i="1"/>
  <c r="J1353" i="1"/>
  <c r="R1353" i="1"/>
  <c r="K1353" i="1"/>
  <c r="P1353" i="1"/>
  <c r="A1353" i="1"/>
  <c r="B1353" i="1"/>
  <c r="Q1518" i="1"/>
  <c r="J1518" i="1"/>
  <c r="R1518" i="1"/>
  <c r="K1518" i="1"/>
  <c r="L1518" i="1"/>
  <c r="M1518" i="1"/>
  <c r="N1518" i="1"/>
  <c r="O1518" i="1"/>
  <c r="P1518" i="1"/>
  <c r="B1518" i="1"/>
  <c r="A1518" i="1"/>
  <c r="Q1478" i="1"/>
  <c r="J1478" i="1"/>
  <c r="R1478" i="1"/>
  <c r="K1478" i="1"/>
  <c r="L1478" i="1"/>
  <c r="M1478" i="1"/>
  <c r="N1478" i="1"/>
  <c r="O1478" i="1"/>
  <c r="P1478" i="1"/>
  <c r="B1478" i="1"/>
  <c r="A1478" i="1"/>
  <c r="O1430" i="1"/>
  <c r="J1430" i="1"/>
  <c r="R1430" i="1"/>
  <c r="L1430" i="1"/>
  <c r="M1430" i="1"/>
  <c r="K1430" i="1"/>
  <c r="N1430" i="1"/>
  <c r="P1430" i="1"/>
  <c r="Q1430" i="1"/>
  <c r="B1430" i="1"/>
  <c r="A1430" i="1"/>
  <c r="O1398" i="1"/>
  <c r="P1398" i="1"/>
  <c r="Q1398" i="1"/>
  <c r="J1398" i="1"/>
  <c r="R1398" i="1"/>
  <c r="L1398" i="1"/>
  <c r="M1398" i="1"/>
  <c r="N1398" i="1"/>
  <c r="K1398" i="1"/>
  <c r="B1398" i="1"/>
  <c r="A1398" i="1"/>
  <c r="O1374" i="1"/>
  <c r="P1374" i="1"/>
  <c r="Q1374" i="1"/>
  <c r="J1374" i="1"/>
  <c r="R1374" i="1"/>
  <c r="L1374" i="1"/>
  <c r="M1374" i="1"/>
  <c r="K1374" i="1"/>
  <c r="N1374" i="1"/>
  <c r="B1374" i="1"/>
  <c r="A1374" i="1"/>
  <c r="J1541" i="1"/>
  <c r="R1541" i="1"/>
  <c r="K1541" i="1"/>
  <c r="L1541" i="1"/>
  <c r="M1541" i="1"/>
  <c r="N1541" i="1"/>
  <c r="O1541" i="1"/>
  <c r="P1541" i="1"/>
  <c r="Q1541" i="1"/>
  <c r="A1541" i="1"/>
  <c r="B1541" i="1"/>
  <c r="J1501" i="1"/>
  <c r="R1501" i="1"/>
  <c r="K1501" i="1"/>
  <c r="L1501" i="1"/>
  <c r="M1501" i="1"/>
  <c r="N1501" i="1"/>
  <c r="O1501" i="1"/>
  <c r="P1501" i="1"/>
  <c r="Q1501" i="1"/>
  <c r="A1501" i="1"/>
  <c r="B1501" i="1"/>
  <c r="J1461" i="1"/>
  <c r="R1461" i="1"/>
  <c r="K1461" i="1"/>
  <c r="L1461" i="1"/>
  <c r="M1461" i="1"/>
  <c r="N1461" i="1"/>
  <c r="O1461" i="1"/>
  <c r="P1461" i="1"/>
  <c r="Q1461" i="1"/>
  <c r="A1461" i="1"/>
  <c r="B1461" i="1"/>
  <c r="P1413" i="1"/>
  <c r="J1413" i="1"/>
  <c r="R1413" i="1"/>
  <c r="K1413" i="1"/>
  <c r="M1413" i="1"/>
  <c r="N1413" i="1"/>
  <c r="L1413" i="1"/>
  <c r="O1413" i="1"/>
  <c r="Q1413" i="1"/>
  <c r="A1413" i="1"/>
  <c r="B1413" i="1"/>
  <c r="L1547" i="1"/>
  <c r="M1547" i="1"/>
  <c r="N1547" i="1"/>
  <c r="O1547" i="1"/>
  <c r="P1547" i="1"/>
  <c r="Q1547" i="1"/>
  <c r="J1547" i="1"/>
  <c r="K1547" i="1"/>
  <c r="R1547" i="1"/>
  <c r="A1547" i="1"/>
  <c r="B1547" i="1"/>
  <c r="L1523" i="1"/>
  <c r="M1523" i="1"/>
  <c r="N1523" i="1"/>
  <c r="O1523" i="1"/>
  <c r="P1523" i="1"/>
  <c r="Q1523" i="1"/>
  <c r="J1523" i="1"/>
  <c r="K1523" i="1"/>
  <c r="R1523" i="1"/>
  <c r="A1523" i="1"/>
  <c r="B1523" i="1"/>
  <c r="L1491" i="1"/>
  <c r="M1491" i="1"/>
  <c r="N1491" i="1"/>
  <c r="O1491" i="1"/>
  <c r="P1491" i="1"/>
  <c r="Q1491" i="1"/>
  <c r="J1491" i="1"/>
  <c r="K1491" i="1"/>
  <c r="R1491" i="1"/>
  <c r="A1491" i="1"/>
  <c r="B1491" i="1"/>
  <c r="L1475" i="1"/>
  <c r="M1475" i="1"/>
  <c r="N1475" i="1"/>
  <c r="O1475" i="1"/>
  <c r="P1475" i="1"/>
  <c r="Q1475" i="1"/>
  <c r="R1475" i="1"/>
  <c r="J1475" i="1"/>
  <c r="K1475" i="1"/>
  <c r="A1475" i="1"/>
  <c r="B1475" i="1"/>
  <c r="L1459" i="1"/>
  <c r="M1459" i="1"/>
  <c r="N1459" i="1"/>
  <c r="O1459" i="1"/>
  <c r="P1459" i="1"/>
  <c r="Q1459" i="1"/>
  <c r="J1459" i="1"/>
  <c r="K1459" i="1"/>
  <c r="R1459" i="1"/>
  <c r="A1459" i="1"/>
  <c r="B1459" i="1"/>
  <c r="J1435" i="1"/>
  <c r="R1435" i="1"/>
  <c r="M1435" i="1"/>
  <c r="O1435" i="1"/>
  <c r="P1435" i="1"/>
  <c r="L1435" i="1"/>
  <c r="N1435" i="1"/>
  <c r="Q1435" i="1"/>
  <c r="K1435" i="1"/>
  <c r="A1435" i="1"/>
  <c r="B1435" i="1"/>
  <c r="J1419" i="1"/>
  <c r="R1419" i="1"/>
  <c r="L1419" i="1"/>
  <c r="M1419" i="1"/>
  <c r="O1419" i="1"/>
  <c r="P1419" i="1"/>
  <c r="K1419" i="1"/>
  <c r="N1419" i="1"/>
  <c r="Q1419" i="1"/>
  <c r="A1419" i="1"/>
  <c r="B1419" i="1"/>
  <c r="J1403" i="1"/>
  <c r="R1403" i="1"/>
  <c r="K1403" i="1"/>
  <c r="L1403" i="1"/>
  <c r="M1403" i="1"/>
  <c r="O1403" i="1"/>
  <c r="P1403" i="1"/>
  <c r="N1403" i="1"/>
  <c r="Q1403" i="1"/>
  <c r="A1403" i="1"/>
  <c r="B1403" i="1"/>
  <c r="J1387" i="1"/>
  <c r="R1387" i="1"/>
  <c r="K1387" i="1"/>
  <c r="L1387" i="1"/>
  <c r="M1387" i="1"/>
  <c r="O1387" i="1"/>
  <c r="P1387" i="1"/>
  <c r="Q1387" i="1"/>
  <c r="N1387" i="1"/>
  <c r="A1387" i="1"/>
  <c r="B1387" i="1"/>
  <c r="J1371" i="1"/>
  <c r="R1371" i="1"/>
  <c r="K1371" i="1"/>
  <c r="L1371" i="1"/>
  <c r="M1371" i="1"/>
  <c r="O1371" i="1"/>
  <c r="P1371" i="1"/>
  <c r="N1371" i="1"/>
  <c r="Q1371" i="1"/>
  <c r="A1371" i="1"/>
  <c r="B1371" i="1"/>
  <c r="J1363" i="1"/>
  <c r="R1363" i="1"/>
  <c r="K1363" i="1"/>
  <c r="L1363" i="1"/>
  <c r="M1363" i="1"/>
  <c r="O1363" i="1"/>
  <c r="P1363" i="1"/>
  <c r="N1363" i="1"/>
  <c r="Q1363" i="1"/>
  <c r="A1363" i="1"/>
  <c r="B1363" i="1"/>
  <c r="K2420" i="1"/>
  <c r="O1544" i="1"/>
  <c r="P1544" i="1"/>
  <c r="Q1544" i="1"/>
  <c r="J1544" i="1"/>
  <c r="R1544" i="1"/>
  <c r="K1544" i="1"/>
  <c r="L1544" i="1"/>
  <c r="M1544" i="1"/>
  <c r="N1544" i="1"/>
  <c r="B1544" i="1"/>
  <c r="A1544" i="1"/>
  <c r="O1536" i="1"/>
  <c r="P1536" i="1"/>
  <c r="Q1536" i="1"/>
  <c r="J1536" i="1"/>
  <c r="R1536" i="1"/>
  <c r="K1536" i="1"/>
  <c r="L1536" i="1"/>
  <c r="M1536" i="1"/>
  <c r="N1536" i="1"/>
  <c r="B1536" i="1"/>
  <c r="A1536" i="1"/>
  <c r="O1528" i="1"/>
  <c r="P1528" i="1"/>
  <c r="Q1528" i="1"/>
  <c r="J1528" i="1"/>
  <c r="R1528" i="1"/>
  <c r="K1528" i="1"/>
  <c r="L1528" i="1"/>
  <c r="N1528" i="1"/>
  <c r="M1528" i="1"/>
  <c r="B1528" i="1"/>
  <c r="A1528" i="1"/>
  <c r="O1520" i="1"/>
  <c r="P1520" i="1"/>
  <c r="Q1520" i="1"/>
  <c r="J1520" i="1"/>
  <c r="R1520" i="1"/>
  <c r="K1520" i="1"/>
  <c r="L1520" i="1"/>
  <c r="M1520" i="1"/>
  <c r="N1520" i="1"/>
  <c r="B1520" i="1"/>
  <c r="A1520" i="1"/>
  <c r="O1512" i="1"/>
  <c r="P1512" i="1"/>
  <c r="Q1512" i="1"/>
  <c r="J1512" i="1"/>
  <c r="R1512" i="1"/>
  <c r="K1512" i="1"/>
  <c r="L1512" i="1"/>
  <c r="M1512" i="1"/>
  <c r="N1512" i="1"/>
  <c r="B1512" i="1"/>
  <c r="A1512" i="1"/>
  <c r="O1504" i="1"/>
  <c r="P1504" i="1"/>
  <c r="Q1504" i="1"/>
  <c r="J1504" i="1"/>
  <c r="R1504" i="1"/>
  <c r="K1504" i="1"/>
  <c r="L1504" i="1"/>
  <c r="M1504" i="1"/>
  <c r="N1504" i="1"/>
  <c r="B1504" i="1"/>
  <c r="A1504" i="1"/>
  <c r="O1496" i="1"/>
  <c r="P1496" i="1"/>
  <c r="Q1496" i="1"/>
  <c r="J1496" i="1"/>
  <c r="R1496" i="1"/>
  <c r="K1496" i="1"/>
  <c r="L1496" i="1"/>
  <c r="M1496" i="1"/>
  <c r="N1496" i="1"/>
  <c r="B1496" i="1"/>
  <c r="A1496" i="1"/>
  <c r="O1488" i="1"/>
  <c r="P1488" i="1"/>
  <c r="Q1488" i="1"/>
  <c r="J1488" i="1"/>
  <c r="R1488" i="1"/>
  <c r="K1488" i="1"/>
  <c r="L1488" i="1"/>
  <c r="M1488" i="1"/>
  <c r="N1488" i="1"/>
  <c r="B1488" i="1"/>
  <c r="A1488" i="1"/>
  <c r="O1480" i="1"/>
  <c r="P1480" i="1"/>
  <c r="Q1480" i="1"/>
  <c r="J1480" i="1"/>
  <c r="R1480" i="1"/>
  <c r="K1480" i="1"/>
  <c r="L1480" i="1"/>
  <c r="M1480" i="1"/>
  <c r="N1480" i="1"/>
  <c r="B1480" i="1"/>
  <c r="A1480" i="1"/>
  <c r="O1472" i="1"/>
  <c r="P1472" i="1"/>
  <c r="Q1472" i="1"/>
  <c r="J1472" i="1"/>
  <c r="R1472" i="1"/>
  <c r="K1472" i="1"/>
  <c r="L1472" i="1"/>
  <c r="M1472" i="1"/>
  <c r="N1472" i="1"/>
  <c r="B1472" i="1"/>
  <c r="A1472" i="1"/>
  <c r="O1464" i="1"/>
  <c r="P1464" i="1"/>
  <c r="Q1464" i="1"/>
  <c r="J1464" i="1"/>
  <c r="R1464" i="1"/>
  <c r="K1464" i="1"/>
  <c r="L1464" i="1"/>
  <c r="M1464" i="1"/>
  <c r="N1464" i="1"/>
  <c r="B1464" i="1"/>
  <c r="A1464" i="1"/>
  <c r="O1456" i="1"/>
  <c r="P1456" i="1"/>
  <c r="Q1456" i="1"/>
  <c r="J1456" i="1"/>
  <c r="R1456" i="1"/>
  <c r="K1456" i="1"/>
  <c r="L1456" i="1"/>
  <c r="M1456" i="1"/>
  <c r="N1456" i="1"/>
  <c r="B1456" i="1"/>
  <c r="A1456" i="1"/>
  <c r="O1448" i="1"/>
  <c r="P1448" i="1"/>
  <c r="Q1448" i="1"/>
  <c r="J1448" i="1"/>
  <c r="R1448" i="1"/>
  <c r="K1448" i="1"/>
  <c r="L1448" i="1"/>
  <c r="M1448" i="1"/>
  <c r="N1448" i="1"/>
  <c r="B1448" i="1"/>
  <c r="A1448" i="1"/>
  <c r="M1440" i="1"/>
  <c r="P1440" i="1"/>
  <c r="J1440" i="1"/>
  <c r="R1440" i="1"/>
  <c r="K1440" i="1"/>
  <c r="O1440" i="1"/>
  <c r="Q1440" i="1"/>
  <c r="N1440" i="1"/>
  <c r="L1440" i="1"/>
  <c r="B1440" i="1"/>
  <c r="A1440" i="1"/>
  <c r="M1432" i="1"/>
  <c r="P1432" i="1"/>
  <c r="J1432" i="1"/>
  <c r="R1432" i="1"/>
  <c r="K1432" i="1"/>
  <c r="L1432" i="1"/>
  <c r="N1432" i="1"/>
  <c r="O1432" i="1"/>
  <c r="Q1432" i="1"/>
  <c r="B1432" i="1"/>
  <c r="A1432" i="1"/>
  <c r="M1424" i="1"/>
  <c r="P1424" i="1"/>
  <c r="J1424" i="1"/>
  <c r="R1424" i="1"/>
  <c r="K1424" i="1"/>
  <c r="O1424" i="1"/>
  <c r="Q1424" i="1"/>
  <c r="L1424" i="1"/>
  <c r="N1424" i="1"/>
  <c r="B1424" i="1"/>
  <c r="A1424" i="1"/>
  <c r="M1416" i="1"/>
  <c r="O1416" i="1"/>
  <c r="P1416" i="1"/>
  <c r="J1416" i="1"/>
  <c r="R1416" i="1"/>
  <c r="K1416" i="1"/>
  <c r="L1416" i="1"/>
  <c r="N1416" i="1"/>
  <c r="Q1416" i="1"/>
  <c r="B1416" i="1"/>
  <c r="A1416" i="1"/>
  <c r="M1408" i="1"/>
  <c r="O1408" i="1"/>
  <c r="P1408" i="1"/>
  <c r="J1408" i="1"/>
  <c r="R1408" i="1"/>
  <c r="K1408" i="1"/>
  <c r="N1408" i="1"/>
  <c r="Q1408" i="1"/>
  <c r="L1408" i="1"/>
  <c r="B1408" i="1"/>
  <c r="A1408" i="1"/>
  <c r="M1400" i="1"/>
  <c r="N1400" i="1"/>
  <c r="O1400" i="1"/>
  <c r="P1400" i="1"/>
  <c r="J1400" i="1"/>
  <c r="R1400" i="1"/>
  <c r="K1400" i="1"/>
  <c r="L1400" i="1"/>
  <c r="Q1400" i="1"/>
  <c r="B1400" i="1"/>
  <c r="A1400" i="1"/>
  <c r="M1392" i="1"/>
  <c r="N1392" i="1"/>
  <c r="O1392" i="1"/>
  <c r="P1392" i="1"/>
  <c r="J1392" i="1"/>
  <c r="R1392" i="1"/>
  <c r="K1392" i="1"/>
  <c r="L1392" i="1"/>
  <c r="Q1392" i="1"/>
  <c r="B1392" i="1"/>
  <c r="A1392" i="1"/>
  <c r="M1384" i="1"/>
  <c r="N1384" i="1"/>
  <c r="O1384" i="1"/>
  <c r="P1384" i="1"/>
  <c r="J1384" i="1"/>
  <c r="R1384" i="1"/>
  <c r="K1384" i="1"/>
  <c r="L1384" i="1"/>
  <c r="Q1384" i="1"/>
  <c r="B1384" i="1"/>
  <c r="A1384" i="1"/>
  <c r="M1376" i="1"/>
  <c r="N1376" i="1"/>
  <c r="O1376" i="1"/>
  <c r="P1376" i="1"/>
  <c r="J1376" i="1"/>
  <c r="R1376" i="1"/>
  <c r="K1376" i="1"/>
  <c r="L1376" i="1"/>
  <c r="Q1376" i="1"/>
  <c r="B1376" i="1"/>
  <c r="A1376" i="1"/>
  <c r="M1368" i="1"/>
  <c r="N1368" i="1"/>
  <c r="O1368" i="1"/>
  <c r="P1368" i="1"/>
  <c r="J1368" i="1"/>
  <c r="R1368" i="1"/>
  <c r="K1368" i="1"/>
  <c r="L1368" i="1"/>
  <c r="Q1368" i="1"/>
  <c r="B1368" i="1"/>
  <c r="A1368" i="1"/>
  <c r="M1360" i="1"/>
  <c r="N1360" i="1"/>
  <c r="O1360" i="1"/>
  <c r="P1360" i="1"/>
  <c r="J1360" i="1"/>
  <c r="R1360" i="1"/>
  <c r="K1360" i="1"/>
  <c r="L1360" i="1"/>
  <c r="Q1360" i="1"/>
  <c r="B1360" i="1"/>
  <c r="A1360" i="1"/>
  <c r="M1352" i="1"/>
  <c r="N1352" i="1"/>
  <c r="O1352" i="1"/>
  <c r="P1352" i="1"/>
  <c r="J1352" i="1"/>
  <c r="R1352" i="1"/>
  <c r="K1352" i="1"/>
  <c r="L1352" i="1"/>
  <c r="Q1352" i="1"/>
  <c r="B1352" i="1"/>
  <c r="A1352" i="1"/>
  <c r="J1517" i="1"/>
  <c r="R1517" i="1"/>
  <c r="K1517" i="1"/>
  <c r="L1517" i="1"/>
  <c r="M1517" i="1"/>
  <c r="N1517" i="1"/>
  <c r="O1517" i="1"/>
  <c r="P1517" i="1"/>
  <c r="Q1517" i="1"/>
  <c r="A1517" i="1"/>
  <c r="B1517" i="1"/>
  <c r="J1477" i="1"/>
  <c r="R1477" i="1"/>
  <c r="K1477" i="1"/>
  <c r="L1477" i="1"/>
  <c r="M1477" i="1"/>
  <c r="N1477" i="1"/>
  <c r="O1477" i="1"/>
  <c r="P1477" i="1"/>
  <c r="Q1477" i="1"/>
  <c r="A1477" i="1"/>
  <c r="B1477" i="1"/>
  <c r="P1429" i="1"/>
  <c r="K1429" i="1"/>
  <c r="M1429" i="1"/>
  <c r="N1429" i="1"/>
  <c r="R1429" i="1"/>
  <c r="J1429" i="1"/>
  <c r="L1429" i="1"/>
  <c r="O1429" i="1"/>
  <c r="Q1429" i="1"/>
  <c r="A1429" i="1"/>
  <c r="B1429" i="1"/>
  <c r="P1389" i="1"/>
  <c r="Q1389" i="1"/>
  <c r="J1389" i="1"/>
  <c r="R1389" i="1"/>
  <c r="K1389" i="1"/>
  <c r="M1389" i="1"/>
  <c r="N1389" i="1"/>
  <c r="L1389" i="1"/>
  <c r="O1389" i="1"/>
  <c r="A1389" i="1"/>
  <c r="B1389" i="1"/>
  <c r="L1531" i="1"/>
  <c r="M1531" i="1"/>
  <c r="N1531" i="1"/>
  <c r="O1531" i="1"/>
  <c r="P1531" i="1"/>
  <c r="Q1531" i="1"/>
  <c r="J1531" i="1"/>
  <c r="K1531" i="1"/>
  <c r="R1531" i="1"/>
  <c r="A1531" i="1"/>
  <c r="B1531" i="1"/>
  <c r="L1507" i="1"/>
  <c r="M1507" i="1"/>
  <c r="N1507" i="1"/>
  <c r="O1507" i="1"/>
  <c r="P1507" i="1"/>
  <c r="Q1507" i="1"/>
  <c r="R1507" i="1"/>
  <c r="J1507" i="1"/>
  <c r="K1507" i="1"/>
  <c r="A1507" i="1"/>
  <c r="B1507" i="1"/>
  <c r="L1467" i="1"/>
  <c r="M1467" i="1"/>
  <c r="N1467" i="1"/>
  <c r="O1467" i="1"/>
  <c r="P1467" i="1"/>
  <c r="Q1467" i="1"/>
  <c r="J1467" i="1"/>
  <c r="K1467" i="1"/>
  <c r="R1467" i="1"/>
  <c r="A1467" i="1"/>
  <c r="B1467" i="1"/>
  <c r="L1451" i="1"/>
  <c r="M1451" i="1"/>
  <c r="N1451" i="1"/>
  <c r="O1451" i="1"/>
  <c r="P1451" i="1"/>
  <c r="Q1451" i="1"/>
  <c r="J1451" i="1"/>
  <c r="K1451" i="1"/>
  <c r="R1451" i="1"/>
  <c r="A1451" i="1"/>
  <c r="B1451" i="1"/>
  <c r="J1427" i="1"/>
  <c r="R1427" i="1"/>
  <c r="M1427" i="1"/>
  <c r="O1427" i="1"/>
  <c r="P1427" i="1"/>
  <c r="K1427" i="1"/>
  <c r="L1427" i="1"/>
  <c r="N1427" i="1"/>
  <c r="Q1427" i="1"/>
  <c r="A1427" i="1"/>
  <c r="B1427" i="1"/>
  <c r="J1411" i="1"/>
  <c r="R1411" i="1"/>
  <c r="L1411" i="1"/>
  <c r="M1411" i="1"/>
  <c r="O1411" i="1"/>
  <c r="P1411" i="1"/>
  <c r="K1411" i="1"/>
  <c r="N1411" i="1"/>
  <c r="Q1411" i="1"/>
  <c r="A1411" i="1"/>
  <c r="B1411" i="1"/>
  <c r="J1395" i="1"/>
  <c r="R1395" i="1"/>
  <c r="K1395" i="1"/>
  <c r="L1395" i="1"/>
  <c r="M1395" i="1"/>
  <c r="O1395" i="1"/>
  <c r="P1395" i="1"/>
  <c r="N1395" i="1"/>
  <c r="Q1395" i="1"/>
  <c r="A1395" i="1"/>
  <c r="B1395" i="1"/>
  <c r="J1379" i="1"/>
  <c r="R1379" i="1"/>
  <c r="K1379" i="1"/>
  <c r="L1379" i="1"/>
  <c r="M1379" i="1"/>
  <c r="O1379" i="1"/>
  <c r="P1379" i="1"/>
  <c r="N1379" i="1"/>
  <c r="Q1379" i="1"/>
  <c r="A1379" i="1"/>
  <c r="B1379" i="1"/>
  <c r="J1355" i="1"/>
  <c r="R1355" i="1"/>
  <c r="K1355" i="1"/>
  <c r="L1355" i="1"/>
  <c r="M1355" i="1"/>
  <c r="O1355" i="1"/>
  <c r="P1355" i="1"/>
  <c r="Q1355" i="1"/>
  <c r="N1355" i="1"/>
  <c r="A1355" i="1"/>
  <c r="B1355" i="1"/>
  <c r="P1543" i="1"/>
  <c r="Q1543" i="1"/>
  <c r="J1543" i="1"/>
  <c r="R1543" i="1"/>
  <c r="K1543" i="1"/>
  <c r="L1543" i="1"/>
  <c r="M1543" i="1"/>
  <c r="N1543" i="1"/>
  <c r="O1543" i="1"/>
  <c r="A1543" i="1"/>
  <c r="B1543" i="1"/>
  <c r="P1535" i="1"/>
  <c r="Q1535" i="1"/>
  <c r="J1535" i="1"/>
  <c r="R1535" i="1"/>
  <c r="K1535" i="1"/>
  <c r="L1535" i="1"/>
  <c r="M1535" i="1"/>
  <c r="N1535" i="1"/>
  <c r="O1535" i="1"/>
  <c r="A1535" i="1"/>
  <c r="B1535" i="1"/>
  <c r="P1527" i="1"/>
  <c r="Q1527" i="1"/>
  <c r="J1527" i="1"/>
  <c r="R1527" i="1"/>
  <c r="K1527" i="1"/>
  <c r="L1527" i="1"/>
  <c r="M1527" i="1"/>
  <c r="N1527" i="1"/>
  <c r="O1527" i="1"/>
  <c r="A1527" i="1"/>
  <c r="B1527" i="1"/>
  <c r="P1519" i="1"/>
  <c r="Q1519" i="1"/>
  <c r="J1519" i="1"/>
  <c r="R1519" i="1"/>
  <c r="K1519" i="1"/>
  <c r="L1519" i="1"/>
  <c r="M1519" i="1"/>
  <c r="N1519" i="1"/>
  <c r="O1519" i="1"/>
  <c r="A1519" i="1"/>
  <c r="B1519" i="1"/>
  <c r="P1511" i="1"/>
  <c r="Q1511" i="1"/>
  <c r="J1511" i="1"/>
  <c r="R1511" i="1"/>
  <c r="K1511" i="1"/>
  <c r="L1511" i="1"/>
  <c r="M1511" i="1"/>
  <c r="N1511" i="1"/>
  <c r="O1511" i="1"/>
  <c r="A1511" i="1"/>
  <c r="B1511" i="1"/>
  <c r="P1503" i="1"/>
  <c r="Q1503" i="1"/>
  <c r="J1503" i="1"/>
  <c r="R1503" i="1"/>
  <c r="K1503" i="1"/>
  <c r="L1503" i="1"/>
  <c r="M1503" i="1"/>
  <c r="N1503" i="1"/>
  <c r="O1503" i="1"/>
  <c r="A1503" i="1"/>
  <c r="B1503" i="1"/>
  <c r="P1495" i="1"/>
  <c r="Q1495" i="1"/>
  <c r="J1495" i="1"/>
  <c r="R1495" i="1"/>
  <c r="K1495" i="1"/>
  <c r="L1495" i="1"/>
  <c r="M1495" i="1"/>
  <c r="N1495" i="1"/>
  <c r="O1495" i="1"/>
  <c r="A1495" i="1"/>
  <c r="B1495" i="1"/>
  <c r="P1487" i="1"/>
  <c r="Q1487" i="1"/>
  <c r="J1487" i="1"/>
  <c r="R1487" i="1"/>
  <c r="K1487" i="1"/>
  <c r="L1487" i="1"/>
  <c r="M1487" i="1"/>
  <c r="N1487" i="1"/>
  <c r="O1487" i="1"/>
  <c r="A1487" i="1"/>
  <c r="B1487" i="1"/>
  <c r="P1479" i="1"/>
  <c r="Q1479" i="1"/>
  <c r="J1479" i="1"/>
  <c r="R1479" i="1"/>
  <c r="K1479" i="1"/>
  <c r="L1479" i="1"/>
  <c r="M1479" i="1"/>
  <c r="N1479" i="1"/>
  <c r="O1479" i="1"/>
  <c r="A1479" i="1"/>
  <c r="B1479" i="1"/>
  <c r="P1471" i="1"/>
  <c r="Q1471" i="1"/>
  <c r="J1471" i="1"/>
  <c r="R1471" i="1"/>
  <c r="K1471" i="1"/>
  <c r="L1471" i="1"/>
  <c r="M1471" i="1"/>
  <c r="O1471" i="1"/>
  <c r="N1471" i="1"/>
  <c r="A1471" i="1"/>
  <c r="B1471" i="1"/>
  <c r="P1463" i="1"/>
  <c r="Q1463" i="1"/>
  <c r="J1463" i="1"/>
  <c r="R1463" i="1"/>
  <c r="K1463" i="1"/>
  <c r="L1463" i="1"/>
  <c r="M1463" i="1"/>
  <c r="N1463" i="1"/>
  <c r="O1463" i="1"/>
  <c r="A1463" i="1"/>
  <c r="B1463" i="1"/>
  <c r="P1455" i="1"/>
  <c r="Q1455" i="1"/>
  <c r="J1455" i="1"/>
  <c r="R1455" i="1"/>
  <c r="K1455" i="1"/>
  <c r="L1455" i="1"/>
  <c r="M1455" i="1"/>
  <c r="N1455" i="1"/>
  <c r="O1455" i="1"/>
  <c r="A1455" i="1"/>
  <c r="B1455" i="1"/>
  <c r="P1447" i="1"/>
  <c r="Q1447" i="1"/>
  <c r="J1447" i="1"/>
  <c r="R1447" i="1"/>
  <c r="K1447" i="1"/>
  <c r="L1447" i="1"/>
  <c r="M1447" i="1"/>
  <c r="N1447" i="1"/>
  <c r="O1447" i="1"/>
  <c r="A1447" i="1"/>
  <c r="B1447" i="1"/>
  <c r="N1439" i="1"/>
  <c r="Q1439" i="1"/>
  <c r="K1439" i="1"/>
  <c r="L1439" i="1"/>
  <c r="J1439" i="1"/>
  <c r="M1439" i="1"/>
  <c r="O1439" i="1"/>
  <c r="P1439" i="1"/>
  <c r="R1439" i="1"/>
  <c r="A1439" i="1"/>
  <c r="B1439" i="1"/>
  <c r="N1431" i="1"/>
  <c r="Q1431" i="1"/>
  <c r="K1431" i="1"/>
  <c r="L1431" i="1"/>
  <c r="P1431" i="1"/>
  <c r="R1431" i="1"/>
  <c r="J1431" i="1"/>
  <c r="M1431" i="1"/>
  <c r="O1431" i="1"/>
  <c r="A1431" i="1"/>
  <c r="B1431" i="1"/>
  <c r="N1423" i="1"/>
  <c r="Q1423" i="1"/>
  <c r="K1423" i="1"/>
  <c r="L1423" i="1"/>
  <c r="J1423" i="1"/>
  <c r="M1423" i="1"/>
  <c r="O1423" i="1"/>
  <c r="P1423" i="1"/>
  <c r="R1423" i="1"/>
  <c r="A1423" i="1"/>
  <c r="B1423" i="1"/>
  <c r="N1415" i="1"/>
  <c r="P1415" i="1"/>
  <c r="Q1415" i="1"/>
  <c r="K1415" i="1"/>
  <c r="L1415" i="1"/>
  <c r="O1415" i="1"/>
  <c r="R1415" i="1"/>
  <c r="J1415" i="1"/>
  <c r="M1415" i="1"/>
  <c r="A1415" i="1"/>
  <c r="B1415" i="1"/>
  <c r="N1407" i="1"/>
  <c r="P1407" i="1"/>
  <c r="Q1407" i="1"/>
  <c r="K1407" i="1"/>
  <c r="L1407" i="1"/>
  <c r="J1407" i="1"/>
  <c r="M1407" i="1"/>
  <c r="O1407" i="1"/>
  <c r="R1407" i="1"/>
  <c r="A1407" i="1"/>
  <c r="B1407" i="1"/>
  <c r="N1399" i="1"/>
  <c r="O1399" i="1"/>
  <c r="P1399" i="1"/>
  <c r="Q1399" i="1"/>
  <c r="K1399" i="1"/>
  <c r="L1399" i="1"/>
  <c r="J1399" i="1"/>
  <c r="M1399" i="1"/>
  <c r="R1399" i="1"/>
  <c r="A1399" i="1"/>
  <c r="B1399" i="1"/>
  <c r="N1391" i="1"/>
  <c r="O1391" i="1"/>
  <c r="P1391" i="1"/>
  <c r="Q1391" i="1"/>
  <c r="K1391" i="1"/>
  <c r="L1391" i="1"/>
  <c r="M1391" i="1"/>
  <c r="R1391" i="1"/>
  <c r="J1391" i="1"/>
  <c r="A1391" i="1"/>
  <c r="B1391" i="1"/>
  <c r="N1383" i="1"/>
  <c r="O1383" i="1"/>
  <c r="P1383" i="1"/>
  <c r="Q1383" i="1"/>
  <c r="K1383" i="1"/>
  <c r="L1383" i="1"/>
  <c r="J1383" i="1"/>
  <c r="M1383" i="1"/>
  <c r="R1383" i="1"/>
  <c r="A1383" i="1"/>
  <c r="B1383" i="1"/>
  <c r="N1375" i="1"/>
  <c r="O1375" i="1"/>
  <c r="P1375" i="1"/>
  <c r="Q1375" i="1"/>
  <c r="K1375" i="1"/>
  <c r="L1375" i="1"/>
  <c r="J1375" i="1"/>
  <c r="M1375" i="1"/>
  <c r="R1375" i="1"/>
  <c r="A1375" i="1"/>
  <c r="B1375" i="1"/>
  <c r="N1367" i="1"/>
  <c r="O1367" i="1"/>
  <c r="P1367" i="1"/>
  <c r="Q1367" i="1"/>
  <c r="K1367" i="1"/>
  <c r="L1367" i="1"/>
  <c r="J1367" i="1"/>
  <c r="M1367" i="1"/>
  <c r="R1367" i="1"/>
  <c r="A1367" i="1"/>
  <c r="B1367" i="1"/>
  <c r="N1359" i="1"/>
  <c r="O1359" i="1"/>
  <c r="P1359" i="1"/>
  <c r="Q1359" i="1"/>
  <c r="K1359" i="1"/>
  <c r="L1359" i="1"/>
  <c r="M1359" i="1"/>
  <c r="R1359" i="1"/>
  <c r="J1359" i="1"/>
  <c r="A1359" i="1"/>
  <c r="B1359" i="1"/>
  <c r="N1351" i="1"/>
  <c r="O1351" i="1"/>
  <c r="P1351" i="1"/>
  <c r="Q1351" i="1"/>
  <c r="K1351" i="1"/>
  <c r="L1351" i="1"/>
  <c r="J1351" i="1"/>
  <c r="R1351" i="1"/>
  <c r="M1351" i="1"/>
  <c r="A1351" i="1"/>
  <c r="B1351" i="1"/>
  <c r="Q1462" i="1"/>
  <c r="J1462" i="1"/>
  <c r="R1462" i="1"/>
  <c r="K1462" i="1"/>
  <c r="L1462" i="1"/>
  <c r="M1462" i="1"/>
  <c r="N1462" i="1"/>
  <c r="O1462" i="1"/>
  <c r="P1462" i="1"/>
  <c r="B1462" i="1"/>
  <c r="A1462" i="1"/>
  <c r="Q1526" i="1"/>
  <c r="J1526" i="1"/>
  <c r="R1526" i="1"/>
  <c r="K1526" i="1"/>
  <c r="L1526" i="1"/>
  <c r="M1526" i="1"/>
  <c r="N1526" i="1"/>
  <c r="O1526" i="1"/>
  <c r="P1526" i="1"/>
  <c r="B1526" i="1"/>
  <c r="A1526" i="1"/>
  <c r="Q1486" i="1"/>
  <c r="J1486" i="1"/>
  <c r="R1486" i="1"/>
  <c r="K1486" i="1"/>
  <c r="L1486" i="1"/>
  <c r="M1486" i="1"/>
  <c r="N1486" i="1"/>
  <c r="O1486" i="1"/>
  <c r="P1486" i="1"/>
  <c r="B1486" i="1"/>
  <c r="A1486" i="1"/>
  <c r="O1438" i="1"/>
  <c r="J1438" i="1"/>
  <c r="R1438" i="1"/>
  <c r="L1438" i="1"/>
  <c r="M1438" i="1"/>
  <c r="Q1438" i="1"/>
  <c r="K1438" i="1"/>
  <c r="N1438" i="1"/>
  <c r="P1438" i="1"/>
  <c r="B1438" i="1"/>
  <c r="A1438" i="1"/>
  <c r="O1390" i="1"/>
  <c r="P1390" i="1"/>
  <c r="Q1390" i="1"/>
  <c r="J1390" i="1"/>
  <c r="R1390" i="1"/>
  <c r="L1390" i="1"/>
  <c r="M1390" i="1"/>
  <c r="K1390" i="1"/>
  <c r="N1390" i="1"/>
  <c r="B1390" i="1"/>
  <c r="A1390" i="1"/>
  <c r="J1485" i="1"/>
  <c r="R1485" i="1"/>
  <c r="K1485" i="1"/>
  <c r="L1485" i="1"/>
  <c r="M1485" i="1"/>
  <c r="N1485" i="1"/>
  <c r="O1485" i="1"/>
  <c r="Q1485" i="1"/>
  <c r="P1485" i="1"/>
  <c r="A1485" i="1"/>
  <c r="B1485" i="1"/>
  <c r="P1421" i="1"/>
  <c r="J1421" i="1"/>
  <c r="R1421" i="1"/>
  <c r="K1421" i="1"/>
  <c r="M1421" i="1"/>
  <c r="N1421" i="1"/>
  <c r="L1421" i="1"/>
  <c r="O1421" i="1"/>
  <c r="Q1421" i="1"/>
  <c r="A1421" i="1"/>
  <c r="B1421" i="1"/>
  <c r="P1397" i="1"/>
  <c r="Q1397" i="1"/>
  <c r="J1397" i="1"/>
  <c r="R1397" i="1"/>
  <c r="K1397" i="1"/>
  <c r="M1397" i="1"/>
  <c r="N1397" i="1"/>
  <c r="L1397" i="1"/>
  <c r="O1397" i="1"/>
  <c r="A1397" i="1"/>
  <c r="B1397" i="1"/>
  <c r="P1381" i="1"/>
  <c r="Q1381" i="1"/>
  <c r="J1381" i="1"/>
  <c r="R1381" i="1"/>
  <c r="K1381" i="1"/>
  <c r="M1381" i="1"/>
  <c r="N1381" i="1"/>
  <c r="L1381" i="1"/>
  <c r="O1381" i="1"/>
  <c r="A1381" i="1"/>
  <c r="B1381" i="1"/>
  <c r="P1373" i="1"/>
  <c r="Q1373" i="1"/>
  <c r="J1373" i="1"/>
  <c r="R1373" i="1"/>
  <c r="K1373" i="1"/>
  <c r="M1373" i="1"/>
  <c r="N1373" i="1"/>
  <c r="O1373" i="1"/>
  <c r="L1373" i="1"/>
  <c r="A1373" i="1"/>
  <c r="B1373" i="1"/>
  <c r="P1365" i="1"/>
  <c r="Q1365" i="1"/>
  <c r="J1365" i="1"/>
  <c r="R1365" i="1"/>
  <c r="K1365" i="1"/>
  <c r="M1365" i="1"/>
  <c r="N1365" i="1"/>
  <c r="L1365" i="1"/>
  <c r="O1365" i="1"/>
  <c r="A1365" i="1"/>
  <c r="B1365" i="1"/>
  <c r="P1357" i="1"/>
  <c r="Q1357" i="1"/>
  <c r="J1357" i="1"/>
  <c r="R1357" i="1"/>
  <c r="K1357" i="1"/>
  <c r="M1357" i="1"/>
  <c r="N1357" i="1"/>
  <c r="L1357" i="1"/>
  <c r="O1357" i="1"/>
  <c r="A1357" i="1"/>
  <c r="B1357"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9" i="1"/>
  <c r="B559" i="1"/>
  <c r="A584" i="1"/>
  <c r="B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2396" i="1" s="1"/>
  <c r="B115" i="19"/>
  <c r="B116" i="19"/>
  <c r="B2421" i="1" s="1"/>
  <c r="B117" i="19"/>
  <c r="B2446" i="1" s="1"/>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B2381" i="1" s="1"/>
  <c r="A110" i="19"/>
  <c r="A2381" i="1" s="1"/>
  <c r="B109" i="19"/>
  <c r="B2356" i="1" s="1"/>
  <c r="A109" i="19"/>
  <c r="A2356" i="1" s="1"/>
  <c r="B108" i="19"/>
  <c r="A108" i="19"/>
  <c r="B107" i="19"/>
  <c r="B2331" i="1" s="1"/>
  <c r="A107" i="19"/>
  <c r="A2331" i="1" s="1"/>
  <c r="G21" i="19"/>
  <c r="M234" i="1" s="1"/>
  <c r="M162" i="1"/>
  <c r="M148" i="1"/>
  <c r="C561" i="1"/>
  <c r="B561" i="1" s="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B579" i="1" s="1"/>
  <c r="C580" i="1"/>
  <c r="C581" i="1"/>
  <c r="M581" i="1" s="1"/>
  <c r="C582" i="1"/>
  <c r="B582" i="1" s="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B603" i="1" s="1"/>
  <c r="C604" i="1"/>
  <c r="M604" i="1" s="1"/>
  <c r="C605" i="1"/>
  <c r="B605" i="1" s="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B590" i="1" s="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332" i="1" l="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B2397" i="1"/>
  <c r="B2420" i="1"/>
  <c r="B2411" i="1"/>
  <c r="B2417" i="1"/>
  <c r="B2408" i="1"/>
  <c r="B2415" i="1"/>
  <c r="B2413" i="1"/>
  <c r="B2418" i="1"/>
  <c r="B2409" i="1"/>
  <c r="B2414" i="1"/>
  <c r="B2412" i="1"/>
  <c r="B2419" i="1"/>
  <c r="B2410" i="1"/>
  <c r="B2416"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B2332" i="1"/>
  <c r="B2355" i="1"/>
  <c r="B2337" i="1"/>
  <c r="B2346" i="1"/>
  <c r="B2344" i="1"/>
  <c r="B2351" i="1"/>
  <c r="B2342" i="1"/>
  <c r="B2340" i="1"/>
  <c r="B2347" i="1"/>
  <c r="B2353" i="1"/>
  <c r="B2349" i="1"/>
  <c r="B2339" i="1"/>
  <c r="B2350" i="1"/>
  <c r="B2334" i="1"/>
  <c r="B2345" i="1"/>
  <c r="B2336" i="1"/>
  <c r="B2343" i="1"/>
  <c r="B2338" i="1"/>
  <c r="B2341" i="1"/>
  <c r="B2354" i="1"/>
  <c r="B2352" i="1"/>
  <c r="B2348" i="1"/>
  <c r="B2335"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B2111" i="1"/>
  <c r="A2111" i="1"/>
  <c r="K2117" i="1"/>
  <c r="L2117" i="1"/>
  <c r="M2117" i="1"/>
  <c r="N2117" i="1"/>
  <c r="O2117" i="1"/>
  <c r="P2117" i="1"/>
  <c r="J2117" i="1"/>
  <c r="Q2117" i="1"/>
  <c r="R2117" i="1"/>
  <c r="A2117" i="1"/>
  <c r="B2117" i="1"/>
  <c r="M2405" i="1"/>
  <c r="N2405" i="1"/>
  <c r="R2405" i="1"/>
  <c r="J2405" i="1"/>
  <c r="K2405" i="1"/>
  <c r="P2405" i="1"/>
  <c r="Q2405" i="1"/>
  <c r="L2405" i="1"/>
  <c r="O2405" i="1"/>
  <c r="A2405" i="1"/>
  <c r="B2405" i="1"/>
  <c r="K2125" i="1"/>
  <c r="L2125" i="1"/>
  <c r="M2125" i="1"/>
  <c r="N2125" i="1"/>
  <c r="O2125" i="1"/>
  <c r="P2125" i="1"/>
  <c r="J2125" i="1"/>
  <c r="Q2125" i="1"/>
  <c r="R2125" i="1"/>
  <c r="A2125" i="1"/>
  <c r="B2125" i="1"/>
  <c r="Q2087" i="1"/>
  <c r="J2087" i="1"/>
  <c r="R2087" i="1"/>
  <c r="K2087" i="1"/>
  <c r="L2087" i="1"/>
  <c r="M2087" i="1"/>
  <c r="N2087" i="1"/>
  <c r="O2087" i="1"/>
  <c r="P2087" i="1"/>
  <c r="B2087" i="1"/>
  <c r="A2087" i="1"/>
  <c r="Q952" i="1"/>
  <c r="J952" i="1"/>
  <c r="R952" i="1"/>
  <c r="K952" i="1"/>
  <c r="L952" i="1"/>
  <c r="M952" i="1"/>
  <c r="N952" i="1"/>
  <c r="P952" i="1"/>
  <c r="O952" i="1"/>
  <c r="B952" i="1"/>
  <c r="A952" i="1"/>
  <c r="Q944" i="1"/>
  <c r="J944" i="1"/>
  <c r="R944" i="1"/>
  <c r="K944" i="1"/>
  <c r="L944" i="1"/>
  <c r="M944" i="1"/>
  <c r="N944" i="1"/>
  <c r="O944" i="1"/>
  <c r="P944" i="1"/>
  <c r="B944" i="1"/>
  <c r="A944" i="1"/>
  <c r="Q936" i="1"/>
  <c r="J936" i="1"/>
  <c r="R936" i="1"/>
  <c r="K936" i="1"/>
  <c r="L936" i="1"/>
  <c r="M936" i="1"/>
  <c r="N936" i="1"/>
  <c r="O936" i="1"/>
  <c r="P936" i="1"/>
  <c r="B936" i="1"/>
  <c r="A936" i="1"/>
  <c r="K928" i="1"/>
  <c r="L928" i="1"/>
  <c r="M928" i="1"/>
  <c r="N928" i="1"/>
  <c r="O928" i="1"/>
  <c r="R928" i="1"/>
  <c r="J928" i="1"/>
  <c r="Q928" i="1"/>
  <c r="P928" i="1"/>
  <c r="B928" i="1"/>
  <c r="A928" i="1"/>
  <c r="K920" i="1"/>
  <c r="L920" i="1"/>
  <c r="M920" i="1"/>
  <c r="N920" i="1"/>
  <c r="O920" i="1"/>
  <c r="P920" i="1"/>
  <c r="J920" i="1"/>
  <c r="Q920" i="1"/>
  <c r="R920" i="1"/>
  <c r="B920" i="1"/>
  <c r="A920" i="1"/>
  <c r="K912" i="1"/>
  <c r="L912" i="1"/>
  <c r="M912" i="1"/>
  <c r="N912" i="1"/>
  <c r="O912" i="1"/>
  <c r="P912" i="1"/>
  <c r="J912" i="1"/>
  <c r="Q912" i="1"/>
  <c r="R912" i="1"/>
  <c r="B912" i="1"/>
  <c r="A912" i="1"/>
  <c r="K904" i="1"/>
  <c r="L904" i="1"/>
  <c r="M904" i="1"/>
  <c r="N904" i="1"/>
  <c r="O904" i="1"/>
  <c r="P904" i="1"/>
  <c r="J904" i="1"/>
  <c r="Q904" i="1"/>
  <c r="R904" i="1"/>
  <c r="B904" i="1"/>
  <c r="A904" i="1"/>
  <c r="O2177" i="1"/>
  <c r="Q2177" i="1"/>
  <c r="J2177" i="1"/>
  <c r="R2177" i="1"/>
  <c r="K2177" i="1"/>
  <c r="L2177" i="1"/>
  <c r="M2177" i="1"/>
  <c r="N2177" i="1"/>
  <c r="P2177" i="1"/>
  <c r="A2177" i="1"/>
  <c r="B2177" i="1"/>
  <c r="O2185" i="1"/>
  <c r="Q2185" i="1"/>
  <c r="J2185" i="1"/>
  <c r="R2185" i="1"/>
  <c r="K2185" i="1"/>
  <c r="M2185" i="1"/>
  <c r="N2185" i="1"/>
  <c r="P2185" i="1"/>
  <c r="L2185" i="1"/>
  <c r="A2185" i="1"/>
  <c r="B2185" i="1"/>
  <c r="B2504" i="1"/>
  <c r="A2504" i="1"/>
  <c r="R2490" i="1"/>
  <c r="B2490" i="1"/>
  <c r="A2490" i="1"/>
  <c r="A2480" i="1"/>
  <c r="B2480" i="1"/>
  <c r="P2465" i="1"/>
  <c r="Q2465" i="1"/>
  <c r="N2465" i="1"/>
  <c r="O2465" i="1"/>
  <c r="R2465" i="1"/>
  <c r="J2465" i="1"/>
  <c r="M2465" i="1"/>
  <c r="K2465" i="1"/>
  <c r="L2465" i="1"/>
  <c r="A2465" i="1"/>
  <c r="B2465" i="1"/>
  <c r="P2160" i="1"/>
  <c r="J2160" i="1"/>
  <c r="R2160" i="1"/>
  <c r="K2160" i="1"/>
  <c r="L2160" i="1"/>
  <c r="M2160" i="1"/>
  <c r="N2160" i="1"/>
  <c r="Q2160" i="1"/>
  <c r="O2160" i="1"/>
  <c r="A2160" i="1"/>
  <c r="B2160" i="1"/>
  <c r="M2163" i="1"/>
  <c r="O2163" i="1"/>
  <c r="P2163" i="1"/>
  <c r="Q2163" i="1"/>
  <c r="J2163" i="1"/>
  <c r="R2163" i="1"/>
  <c r="K2163" i="1"/>
  <c r="L2163" i="1"/>
  <c r="N2163" i="1"/>
  <c r="B2163" i="1"/>
  <c r="A2163" i="1"/>
  <c r="M1797" i="1"/>
  <c r="N1797" i="1"/>
  <c r="O1797" i="1"/>
  <c r="P1797" i="1"/>
  <c r="Q1797" i="1"/>
  <c r="J1797" i="1"/>
  <c r="R1797" i="1"/>
  <c r="K1797" i="1"/>
  <c r="L1797" i="1"/>
  <c r="A1797" i="1"/>
  <c r="B1797" i="1"/>
  <c r="M1789" i="1"/>
  <c r="N1789" i="1"/>
  <c r="O1789" i="1"/>
  <c r="P1789" i="1"/>
  <c r="Q1789" i="1"/>
  <c r="J1789" i="1"/>
  <c r="R1789" i="1"/>
  <c r="K1789" i="1"/>
  <c r="L1789" i="1"/>
  <c r="A1789" i="1"/>
  <c r="B1789" i="1"/>
  <c r="M1781" i="1"/>
  <c r="N1781" i="1"/>
  <c r="O1781" i="1"/>
  <c r="P1781" i="1"/>
  <c r="Q1781" i="1"/>
  <c r="J1781" i="1"/>
  <c r="R1781" i="1"/>
  <c r="K1781" i="1"/>
  <c r="L1781" i="1"/>
  <c r="A1781" i="1"/>
  <c r="B1781" i="1"/>
  <c r="M1773" i="1"/>
  <c r="N1773" i="1"/>
  <c r="O1773" i="1"/>
  <c r="P1773" i="1"/>
  <c r="Q1773" i="1"/>
  <c r="J1773" i="1"/>
  <c r="R1773" i="1"/>
  <c r="K1773" i="1"/>
  <c r="L1773" i="1"/>
  <c r="A1773" i="1"/>
  <c r="B1773" i="1"/>
  <c r="M1765" i="1"/>
  <c r="N1765" i="1"/>
  <c r="O1765" i="1"/>
  <c r="P1765" i="1"/>
  <c r="Q1765" i="1"/>
  <c r="J1765" i="1"/>
  <c r="R1765" i="1"/>
  <c r="K1765" i="1"/>
  <c r="L1765" i="1"/>
  <c r="A1765" i="1"/>
  <c r="B1765" i="1"/>
  <c r="M1757" i="1"/>
  <c r="N1757" i="1"/>
  <c r="O1757" i="1"/>
  <c r="P1757" i="1"/>
  <c r="Q1757" i="1"/>
  <c r="J1757" i="1"/>
  <c r="R1757" i="1"/>
  <c r="K1757" i="1"/>
  <c r="L1757" i="1"/>
  <c r="A1757" i="1"/>
  <c r="B1757" i="1"/>
  <c r="M1749" i="1"/>
  <c r="N1749" i="1"/>
  <c r="O1749" i="1"/>
  <c r="P1749" i="1"/>
  <c r="Q1749" i="1"/>
  <c r="J1749" i="1"/>
  <c r="R1749" i="1"/>
  <c r="K1749" i="1"/>
  <c r="L1749" i="1"/>
  <c r="A1749" i="1"/>
  <c r="B1749" i="1"/>
  <c r="M1741" i="1"/>
  <c r="N1741" i="1"/>
  <c r="O1741" i="1"/>
  <c r="P1741" i="1"/>
  <c r="Q1741" i="1"/>
  <c r="J1741" i="1"/>
  <c r="R1741" i="1"/>
  <c r="K1741" i="1"/>
  <c r="L1741" i="1"/>
  <c r="A1741" i="1"/>
  <c r="B1741" i="1"/>
  <c r="M1733" i="1"/>
  <c r="N1733" i="1"/>
  <c r="O1733" i="1"/>
  <c r="P1733" i="1"/>
  <c r="Q1733" i="1"/>
  <c r="J1733" i="1"/>
  <c r="R1733" i="1"/>
  <c r="K1733" i="1"/>
  <c r="L1733" i="1"/>
  <c r="A1733" i="1"/>
  <c r="B1733" i="1"/>
  <c r="M1725" i="1"/>
  <c r="N1725" i="1"/>
  <c r="O1725" i="1"/>
  <c r="P1725" i="1"/>
  <c r="Q1725" i="1"/>
  <c r="J1725" i="1"/>
  <c r="R1725" i="1"/>
  <c r="K1725" i="1"/>
  <c r="L1725" i="1"/>
  <c r="A1725" i="1"/>
  <c r="B1725" i="1"/>
  <c r="M1717" i="1"/>
  <c r="N1717" i="1"/>
  <c r="O1717" i="1"/>
  <c r="P1717" i="1"/>
  <c r="Q1717" i="1"/>
  <c r="J1717" i="1"/>
  <c r="R1717" i="1"/>
  <c r="K1717" i="1"/>
  <c r="L1717" i="1"/>
  <c r="A1717" i="1"/>
  <c r="B1717" i="1"/>
  <c r="M1709" i="1"/>
  <c r="N1709" i="1"/>
  <c r="O1709" i="1"/>
  <c r="P1709" i="1"/>
  <c r="Q1709" i="1"/>
  <c r="J1709" i="1"/>
  <c r="R1709" i="1"/>
  <c r="K1709" i="1"/>
  <c r="L1709" i="1"/>
  <c r="A1709" i="1"/>
  <c r="B1709" i="1"/>
  <c r="M1701" i="1"/>
  <c r="N1701" i="1"/>
  <c r="O1701" i="1"/>
  <c r="P1701" i="1"/>
  <c r="Q1701" i="1"/>
  <c r="J1701" i="1"/>
  <c r="R1701" i="1"/>
  <c r="K1701" i="1"/>
  <c r="L1701" i="1"/>
  <c r="A1701" i="1"/>
  <c r="B1701" i="1"/>
  <c r="M1693" i="1"/>
  <c r="N1693" i="1"/>
  <c r="O1693" i="1"/>
  <c r="P1693" i="1"/>
  <c r="Q1693" i="1"/>
  <c r="J1693" i="1"/>
  <c r="R1693" i="1"/>
  <c r="K1693" i="1"/>
  <c r="L1693" i="1"/>
  <c r="A1693" i="1"/>
  <c r="B1693" i="1"/>
  <c r="M1685" i="1"/>
  <c r="N1685" i="1"/>
  <c r="O1685" i="1"/>
  <c r="P1685" i="1"/>
  <c r="Q1685" i="1"/>
  <c r="J1685" i="1"/>
  <c r="R1685" i="1"/>
  <c r="K1685" i="1"/>
  <c r="L1685" i="1"/>
  <c r="A1685" i="1"/>
  <c r="B1685" i="1"/>
  <c r="M1677" i="1"/>
  <c r="N1677" i="1"/>
  <c r="O1677" i="1"/>
  <c r="P1677" i="1"/>
  <c r="Q1677" i="1"/>
  <c r="J1677" i="1"/>
  <c r="R1677" i="1"/>
  <c r="K1677" i="1"/>
  <c r="L1677" i="1"/>
  <c r="A1677" i="1"/>
  <c r="B1677" i="1"/>
  <c r="M1669" i="1"/>
  <c r="N1669" i="1"/>
  <c r="O1669" i="1"/>
  <c r="P1669" i="1"/>
  <c r="Q1669" i="1"/>
  <c r="J1669" i="1"/>
  <c r="R1669" i="1"/>
  <c r="K1669" i="1"/>
  <c r="L1669" i="1"/>
  <c r="A1669" i="1"/>
  <c r="B1669" i="1"/>
  <c r="Q1093" i="1"/>
  <c r="J1093" i="1"/>
  <c r="R1093" i="1"/>
  <c r="K1093" i="1"/>
  <c r="L1093" i="1"/>
  <c r="M1093" i="1"/>
  <c r="N1093" i="1"/>
  <c r="O1093" i="1"/>
  <c r="P1093" i="1"/>
  <c r="A1093" i="1"/>
  <c r="B1093" i="1"/>
  <c r="Q1085" i="1"/>
  <c r="J1085" i="1"/>
  <c r="R1085" i="1"/>
  <c r="K1085" i="1"/>
  <c r="L1085" i="1"/>
  <c r="M1085" i="1"/>
  <c r="N1085" i="1"/>
  <c r="O1085" i="1"/>
  <c r="P1085" i="1"/>
  <c r="A1085" i="1"/>
  <c r="B1085" i="1"/>
  <c r="Q1077" i="1"/>
  <c r="J1077" i="1"/>
  <c r="R1077" i="1"/>
  <c r="K1077" i="1"/>
  <c r="L1077" i="1"/>
  <c r="M1077" i="1"/>
  <c r="N1077" i="1"/>
  <c r="O1077" i="1"/>
  <c r="P1077" i="1"/>
  <c r="A1077" i="1"/>
  <c r="B1077" i="1"/>
  <c r="Q1069" i="1"/>
  <c r="J1069" i="1"/>
  <c r="R1069" i="1"/>
  <c r="K1069" i="1"/>
  <c r="L1069" i="1"/>
  <c r="M1069" i="1"/>
  <c r="N1069" i="1"/>
  <c r="P1069" i="1"/>
  <c r="O1069" i="1"/>
  <c r="A1069" i="1"/>
  <c r="B1069" i="1"/>
  <c r="Q1061" i="1"/>
  <c r="J1061" i="1"/>
  <c r="R1061" i="1"/>
  <c r="K1061" i="1"/>
  <c r="L1061" i="1"/>
  <c r="M1061" i="1"/>
  <c r="N1061" i="1"/>
  <c r="O1061" i="1"/>
  <c r="P1061" i="1"/>
  <c r="A1061" i="1"/>
  <c r="B1061" i="1"/>
  <c r="N1053" i="1"/>
  <c r="O1053" i="1"/>
  <c r="P1053" i="1"/>
  <c r="J1053" i="1"/>
  <c r="K1053" i="1"/>
  <c r="L1053" i="1"/>
  <c r="M1053" i="1"/>
  <c r="Q1053" i="1"/>
  <c r="R1053" i="1"/>
  <c r="A1053" i="1"/>
  <c r="B1053" i="1"/>
  <c r="N1045" i="1"/>
  <c r="O1045" i="1"/>
  <c r="P1045" i="1"/>
  <c r="M1045" i="1"/>
  <c r="Q1045" i="1"/>
  <c r="R1045" i="1"/>
  <c r="J1045" i="1"/>
  <c r="K1045" i="1"/>
  <c r="L1045" i="1"/>
  <c r="A1045" i="1"/>
  <c r="B1045" i="1"/>
  <c r="N1037" i="1"/>
  <c r="O1037" i="1"/>
  <c r="P1037" i="1"/>
  <c r="Q1037" i="1"/>
  <c r="J1037" i="1"/>
  <c r="K1037" i="1"/>
  <c r="L1037" i="1"/>
  <c r="M1037" i="1"/>
  <c r="R1037" i="1"/>
  <c r="A1037" i="1"/>
  <c r="B1037" i="1"/>
  <c r="N1029" i="1"/>
  <c r="O1029" i="1"/>
  <c r="P1029" i="1"/>
  <c r="Q1029" i="1"/>
  <c r="M1029" i="1"/>
  <c r="R1029" i="1"/>
  <c r="J1029" i="1"/>
  <c r="K1029" i="1"/>
  <c r="L1029" i="1"/>
  <c r="A1029" i="1"/>
  <c r="B1029" i="1"/>
  <c r="N1021" i="1"/>
  <c r="O1021" i="1"/>
  <c r="P1021" i="1"/>
  <c r="Q1021" i="1"/>
  <c r="J1021" i="1"/>
  <c r="K1021" i="1"/>
  <c r="L1021" i="1"/>
  <c r="M1021" i="1"/>
  <c r="R1021" i="1"/>
  <c r="A1021" i="1"/>
  <c r="B1021" i="1"/>
  <c r="N1013" i="1"/>
  <c r="O1013" i="1"/>
  <c r="P1013" i="1"/>
  <c r="Q1013" i="1"/>
  <c r="M1013" i="1"/>
  <c r="R1013" i="1"/>
  <c r="J1013" i="1"/>
  <c r="K1013" i="1"/>
  <c r="L1013" i="1"/>
  <c r="A1013" i="1"/>
  <c r="B1013" i="1"/>
  <c r="N1005" i="1"/>
  <c r="O1005" i="1"/>
  <c r="P1005" i="1"/>
  <c r="Q1005" i="1"/>
  <c r="J1005" i="1"/>
  <c r="K1005" i="1"/>
  <c r="L1005" i="1"/>
  <c r="M1005" i="1"/>
  <c r="R1005" i="1"/>
  <c r="A1005" i="1"/>
  <c r="B1005" i="1"/>
  <c r="N997" i="1"/>
  <c r="O997" i="1"/>
  <c r="P997" i="1"/>
  <c r="Q997" i="1"/>
  <c r="M997" i="1"/>
  <c r="R997" i="1"/>
  <c r="J997" i="1"/>
  <c r="L997" i="1"/>
  <c r="K997" i="1"/>
  <c r="A997" i="1"/>
  <c r="B997" i="1"/>
  <c r="N989" i="1"/>
  <c r="O989" i="1"/>
  <c r="P989" i="1"/>
  <c r="Q989" i="1"/>
  <c r="J989" i="1"/>
  <c r="K989" i="1"/>
  <c r="L989" i="1"/>
  <c r="M989" i="1"/>
  <c r="R989" i="1"/>
  <c r="A989" i="1"/>
  <c r="B989" i="1"/>
  <c r="L981" i="1"/>
  <c r="M981" i="1"/>
  <c r="N981" i="1"/>
  <c r="O981" i="1"/>
  <c r="P981" i="1"/>
  <c r="Q981" i="1"/>
  <c r="K981" i="1"/>
  <c r="R981" i="1"/>
  <c r="J981" i="1"/>
  <c r="A981" i="1"/>
  <c r="B981" i="1"/>
  <c r="L973" i="1"/>
  <c r="M973" i="1"/>
  <c r="N973" i="1"/>
  <c r="O973" i="1"/>
  <c r="P973" i="1"/>
  <c r="Q973" i="1"/>
  <c r="J973" i="1"/>
  <c r="K973" i="1"/>
  <c r="R973" i="1"/>
  <c r="A973" i="1"/>
  <c r="B973" i="1"/>
  <c r="L965" i="1"/>
  <c r="M965" i="1"/>
  <c r="N965" i="1"/>
  <c r="O965" i="1"/>
  <c r="P965" i="1"/>
  <c r="Q965" i="1"/>
  <c r="J965" i="1"/>
  <c r="K965" i="1"/>
  <c r="R965" i="1"/>
  <c r="A965" i="1"/>
  <c r="B965" i="1"/>
  <c r="K2053" i="1"/>
  <c r="L2053" i="1"/>
  <c r="M2053" i="1"/>
  <c r="N2053" i="1"/>
  <c r="O2053" i="1"/>
  <c r="P2053" i="1"/>
  <c r="J2053" i="1"/>
  <c r="Q2053" i="1"/>
  <c r="R2053" i="1"/>
  <c r="A2053" i="1"/>
  <c r="B2053" i="1"/>
  <c r="Q2374" i="1"/>
  <c r="L2374" i="1"/>
  <c r="M2374" i="1"/>
  <c r="R2374" i="1"/>
  <c r="J2374" i="1"/>
  <c r="K2374" i="1"/>
  <c r="P2374" i="1"/>
  <c r="O2374" i="1"/>
  <c r="B2374" i="1"/>
  <c r="A2374" i="1"/>
  <c r="N2374" i="1"/>
  <c r="Q2366" i="1"/>
  <c r="L2366" i="1"/>
  <c r="M2366" i="1"/>
  <c r="N2366" i="1"/>
  <c r="O2366" i="1"/>
  <c r="P2366" i="1"/>
  <c r="R2366" i="1"/>
  <c r="K2366" i="1"/>
  <c r="J2366" i="1"/>
  <c r="B2366" i="1"/>
  <c r="A2366" i="1"/>
  <c r="P2440" i="1"/>
  <c r="Q2440" i="1"/>
  <c r="J2440" i="1"/>
  <c r="R2440" i="1"/>
  <c r="K2440" i="1"/>
  <c r="N2440" i="1"/>
  <c r="L2440" i="1"/>
  <c r="M2440" i="1"/>
  <c r="O2440" i="1"/>
  <c r="A2440" i="1"/>
  <c r="B2440" i="1"/>
  <c r="J2432" i="1"/>
  <c r="R2432" i="1"/>
  <c r="K2432" i="1"/>
  <c r="Q2432" i="1"/>
  <c r="L2432" i="1"/>
  <c r="O2432" i="1"/>
  <c r="M2432" i="1"/>
  <c r="N2432" i="1"/>
  <c r="P2432" i="1"/>
  <c r="A2432" i="1"/>
  <c r="B2432" i="1"/>
  <c r="L1658" i="1"/>
  <c r="M1658" i="1"/>
  <c r="O1658" i="1"/>
  <c r="J1658" i="1"/>
  <c r="K1658" i="1"/>
  <c r="N1658" i="1"/>
  <c r="P1658" i="1"/>
  <c r="Q1658" i="1"/>
  <c r="R1658" i="1"/>
  <c r="B1658" i="1"/>
  <c r="A1658" i="1"/>
  <c r="L1650" i="1"/>
  <c r="M1650" i="1"/>
  <c r="O1650" i="1"/>
  <c r="R1650" i="1"/>
  <c r="J1650" i="1"/>
  <c r="K1650" i="1"/>
  <c r="N1650" i="1"/>
  <c r="P1650" i="1"/>
  <c r="Q1650" i="1"/>
  <c r="B1650" i="1"/>
  <c r="A1650" i="1"/>
  <c r="L1642" i="1"/>
  <c r="M1642" i="1"/>
  <c r="O1642" i="1"/>
  <c r="Q1642" i="1"/>
  <c r="J1642" i="1"/>
  <c r="K1642" i="1"/>
  <c r="N1642" i="1"/>
  <c r="P1642" i="1"/>
  <c r="R1642" i="1"/>
  <c r="B1642" i="1"/>
  <c r="A1642" i="1"/>
  <c r="L1634" i="1"/>
  <c r="M1634" i="1"/>
  <c r="N1634" i="1"/>
  <c r="O1634" i="1"/>
  <c r="P1634" i="1"/>
  <c r="Q1634" i="1"/>
  <c r="K1634" i="1"/>
  <c r="R1634" i="1"/>
  <c r="J1634" i="1"/>
  <c r="B1634" i="1"/>
  <c r="A1634" i="1"/>
  <c r="L1626" i="1"/>
  <c r="M1626" i="1"/>
  <c r="N1626" i="1"/>
  <c r="O1626" i="1"/>
  <c r="P1626" i="1"/>
  <c r="Q1626" i="1"/>
  <c r="J1626" i="1"/>
  <c r="K1626" i="1"/>
  <c r="R1626" i="1"/>
  <c r="B1626" i="1"/>
  <c r="A1626" i="1"/>
  <c r="L1618" i="1"/>
  <c r="M1618" i="1"/>
  <c r="N1618" i="1"/>
  <c r="O1618" i="1"/>
  <c r="P1618" i="1"/>
  <c r="Q1618" i="1"/>
  <c r="J1618" i="1"/>
  <c r="K1618" i="1"/>
  <c r="R1618" i="1"/>
  <c r="B1618" i="1"/>
  <c r="A1618" i="1"/>
  <c r="L1610" i="1"/>
  <c r="M1610" i="1"/>
  <c r="N1610" i="1"/>
  <c r="O1610" i="1"/>
  <c r="P1610" i="1"/>
  <c r="Q1610" i="1"/>
  <c r="J1610" i="1"/>
  <c r="K1610" i="1"/>
  <c r="R1610" i="1"/>
  <c r="B1610" i="1"/>
  <c r="A1610" i="1"/>
  <c r="L1602" i="1"/>
  <c r="M1602" i="1"/>
  <c r="N1602" i="1"/>
  <c r="O1602" i="1"/>
  <c r="P1602" i="1"/>
  <c r="Q1602" i="1"/>
  <c r="K1602" i="1"/>
  <c r="R1602" i="1"/>
  <c r="J1602" i="1"/>
  <c r="B1602" i="1"/>
  <c r="A1602" i="1"/>
  <c r="L1594" i="1"/>
  <c r="M1594" i="1"/>
  <c r="N1594" i="1"/>
  <c r="O1594" i="1"/>
  <c r="P1594" i="1"/>
  <c r="Q1594" i="1"/>
  <c r="J1594" i="1"/>
  <c r="K1594" i="1"/>
  <c r="R1594" i="1"/>
  <c r="B1594" i="1"/>
  <c r="A1594" i="1"/>
  <c r="L1586" i="1"/>
  <c r="M1586" i="1"/>
  <c r="N1586" i="1"/>
  <c r="O1586" i="1"/>
  <c r="P1586" i="1"/>
  <c r="Q1586" i="1"/>
  <c r="J1586" i="1"/>
  <c r="K1586" i="1"/>
  <c r="R1586" i="1"/>
  <c r="B1586" i="1"/>
  <c r="A1586" i="1"/>
  <c r="L1578" i="1"/>
  <c r="M1578" i="1"/>
  <c r="N1578" i="1"/>
  <c r="O1578" i="1"/>
  <c r="P1578" i="1"/>
  <c r="Q1578" i="1"/>
  <c r="J1578" i="1"/>
  <c r="K1578" i="1"/>
  <c r="R1578" i="1"/>
  <c r="B1578" i="1"/>
  <c r="A1578" i="1"/>
  <c r="L1570" i="1"/>
  <c r="M1570" i="1"/>
  <c r="N1570" i="1"/>
  <c r="O1570" i="1"/>
  <c r="P1570" i="1"/>
  <c r="Q1570" i="1"/>
  <c r="K1570" i="1"/>
  <c r="R1570" i="1"/>
  <c r="J1570" i="1"/>
  <c r="B1570" i="1"/>
  <c r="A1570" i="1"/>
  <c r="L1562" i="1"/>
  <c r="M1562" i="1"/>
  <c r="N1562" i="1"/>
  <c r="O1562" i="1"/>
  <c r="P1562" i="1"/>
  <c r="Q1562" i="1"/>
  <c r="J1562" i="1"/>
  <c r="K1562" i="1"/>
  <c r="R1562" i="1"/>
  <c r="B1562" i="1"/>
  <c r="A1562" i="1"/>
  <c r="L1554" i="1"/>
  <c r="M1554" i="1"/>
  <c r="N1554" i="1"/>
  <c r="O1554" i="1"/>
  <c r="P1554" i="1"/>
  <c r="Q1554" i="1"/>
  <c r="J1554" i="1"/>
  <c r="K1554" i="1"/>
  <c r="R1554" i="1"/>
  <c r="B1554" i="1"/>
  <c r="A1554" i="1"/>
  <c r="M2131" i="1"/>
  <c r="N2131" i="1"/>
  <c r="O2131" i="1"/>
  <c r="P2131" i="1"/>
  <c r="Q2131" i="1"/>
  <c r="J2131" i="1"/>
  <c r="R2131" i="1"/>
  <c r="L2131" i="1"/>
  <c r="K2131" i="1"/>
  <c r="B2131" i="1"/>
  <c r="A2131" i="1"/>
  <c r="M2147" i="1"/>
  <c r="N2147" i="1"/>
  <c r="O2147" i="1"/>
  <c r="P2147" i="1"/>
  <c r="Q2147" i="1"/>
  <c r="J2147" i="1"/>
  <c r="R2147" i="1"/>
  <c r="K2147" i="1"/>
  <c r="L2147" i="1"/>
  <c r="B2147" i="1"/>
  <c r="A2147" i="1"/>
  <c r="M2139" i="1"/>
  <c r="N2139" i="1"/>
  <c r="O2139" i="1"/>
  <c r="P2139" i="1"/>
  <c r="Q2139" i="1"/>
  <c r="J2139" i="1"/>
  <c r="R2139" i="1"/>
  <c r="K2139" i="1"/>
  <c r="L2139" i="1"/>
  <c r="B2139" i="1"/>
  <c r="A2139" i="1"/>
  <c r="M2386" i="1"/>
  <c r="P2386" i="1"/>
  <c r="Q2386" i="1"/>
  <c r="J2386" i="1"/>
  <c r="K2386" i="1"/>
  <c r="L2386" i="1"/>
  <c r="R2386" i="1"/>
  <c r="O2386" i="1"/>
  <c r="N2386" i="1"/>
  <c r="A2386" i="1"/>
  <c r="B2386" i="1"/>
  <c r="M2107" i="1"/>
  <c r="N2107" i="1"/>
  <c r="O2107" i="1"/>
  <c r="P2107" i="1"/>
  <c r="Q2107" i="1"/>
  <c r="J2107" i="1"/>
  <c r="R2107" i="1"/>
  <c r="K2107" i="1"/>
  <c r="L2107" i="1"/>
  <c r="B2107" i="1"/>
  <c r="A2107" i="1"/>
  <c r="Q898" i="1"/>
  <c r="J898" i="1"/>
  <c r="R898" i="1"/>
  <c r="K898" i="1"/>
  <c r="L898" i="1"/>
  <c r="M898" i="1"/>
  <c r="N898" i="1"/>
  <c r="O898" i="1"/>
  <c r="P898" i="1"/>
  <c r="B898" i="1"/>
  <c r="A898" i="1"/>
  <c r="Q2326" i="1"/>
  <c r="L2326" i="1"/>
  <c r="M2326" i="1"/>
  <c r="P2326" i="1"/>
  <c r="R2326" i="1"/>
  <c r="J2326" i="1"/>
  <c r="O2326" i="1"/>
  <c r="K2326" i="1"/>
  <c r="N2326" i="1"/>
  <c r="B2326" i="1"/>
  <c r="A2326" i="1"/>
  <c r="K2399" i="1"/>
  <c r="L2399" i="1"/>
  <c r="R2399" i="1"/>
  <c r="J2399" i="1"/>
  <c r="M2399" i="1"/>
  <c r="P2399" i="1"/>
  <c r="Q2399" i="1"/>
  <c r="O2399" i="1"/>
  <c r="B2399" i="1"/>
  <c r="N2399" i="1"/>
  <c r="A2399" i="1"/>
  <c r="O2450" i="1"/>
  <c r="P2450" i="1"/>
  <c r="Q2450" i="1"/>
  <c r="J2450" i="1"/>
  <c r="K2450" i="1"/>
  <c r="L2450" i="1"/>
  <c r="M2450" i="1"/>
  <c r="N2450" i="1"/>
  <c r="R2450" i="1"/>
  <c r="A2450" i="1"/>
  <c r="B2450" i="1"/>
  <c r="P2104" i="1"/>
  <c r="Q2104" i="1"/>
  <c r="J2104" i="1"/>
  <c r="R2104" i="1"/>
  <c r="K2104" i="1"/>
  <c r="L2104" i="1"/>
  <c r="M2104" i="1"/>
  <c r="O2104" i="1"/>
  <c r="N2104" i="1"/>
  <c r="A2104" i="1"/>
  <c r="B2104" i="1"/>
  <c r="P2080" i="1"/>
  <c r="Q2080" i="1"/>
  <c r="J2080" i="1"/>
  <c r="R2080" i="1"/>
  <c r="K2080" i="1"/>
  <c r="L2080" i="1"/>
  <c r="M2080" i="1"/>
  <c r="N2080" i="1"/>
  <c r="O2080" i="1"/>
  <c r="A2080" i="1"/>
  <c r="B2080" i="1"/>
  <c r="O900" i="1"/>
  <c r="P900" i="1"/>
  <c r="Q900" i="1"/>
  <c r="J900" i="1"/>
  <c r="R900" i="1"/>
  <c r="K900" i="1"/>
  <c r="L900" i="1"/>
  <c r="M900" i="1"/>
  <c r="N900" i="1"/>
  <c r="B900" i="1"/>
  <c r="A900" i="1"/>
  <c r="J951" i="1"/>
  <c r="R951" i="1"/>
  <c r="K951" i="1"/>
  <c r="L951" i="1"/>
  <c r="M951" i="1"/>
  <c r="N951" i="1"/>
  <c r="O951" i="1"/>
  <c r="P951" i="1"/>
  <c r="Q951" i="1"/>
  <c r="A951" i="1"/>
  <c r="B951" i="1"/>
  <c r="J943" i="1"/>
  <c r="R943" i="1"/>
  <c r="K943" i="1"/>
  <c r="L943" i="1"/>
  <c r="M943" i="1"/>
  <c r="N943" i="1"/>
  <c r="O943" i="1"/>
  <c r="P943" i="1"/>
  <c r="Q943" i="1"/>
  <c r="A943" i="1"/>
  <c r="B943" i="1"/>
  <c r="J935" i="1"/>
  <c r="R935" i="1"/>
  <c r="K935" i="1"/>
  <c r="L935" i="1"/>
  <c r="M935" i="1"/>
  <c r="N935" i="1"/>
  <c r="O935" i="1"/>
  <c r="P935" i="1"/>
  <c r="Q935" i="1"/>
  <c r="A935" i="1"/>
  <c r="B935" i="1"/>
  <c r="L927" i="1"/>
  <c r="M927" i="1"/>
  <c r="N927" i="1"/>
  <c r="O927" i="1"/>
  <c r="P927" i="1"/>
  <c r="J927" i="1"/>
  <c r="K927" i="1"/>
  <c r="Q927" i="1"/>
  <c r="R927" i="1"/>
  <c r="A927" i="1"/>
  <c r="B927" i="1"/>
  <c r="L919" i="1"/>
  <c r="M919" i="1"/>
  <c r="N919" i="1"/>
  <c r="O919" i="1"/>
  <c r="P919" i="1"/>
  <c r="Q919" i="1"/>
  <c r="J919" i="1"/>
  <c r="K919" i="1"/>
  <c r="R919" i="1"/>
  <c r="A919" i="1"/>
  <c r="B919" i="1"/>
  <c r="L911" i="1"/>
  <c r="M911" i="1"/>
  <c r="N911" i="1"/>
  <c r="O911" i="1"/>
  <c r="P911" i="1"/>
  <c r="Q911" i="1"/>
  <c r="J911" i="1"/>
  <c r="K911" i="1"/>
  <c r="R911" i="1"/>
  <c r="A911" i="1"/>
  <c r="B911" i="1"/>
  <c r="L903" i="1"/>
  <c r="M903" i="1"/>
  <c r="N903" i="1"/>
  <c r="O903" i="1"/>
  <c r="P903" i="1"/>
  <c r="Q903" i="1"/>
  <c r="R903" i="1"/>
  <c r="K903" i="1"/>
  <c r="J903" i="1"/>
  <c r="A903" i="1"/>
  <c r="B903" i="1"/>
  <c r="N2178" i="1"/>
  <c r="P2178" i="1"/>
  <c r="Q2178" i="1"/>
  <c r="J2178" i="1"/>
  <c r="R2178" i="1"/>
  <c r="K2178" i="1"/>
  <c r="O2178" i="1"/>
  <c r="M2178" i="1"/>
  <c r="L2178" i="1"/>
  <c r="B2178" i="1"/>
  <c r="A2178" i="1"/>
  <c r="Q2055" i="1"/>
  <c r="J2055" i="1"/>
  <c r="R2055" i="1"/>
  <c r="K2055" i="1"/>
  <c r="L2055" i="1"/>
  <c r="M2055" i="1"/>
  <c r="N2055" i="1"/>
  <c r="O2055" i="1"/>
  <c r="P2055" i="1"/>
  <c r="B2055" i="1"/>
  <c r="A2055" i="1"/>
  <c r="P2457" i="1"/>
  <c r="Q2457" i="1"/>
  <c r="J2457" i="1"/>
  <c r="R2457" i="1"/>
  <c r="K2457" i="1"/>
  <c r="L2457" i="1"/>
  <c r="O2457" i="1"/>
  <c r="M2457" i="1"/>
  <c r="A2457" i="1"/>
  <c r="B2457" i="1"/>
  <c r="N2457" i="1"/>
  <c r="B2499" i="1"/>
  <c r="A2499" i="1"/>
  <c r="O2484" i="1"/>
  <c r="A2484" i="1"/>
  <c r="B2484" i="1"/>
  <c r="B2474" i="1"/>
  <c r="A2474" i="1"/>
  <c r="N2459" i="1"/>
  <c r="O2459" i="1"/>
  <c r="J2459" i="1"/>
  <c r="K2459" i="1"/>
  <c r="L2459" i="1"/>
  <c r="M2459" i="1"/>
  <c r="R2459" i="1"/>
  <c r="B2459" i="1"/>
  <c r="P2459" i="1"/>
  <c r="Q2459" i="1"/>
  <c r="A2459" i="1"/>
  <c r="N2170" i="1"/>
  <c r="P2170" i="1"/>
  <c r="Q2170" i="1"/>
  <c r="J2170" i="1"/>
  <c r="R2170" i="1"/>
  <c r="K2170" i="1"/>
  <c r="L2170" i="1"/>
  <c r="M2170" i="1"/>
  <c r="O2170" i="1"/>
  <c r="B2170" i="1"/>
  <c r="A2170" i="1"/>
  <c r="N2162" i="1"/>
  <c r="P2162" i="1"/>
  <c r="Q2162" i="1"/>
  <c r="J2162" i="1"/>
  <c r="R2162" i="1"/>
  <c r="K2162" i="1"/>
  <c r="L2162" i="1"/>
  <c r="M2162" i="1"/>
  <c r="O2162" i="1"/>
  <c r="B2162" i="1"/>
  <c r="A2162" i="1"/>
  <c r="N1796" i="1"/>
  <c r="O1796" i="1"/>
  <c r="P1796" i="1"/>
  <c r="Q1796" i="1"/>
  <c r="J1796" i="1"/>
  <c r="R1796" i="1"/>
  <c r="K1796" i="1"/>
  <c r="L1796" i="1"/>
  <c r="M1796" i="1"/>
  <c r="B1796" i="1"/>
  <c r="A1796" i="1"/>
  <c r="N1788" i="1"/>
  <c r="O1788" i="1"/>
  <c r="P1788" i="1"/>
  <c r="Q1788" i="1"/>
  <c r="J1788" i="1"/>
  <c r="R1788" i="1"/>
  <c r="K1788" i="1"/>
  <c r="L1788" i="1"/>
  <c r="M1788" i="1"/>
  <c r="B1788" i="1"/>
  <c r="A1788" i="1"/>
  <c r="N1780" i="1"/>
  <c r="O1780" i="1"/>
  <c r="P1780" i="1"/>
  <c r="Q1780" i="1"/>
  <c r="J1780" i="1"/>
  <c r="R1780" i="1"/>
  <c r="K1780" i="1"/>
  <c r="L1780" i="1"/>
  <c r="M1780" i="1"/>
  <c r="B1780" i="1"/>
  <c r="A1780" i="1"/>
  <c r="N1772" i="1"/>
  <c r="O1772" i="1"/>
  <c r="P1772" i="1"/>
  <c r="Q1772" i="1"/>
  <c r="J1772" i="1"/>
  <c r="R1772" i="1"/>
  <c r="K1772" i="1"/>
  <c r="L1772" i="1"/>
  <c r="M1772" i="1"/>
  <c r="B1772" i="1"/>
  <c r="A1772" i="1"/>
  <c r="N1764" i="1"/>
  <c r="O1764" i="1"/>
  <c r="P1764" i="1"/>
  <c r="Q1764" i="1"/>
  <c r="J1764" i="1"/>
  <c r="R1764" i="1"/>
  <c r="K1764" i="1"/>
  <c r="L1764" i="1"/>
  <c r="M1764" i="1"/>
  <c r="B1764" i="1"/>
  <c r="A1764" i="1"/>
  <c r="N1756" i="1"/>
  <c r="O1756" i="1"/>
  <c r="P1756" i="1"/>
  <c r="Q1756" i="1"/>
  <c r="J1756" i="1"/>
  <c r="R1756" i="1"/>
  <c r="K1756" i="1"/>
  <c r="L1756" i="1"/>
  <c r="M1756" i="1"/>
  <c r="B1756" i="1"/>
  <c r="A1756" i="1"/>
  <c r="N1748" i="1"/>
  <c r="O1748" i="1"/>
  <c r="P1748" i="1"/>
  <c r="Q1748" i="1"/>
  <c r="J1748" i="1"/>
  <c r="R1748" i="1"/>
  <c r="K1748" i="1"/>
  <c r="L1748" i="1"/>
  <c r="M1748" i="1"/>
  <c r="B1748" i="1"/>
  <c r="A1748" i="1"/>
  <c r="N1740" i="1"/>
  <c r="O1740" i="1"/>
  <c r="P1740" i="1"/>
  <c r="Q1740" i="1"/>
  <c r="J1740" i="1"/>
  <c r="R1740" i="1"/>
  <c r="K1740" i="1"/>
  <c r="L1740" i="1"/>
  <c r="M1740" i="1"/>
  <c r="B1740" i="1"/>
  <c r="A1740" i="1"/>
  <c r="N1732" i="1"/>
  <c r="O1732" i="1"/>
  <c r="P1732" i="1"/>
  <c r="Q1732" i="1"/>
  <c r="J1732" i="1"/>
  <c r="R1732" i="1"/>
  <c r="K1732" i="1"/>
  <c r="L1732" i="1"/>
  <c r="M1732" i="1"/>
  <c r="B1732" i="1"/>
  <c r="A1732" i="1"/>
  <c r="N1724" i="1"/>
  <c r="O1724" i="1"/>
  <c r="P1724" i="1"/>
  <c r="Q1724" i="1"/>
  <c r="J1724" i="1"/>
  <c r="R1724" i="1"/>
  <c r="K1724" i="1"/>
  <c r="L1724" i="1"/>
  <c r="M1724" i="1"/>
  <c r="B1724" i="1"/>
  <c r="A1724" i="1"/>
  <c r="N1716" i="1"/>
  <c r="O1716" i="1"/>
  <c r="P1716" i="1"/>
  <c r="Q1716" i="1"/>
  <c r="J1716" i="1"/>
  <c r="R1716" i="1"/>
  <c r="K1716" i="1"/>
  <c r="L1716" i="1"/>
  <c r="M1716" i="1"/>
  <c r="B1716" i="1"/>
  <c r="A1716" i="1"/>
  <c r="N1708" i="1"/>
  <c r="O1708" i="1"/>
  <c r="P1708" i="1"/>
  <c r="Q1708" i="1"/>
  <c r="J1708" i="1"/>
  <c r="R1708" i="1"/>
  <c r="K1708" i="1"/>
  <c r="L1708" i="1"/>
  <c r="M1708" i="1"/>
  <c r="B1708" i="1"/>
  <c r="A1708" i="1"/>
  <c r="N1700" i="1"/>
  <c r="O1700" i="1"/>
  <c r="P1700" i="1"/>
  <c r="Q1700" i="1"/>
  <c r="J1700" i="1"/>
  <c r="R1700" i="1"/>
  <c r="K1700" i="1"/>
  <c r="L1700" i="1"/>
  <c r="M1700" i="1"/>
  <c r="B1700" i="1"/>
  <c r="A1700" i="1"/>
  <c r="N1692" i="1"/>
  <c r="O1692" i="1"/>
  <c r="P1692" i="1"/>
  <c r="Q1692" i="1"/>
  <c r="J1692" i="1"/>
  <c r="R1692" i="1"/>
  <c r="K1692" i="1"/>
  <c r="L1692" i="1"/>
  <c r="M1692" i="1"/>
  <c r="B1692" i="1"/>
  <c r="A1692" i="1"/>
  <c r="N1684" i="1"/>
  <c r="O1684" i="1"/>
  <c r="P1684" i="1"/>
  <c r="Q1684" i="1"/>
  <c r="J1684" i="1"/>
  <c r="R1684" i="1"/>
  <c r="K1684" i="1"/>
  <c r="L1684" i="1"/>
  <c r="M1684" i="1"/>
  <c r="B1684" i="1"/>
  <c r="A1684" i="1"/>
  <c r="N1676" i="1"/>
  <c r="O1676" i="1"/>
  <c r="P1676" i="1"/>
  <c r="Q1676" i="1"/>
  <c r="J1676" i="1"/>
  <c r="R1676" i="1"/>
  <c r="K1676" i="1"/>
  <c r="L1676" i="1"/>
  <c r="M1676" i="1"/>
  <c r="B1676" i="1"/>
  <c r="A1676" i="1"/>
  <c r="N1668" i="1"/>
  <c r="O1668" i="1"/>
  <c r="P1668" i="1"/>
  <c r="Q1668" i="1"/>
  <c r="J1668" i="1"/>
  <c r="R1668" i="1"/>
  <c r="K1668" i="1"/>
  <c r="L1668" i="1"/>
  <c r="M1668" i="1"/>
  <c r="B1668" i="1"/>
  <c r="A1668" i="1"/>
  <c r="J1092" i="1"/>
  <c r="R1092" i="1"/>
  <c r="K1092" i="1"/>
  <c r="L1092" i="1"/>
  <c r="M1092" i="1"/>
  <c r="N1092" i="1"/>
  <c r="O1092" i="1"/>
  <c r="P1092" i="1"/>
  <c r="Q1092" i="1"/>
  <c r="B1092" i="1"/>
  <c r="A1092" i="1"/>
  <c r="J1084" i="1"/>
  <c r="R1084" i="1"/>
  <c r="K1084" i="1"/>
  <c r="L1084" i="1"/>
  <c r="M1084" i="1"/>
  <c r="N1084" i="1"/>
  <c r="O1084" i="1"/>
  <c r="P1084" i="1"/>
  <c r="Q1084" i="1"/>
  <c r="B1084" i="1"/>
  <c r="A1084" i="1"/>
  <c r="J1076" i="1"/>
  <c r="R1076" i="1"/>
  <c r="K1076" i="1"/>
  <c r="L1076" i="1"/>
  <c r="M1076" i="1"/>
  <c r="N1076" i="1"/>
  <c r="O1076" i="1"/>
  <c r="Q1076" i="1"/>
  <c r="P1076" i="1"/>
  <c r="B1076" i="1"/>
  <c r="A1076" i="1"/>
  <c r="J1068" i="1"/>
  <c r="R1068" i="1"/>
  <c r="K1068" i="1"/>
  <c r="L1068" i="1"/>
  <c r="M1068" i="1"/>
  <c r="N1068" i="1"/>
  <c r="O1068" i="1"/>
  <c r="P1068" i="1"/>
  <c r="Q1068" i="1"/>
  <c r="B1068" i="1"/>
  <c r="A1068" i="1"/>
  <c r="O1060" i="1"/>
  <c r="R1060" i="1"/>
  <c r="J1060" i="1"/>
  <c r="K1060" i="1"/>
  <c r="L1060" i="1"/>
  <c r="M1060" i="1"/>
  <c r="N1060" i="1"/>
  <c r="P1060" i="1"/>
  <c r="Q1060" i="1"/>
  <c r="B1060" i="1"/>
  <c r="A1060" i="1"/>
  <c r="O1052" i="1"/>
  <c r="P1052" i="1"/>
  <c r="Q1052" i="1"/>
  <c r="N1052" i="1"/>
  <c r="R1052" i="1"/>
  <c r="J1052" i="1"/>
  <c r="K1052" i="1"/>
  <c r="M1052" i="1"/>
  <c r="L1052" i="1"/>
  <c r="B1052" i="1"/>
  <c r="A1052" i="1"/>
  <c r="O1044" i="1"/>
  <c r="P1044" i="1"/>
  <c r="Q1044" i="1"/>
  <c r="J1044" i="1"/>
  <c r="R1044" i="1"/>
  <c r="K1044" i="1"/>
  <c r="L1044" i="1"/>
  <c r="M1044" i="1"/>
  <c r="N1044" i="1"/>
  <c r="B1044" i="1"/>
  <c r="A1044" i="1"/>
  <c r="O1036" i="1"/>
  <c r="P1036" i="1"/>
  <c r="Q1036" i="1"/>
  <c r="J1036" i="1"/>
  <c r="R1036" i="1"/>
  <c r="N1036" i="1"/>
  <c r="K1036" i="1"/>
  <c r="L1036" i="1"/>
  <c r="M1036" i="1"/>
  <c r="B1036" i="1"/>
  <c r="A1036" i="1"/>
  <c r="O1028" i="1"/>
  <c r="P1028" i="1"/>
  <c r="Q1028" i="1"/>
  <c r="J1028" i="1"/>
  <c r="R1028" i="1"/>
  <c r="K1028" i="1"/>
  <c r="L1028" i="1"/>
  <c r="M1028" i="1"/>
  <c r="N1028" i="1"/>
  <c r="B1028" i="1"/>
  <c r="A1028" i="1"/>
  <c r="O1020" i="1"/>
  <c r="P1020" i="1"/>
  <c r="Q1020" i="1"/>
  <c r="J1020" i="1"/>
  <c r="R1020" i="1"/>
  <c r="N1020" i="1"/>
  <c r="K1020" i="1"/>
  <c r="L1020" i="1"/>
  <c r="M1020" i="1"/>
  <c r="B1020" i="1"/>
  <c r="A1020" i="1"/>
  <c r="O1012" i="1"/>
  <c r="P1012" i="1"/>
  <c r="Q1012" i="1"/>
  <c r="J1012" i="1"/>
  <c r="R1012" i="1"/>
  <c r="K1012" i="1"/>
  <c r="L1012" i="1"/>
  <c r="M1012" i="1"/>
  <c r="N1012" i="1"/>
  <c r="B1012" i="1"/>
  <c r="A1012" i="1"/>
  <c r="O1004" i="1"/>
  <c r="P1004" i="1"/>
  <c r="Q1004" i="1"/>
  <c r="J1004" i="1"/>
  <c r="R1004" i="1"/>
  <c r="N1004" i="1"/>
  <c r="K1004" i="1"/>
  <c r="M1004" i="1"/>
  <c r="L1004" i="1"/>
  <c r="B1004" i="1"/>
  <c r="A1004" i="1"/>
  <c r="O996" i="1"/>
  <c r="P996" i="1"/>
  <c r="Q996" i="1"/>
  <c r="J996" i="1"/>
  <c r="R996" i="1"/>
  <c r="K996" i="1"/>
  <c r="L996" i="1"/>
  <c r="M996" i="1"/>
  <c r="N996" i="1"/>
  <c r="B996" i="1"/>
  <c r="A996" i="1"/>
  <c r="O988" i="1"/>
  <c r="P988" i="1"/>
  <c r="Q988" i="1"/>
  <c r="J988" i="1"/>
  <c r="R988" i="1"/>
  <c r="N988" i="1"/>
  <c r="K988" i="1"/>
  <c r="L988" i="1"/>
  <c r="M988" i="1"/>
  <c r="B988" i="1"/>
  <c r="A988" i="1"/>
  <c r="M980" i="1"/>
  <c r="N980" i="1"/>
  <c r="O980" i="1"/>
  <c r="P980" i="1"/>
  <c r="Q980" i="1"/>
  <c r="J980" i="1"/>
  <c r="R980" i="1"/>
  <c r="K980" i="1"/>
  <c r="L980" i="1"/>
  <c r="B980" i="1"/>
  <c r="A980" i="1"/>
  <c r="M972" i="1"/>
  <c r="N972" i="1"/>
  <c r="O972" i="1"/>
  <c r="P972" i="1"/>
  <c r="Q972" i="1"/>
  <c r="J972" i="1"/>
  <c r="R972" i="1"/>
  <c r="K972" i="1"/>
  <c r="L972" i="1"/>
  <c r="B972" i="1"/>
  <c r="A972" i="1"/>
  <c r="M964" i="1"/>
  <c r="N964" i="1"/>
  <c r="O964" i="1"/>
  <c r="P964" i="1"/>
  <c r="Q964" i="1"/>
  <c r="J964" i="1"/>
  <c r="R964" i="1"/>
  <c r="K964" i="1"/>
  <c r="L964" i="1"/>
  <c r="B964" i="1"/>
  <c r="A964" i="1"/>
  <c r="O2057" i="1"/>
  <c r="P2057" i="1"/>
  <c r="Q2057" i="1"/>
  <c r="J2057" i="1"/>
  <c r="R2057" i="1"/>
  <c r="K2057" i="1"/>
  <c r="L2057" i="1"/>
  <c r="M2057" i="1"/>
  <c r="N2057" i="1"/>
  <c r="A2057" i="1"/>
  <c r="B2057" i="1"/>
  <c r="J2373" i="1"/>
  <c r="R2373" i="1"/>
  <c r="M2373" i="1"/>
  <c r="N2373" i="1"/>
  <c r="O2373" i="1"/>
  <c r="P2373" i="1"/>
  <c r="Q2373" i="1"/>
  <c r="L2373" i="1"/>
  <c r="K2373" i="1"/>
  <c r="A2373" i="1"/>
  <c r="B2373" i="1"/>
  <c r="J2365" i="1"/>
  <c r="R2365" i="1"/>
  <c r="M2365" i="1"/>
  <c r="N2365" i="1"/>
  <c r="K2365" i="1"/>
  <c r="L2365" i="1"/>
  <c r="O2365" i="1"/>
  <c r="P2365" i="1"/>
  <c r="Q2365" i="1"/>
  <c r="A2365" i="1"/>
  <c r="B2365" i="1"/>
  <c r="Q2439" i="1"/>
  <c r="J2439" i="1"/>
  <c r="R2439" i="1"/>
  <c r="K2439" i="1"/>
  <c r="L2439" i="1"/>
  <c r="O2439" i="1"/>
  <c r="P2439" i="1"/>
  <c r="M2439" i="1"/>
  <c r="B2439" i="1"/>
  <c r="N2439" i="1"/>
  <c r="A2439" i="1"/>
  <c r="K2431" i="1"/>
  <c r="L2431" i="1"/>
  <c r="P2431" i="1"/>
  <c r="Q2431" i="1"/>
  <c r="R2431" i="1"/>
  <c r="N2431" i="1"/>
  <c r="O2431" i="1"/>
  <c r="B2431" i="1"/>
  <c r="J2431" i="1"/>
  <c r="M2431" i="1"/>
  <c r="A2431" i="1"/>
  <c r="M1657" i="1"/>
  <c r="N1657" i="1"/>
  <c r="P1657" i="1"/>
  <c r="J1657" i="1"/>
  <c r="K1657" i="1"/>
  <c r="L1657" i="1"/>
  <c r="O1657" i="1"/>
  <c r="Q1657" i="1"/>
  <c r="R1657" i="1"/>
  <c r="A1657" i="1"/>
  <c r="B1657" i="1"/>
  <c r="M1649" i="1"/>
  <c r="N1649" i="1"/>
  <c r="P1649" i="1"/>
  <c r="O1649" i="1"/>
  <c r="Q1649" i="1"/>
  <c r="R1649" i="1"/>
  <c r="J1649" i="1"/>
  <c r="K1649" i="1"/>
  <c r="L1649" i="1"/>
  <c r="A1649" i="1"/>
  <c r="B1649" i="1"/>
  <c r="M1641" i="1"/>
  <c r="N1641" i="1"/>
  <c r="O1641" i="1"/>
  <c r="P1641" i="1"/>
  <c r="Q1641" i="1"/>
  <c r="J1641" i="1"/>
  <c r="R1641" i="1"/>
  <c r="L1641" i="1"/>
  <c r="K1641" i="1"/>
  <c r="A1641" i="1"/>
  <c r="B1641" i="1"/>
  <c r="M1633" i="1"/>
  <c r="N1633" i="1"/>
  <c r="O1633" i="1"/>
  <c r="P1633" i="1"/>
  <c r="Q1633" i="1"/>
  <c r="J1633" i="1"/>
  <c r="R1633" i="1"/>
  <c r="K1633" i="1"/>
  <c r="L1633" i="1"/>
  <c r="A1633" i="1"/>
  <c r="B1633" i="1"/>
  <c r="M1625" i="1"/>
  <c r="N1625" i="1"/>
  <c r="O1625" i="1"/>
  <c r="P1625" i="1"/>
  <c r="Q1625" i="1"/>
  <c r="J1625" i="1"/>
  <c r="R1625" i="1"/>
  <c r="K1625" i="1"/>
  <c r="L1625" i="1"/>
  <c r="A1625" i="1"/>
  <c r="B1625" i="1"/>
  <c r="M1617" i="1"/>
  <c r="N1617" i="1"/>
  <c r="O1617" i="1"/>
  <c r="P1617" i="1"/>
  <c r="Q1617" i="1"/>
  <c r="J1617" i="1"/>
  <c r="R1617" i="1"/>
  <c r="K1617" i="1"/>
  <c r="L1617" i="1"/>
  <c r="A1617" i="1"/>
  <c r="B1617" i="1"/>
  <c r="M1609" i="1"/>
  <c r="N1609" i="1"/>
  <c r="O1609" i="1"/>
  <c r="P1609" i="1"/>
  <c r="Q1609" i="1"/>
  <c r="J1609" i="1"/>
  <c r="R1609" i="1"/>
  <c r="L1609" i="1"/>
  <c r="K1609" i="1"/>
  <c r="A1609" i="1"/>
  <c r="B1609" i="1"/>
  <c r="M1601" i="1"/>
  <c r="N1601" i="1"/>
  <c r="O1601" i="1"/>
  <c r="P1601" i="1"/>
  <c r="Q1601" i="1"/>
  <c r="J1601" i="1"/>
  <c r="R1601" i="1"/>
  <c r="K1601" i="1"/>
  <c r="L1601" i="1"/>
  <c r="A1601" i="1"/>
  <c r="B1601" i="1"/>
  <c r="M1593" i="1"/>
  <c r="N1593" i="1"/>
  <c r="O1593" i="1"/>
  <c r="P1593" i="1"/>
  <c r="Q1593" i="1"/>
  <c r="J1593" i="1"/>
  <c r="R1593" i="1"/>
  <c r="K1593" i="1"/>
  <c r="L1593" i="1"/>
  <c r="A1593" i="1"/>
  <c r="B1593" i="1"/>
  <c r="M1585" i="1"/>
  <c r="N1585" i="1"/>
  <c r="O1585" i="1"/>
  <c r="P1585" i="1"/>
  <c r="Q1585" i="1"/>
  <c r="J1585" i="1"/>
  <c r="R1585" i="1"/>
  <c r="K1585" i="1"/>
  <c r="L1585" i="1"/>
  <c r="A1585" i="1"/>
  <c r="B1585" i="1"/>
  <c r="M1577" i="1"/>
  <c r="N1577" i="1"/>
  <c r="O1577" i="1"/>
  <c r="P1577" i="1"/>
  <c r="Q1577" i="1"/>
  <c r="J1577" i="1"/>
  <c r="R1577" i="1"/>
  <c r="L1577" i="1"/>
  <c r="K1577" i="1"/>
  <c r="A1577" i="1"/>
  <c r="B1577" i="1"/>
  <c r="M1569" i="1"/>
  <c r="N1569" i="1"/>
  <c r="O1569" i="1"/>
  <c r="P1569" i="1"/>
  <c r="Q1569" i="1"/>
  <c r="J1569" i="1"/>
  <c r="R1569" i="1"/>
  <c r="K1569" i="1"/>
  <c r="L1569" i="1"/>
  <c r="A1569" i="1"/>
  <c r="B1569" i="1"/>
  <c r="M1561" i="1"/>
  <c r="N1561" i="1"/>
  <c r="O1561" i="1"/>
  <c r="P1561" i="1"/>
  <c r="Q1561" i="1"/>
  <c r="J1561" i="1"/>
  <c r="R1561" i="1"/>
  <c r="K1561" i="1"/>
  <c r="L1561" i="1"/>
  <c r="A1561" i="1"/>
  <c r="B1561" i="1"/>
  <c r="M1553" i="1"/>
  <c r="N1553" i="1"/>
  <c r="O1553" i="1"/>
  <c r="P1553" i="1"/>
  <c r="Q1553" i="1"/>
  <c r="J1553" i="1"/>
  <c r="R1553" i="1"/>
  <c r="K1553" i="1"/>
  <c r="L1553" i="1"/>
  <c r="A1553" i="1"/>
  <c r="B1553" i="1"/>
  <c r="N2154" i="1"/>
  <c r="O2154" i="1"/>
  <c r="P2154" i="1"/>
  <c r="Q2154" i="1"/>
  <c r="J2154" i="1"/>
  <c r="R2154" i="1"/>
  <c r="K2154" i="1"/>
  <c r="L2154" i="1"/>
  <c r="M2154" i="1"/>
  <c r="B2154" i="1"/>
  <c r="A2154" i="1"/>
  <c r="N2146" i="1"/>
  <c r="O2146" i="1"/>
  <c r="P2146" i="1"/>
  <c r="Q2146" i="1"/>
  <c r="J2146" i="1"/>
  <c r="R2146" i="1"/>
  <c r="K2146" i="1"/>
  <c r="L2146" i="1"/>
  <c r="M2146" i="1"/>
  <c r="B2146" i="1"/>
  <c r="A2146" i="1"/>
  <c r="N2138" i="1"/>
  <c r="O2138" i="1"/>
  <c r="P2138" i="1"/>
  <c r="Q2138" i="1"/>
  <c r="J2138" i="1"/>
  <c r="R2138" i="1"/>
  <c r="K2138" i="1"/>
  <c r="L2138" i="1"/>
  <c r="M2138" i="1"/>
  <c r="B2138" i="1"/>
  <c r="A2138" i="1"/>
  <c r="Q2119" i="1"/>
  <c r="J2119" i="1"/>
  <c r="R2119" i="1"/>
  <c r="K2119" i="1"/>
  <c r="L2119" i="1"/>
  <c r="M2119" i="1"/>
  <c r="N2119" i="1"/>
  <c r="O2119" i="1"/>
  <c r="P2119" i="1"/>
  <c r="B2119" i="1"/>
  <c r="A2119" i="1"/>
  <c r="P2359" i="1"/>
  <c r="K2359" i="1"/>
  <c r="L2359" i="1"/>
  <c r="M2359" i="1"/>
  <c r="N2359" i="1"/>
  <c r="O2359" i="1"/>
  <c r="Q2359" i="1"/>
  <c r="R2359" i="1"/>
  <c r="J2359" i="1"/>
  <c r="B2359" i="1"/>
  <c r="A2359" i="1"/>
  <c r="J2424" i="1"/>
  <c r="R2424" i="1"/>
  <c r="K2424" i="1"/>
  <c r="O2424" i="1"/>
  <c r="P2424" i="1"/>
  <c r="Q2424" i="1"/>
  <c r="M2424" i="1"/>
  <c r="L2424" i="1"/>
  <c r="A2424" i="1"/>
  <c r="B2424" i="1"/>
  <c r="N2424" i="1"/>
  <c r="O2105" i="1"/>
  <c r="P2105" i="1"/>
  <c r="Q2105" i="1"/>
  <c r="J2105" i="1"/>
  <c r="R2105" i="1"/>
  <c r="K2105" i="1"/>
  <c r="L2105" i="1"/>
  <c r="N2105" i="1"/>
  <c r="M2105" i="1"/>
  <c r="A2105" i="1"/>
  <c r="B2105" i="1"/>
  <c r="L2116" i="1"/>
  <c r="M2116" i="1"/>
  <c r="N2116" i="1"/>
  <c r="O2116" i="1"/>
  <c r="P2116" i="1"/>
  <c r="Q2116" i="1"/>
  <c r="J2116" i="1"/>
  <c r="K2116" i="1"/>
  <c r="R2116" i="1"/>
  <c r="A2116" i="1"/>
  <c r="B2116" i="1"/>
  <c r="M2115" i="1"/>
  <c r="N2115" i="1"/>
  <c r="O2115" i="1"/>
  <c r="P2115" i="1"/>
  <c r="Q2115" i="1"/>
  <c r="J2115" i="1"/>
  <c r="R2115" i="1"/>
  <c r="K2115" i="1"/>
  <c r="L2115" i="1"/>
  <c r="B2115" i="1"/>
  <c r="A2115" i="1"/>
  <c r="N2329" i="1"/>
  <c r="Q2329" i="1"/>
  <c r="J2329" i="1"/>
  <c r="R2329" i="1"/>
  <c r="O2329" i="1"/>
  <c r="P2329" i="1"/>
  <c r="M2329" i="1"/>
  <c r="L2329" i="1"/>
  <c r="K2329" i="1"/>
  <c r="A2329" i="1"/>
  <c r="B2329" i="1"/>
  <c r="N2361" i="1"/>
  <c r="Q2361" i="1"/>
  <c r="J2361" i="1"/>
  <c r="R2361" i="1"/>
  <c r="K2361" i="1"/>
  <c r="L2361" i="1"/>
  <c r="M2361" i="1"/>
  <c r="O2361" i="1"/>
  <c r="P2361" i="1"/>
  <c r="A2361" i="1"/>
  <c r="B2361" i="1"/>
  <c r="Q2382" i="1"/>
  <c r="L2382" i="1"/>
  <c r="M2382" i="1"/>
  <c r="P2382" i="1"/>
  <c r="R2382" i="1"/>
  <c r="J2382" i="1"/>
  <c r="O2382" i="1"/>
  <c r="K2382" i="1"/>
  <c r="N2382" i="1"/>
  <c r="B2382" i="1"/>
  <c r="A2382" i="1"/>
  <c r="Q2401" i="1"/>
  <c r="J2401" i="1"/>
  <c r="R2401" i="1"/>
  <c r="L2401" i="1"/>
  <c r="M2401" i="1"/>
  <c r="N2401" i="1"/>
  <c r="O2401" i="1"/>
  <c r="K2401" i="1"/>
  <c r="P2401" i="1"/>
  <c r="A2401" i="1"/>
  <c r="B2401" i="1"/>
  <c r="P2426" i="1"/>
  <c r="Q2426" i="1"/>
  <c r="J2426" i="1"/>
  <c r="K2426" i="1"/>
  <c r="L2426" i="1"/>
  <c r="O2426" i="1"/>
  <c r="M2426" i="1"/>
  <c r="N2426" i="1"/>
  <c r="R2426" i="1"/>
  <c r="B2426" i="1"/>
  <c r="A2426" i="1"/>
  <c r="L2406" i="1"/>
  <c r="M2406" i="1"/>
  <c r="J2406" i="1"/>
  <c r="K2406" i="1"/>
  <c r="N2406" i="1"/>
  <c r="Q2406" i="1"/>
  <c r="O2406" i="1"/>
  <c r="P2406" i="1"/>
  <c r="R2406" i="1"/>
  <c r="B2406" i="1"/>
  <c r="A2406" i="1"/>
  <c r="O2081" i="1"/>
  <c r="P2081" i="1"/>
  <c r="Q2081" i="1"/>
  <c r="J2081" i="1"/>
  <c r="R2081" i="1"/>
  <c r="K2081" i="1"/>
  <c r="L2081" i="1"/>
  <c r="M2081" i="1"/>
  <c r="N2081" i="1"/>
  <c r="A2081" i="1"/>
  <c r="B2081" i="1"/>
  <c r="N901" i="1"/>
  <c r="O901" i="1"/>
  <c r="P901" i="1"/>
  <c r="Q901" i="1"/>
  <c r="J901" i="1"/>
  <c r="R901" i="1"/>
  <c r="K901" i="1"/>
  <c r="L901" i="1"/>
  <c r="M901" i="1"/>
  <c r="A901" i="1"/>
  <c r="B901" i="1"/>
  <c r="K950" i="1"/>
  <c r="L950" i="1"/>
  <c r="M950" i="1"/>
  <c r="N950" i="1"/>
  <c r="O950" i="1"/>
  <c r="P950" i="1"/>
  <c r="J950" i="1"/>
  <c r="Q950" i="1"/>
  <c r="R950" i="1"/>
  <c r="B950" i="1"/>
  <c r="A950" i="1"/>
  <c r="K942" i="1"/>
  <c r="L942" i="1"/>
  <c r="M942" i="1"/>
  <c r="N942" i="1"/>
  <c r="O942" i="1"/>
  <c r="P942" i="1"/>
  <c r="J942" i="1"/>
  <c r="Q942" i="1"/>
  <c r="R942" i="1"/>
  <c r="B942" i="1"/>
  <c r="A942" i="1"/>
  <c r="N934" i="1"/>
  <c r="J934" i="1"/>
  <c r="K934" i="1"/>
  <c r="L934" i="1"/>
  <c r="M934" i="1"/>
  <c r="O934" i="1"/>
  <c r="P934" i="1"/>
  <c r="R934" i="1"/>
  <c r="Q934" i="1"/>
  <c r="B934" i="1"/>
  <c r="A934" i="1"/>
  <c r="M926" i="1"/>
  <c r="N926" i="1"/>
  <c r="O926" i="1"/>
  <c r="P926" i="1"/>
  <c r="Q926" i="1"/>
  <c r="R926" i="1"/>
  <c r="J926" i="1"/>
  <c r="K926" i="1"/>
  <c r="L926" i="1"/>
  <c r="B926" i="1"/>
  <c r="A926" i="1"/>
  <c r="M918" i="1"/>
  <c r="N918" i="1"/>
  <c r="O918" i="1"/>
  <c r="P918" i="1"/>
  <c r="Q918" i="1"/>
  <c r="J918" i="1"/>
  <c r="R918" i="1"/>
  <c r="K918" i="1"/>
  <c r="L918" i="1"/>
  <c r="B918" i="1"/>
  <c r="A918" i="1"/>
  <c r="M910" i="1"/>
  <c r="N910" i="1"/>
  <c r="O910" i="1"/>
  <c r="P910" i="1"/>
  <c r="Q910" i="1"/>
  <c r="J910" i="1"/>
  <c r="R910" i="1"/>
  <c r="K910" i="1"/>
  <c r="L910" i="1"/>
  <c r="B910" i="1"/>
  <c r="A910" i="1"/>
  <c r="M902" i="1"/>
  <c r="N902" i="1"/>
  <c r="O902" i="1"/>
  <c r="P902" i="1"/>
  <c r="Q902" i="1"/>
  <c r="J902" i="1"/>
  <c r="R902" i="1"/>
  <c r="K902" i="1"/>
  <c r="L902" i="1"/>
  <c r="B902" i="1"/>
  <c r="A902" i="1"/>
  <c r="M2179" i="1"/>
  <c r="O2179" i="1"/>
  <c r="P2179" i="1"/>
  <c r="Q2179" i="1"/>
  <c r="J2179" i="1"/>
  <c r="R2179" i="1"/>
  <c r="K2179" i="1"/>
  <c r="L2179" i="1"/>
  <c r="N2179" i="1"/>
  <c r="B2179" i="1"/>
  <c r="A2179" i="1"/>
  <c r="J2054" i="1"/>
  <c r="R2054" i="1"/>
  <c r="K2054" i="1"/>
  <c r="L2054" i="1"/>
  <c r="M2054" i="1"/>
  <c r="N2054" i="1"/>
  <c r="O2054" i="1"/>
  <c r="Q2054" i="1"/>
  <c r="P2054" i="1"/>
  <c r="B2054" i="1"/>
  <c r="A2054" i="1"/>
  <c r="Q2456" i="1"/>
  <c r="J2456" i="1"/>
  <c r="R2456" i="1"/>
  <c r="K2456" i="1"/>
  <c r="N2456" i="1"/>
  <c r="O2456" i="1"/>
  <c r="P2456" i="1"/>
  <c r="M2456" i="1"/>
  <c r="A2456" i="1"/>
  <c r="B2456" i="1"/>
  <c r="L2456" i="1"/>
  <c r="O2502" i="1"/>
  <c r="A2502" i="1"/>
  <c r="B2502" i="1"/>
  <c r="B2487" i="1"/>
  <c r="A2487" i="1"/>
  <c r="L2477" i="1"/>
  <c r="A2477" i="1"/>
  <c r="B2477" i="1"/>
  <c r="K2462" i="1"/>
  <c r="L2462" i="1"/>
  <c r="N2462" i="1"/>
  <c r="O2462" i="1"/>
  <c r="P2462" i="1"/>
  <c r="Q2462" i="1"/>
  <c r="R2462" i="1"/>
  <c r="M2462" i="1"/>
  <c r="J2462" i="1"/>
  <c r="B2462" i="1"/>
  <c r="A2462" i="1"/>
  <c r="O2169" i="1"/>
  <c r="Q2169" i="1"/>
  <c r="J2169" i="1"/>
  <c r="R2169" i="1"/>
  <c r="K2169" i="1"/>
  <c r="L2169" i="1"/>
  <c r="M2169" i="1"/>
  <c r="N2169" i="1"/>
  <c r="P2169" i="1"/>
  <c r="A2169" i="1"/>
  <c r="B2169" i="1"/>
  <c r="O2161" i="1"/>
  <c r="Q2161" i="1"/>
  <c r="J2161" i="1"/>
  <c r="R2161" i="1"/>
  <c r="K2161" i="1"/>
  <c r="L2161" i="1"/>
  <c r="N2161" i="1"/>
  <c r="P2161" i="1"/>
  <c r="M2161" i="1"/>
  <c r="A2161" i="1"/>
  <c r="B2161" i="1"/>
  <c r="O1795" i="1"/>
  <c r="P1795" i="1"/>
  <c r="Q1795" i="1"/>
  <c r="J1795" i="1"/>
  <c r="R1795" i="1"/>
  <c r="K1795" i="1"/>
  <c r="L1795" i="1"/>
  <c r="M1795" i="1"/>
  <c r="N1795" i="1"/>
  <c r="A1795" i="1"/>
  <c r="B1795" i="1"/>
  <c r="O1787" i="1"/>
  <c r="P1787" i="1"/>
  <c r="Q1787" i="1"/>
  <c r="J1787" i="1"/>
  <c r="R1787" i="1"/>
  <c r="K1787" i="1"/>
  <c r="L1787" i="1"/>
  <c r="M1787" i="1"/>
  <c r="N1787" i="1"/>
  <c r="A1787" i="1"/>
  <c r="B1787" i="1"/>
  <c r="O1779" i="1"/>
  <c r="P1779" i="1"/>
  <c r="Q1779" i="1"/>
  <c r="J1779" i="1"/>
  <c r="R1779" i="1"/>
  <c r="K1779" i="1"/>
  <c r="L1779" i="1"/>
  <c r="M1779" i="1"/>
  <c r="N1779" i="1"/>
  <c r="A1779" i="1"/>
  <c r="B1779" i="1"/>
  <c r="O1771" i="1"/>
  <c r="P1771" i="1"/>
  <c r="Q1771" i="1"/>
  <c r="J1771" i="1"/>
  <c r="R1771" i="1"/>
  <c r="K1771" i="1"/>
  <c r="L1771" i="1"/>
  <c r="M1771" i="1"/>
  <c r="N1771" i="1"/>
  <c r="A1771" i="1"/>
  <c r="B1771" i="1"/>
  <c r="O1763" i="1"/>
  <c r="P1763" i="1"/>
  <c r="Q1763" i="1"/>
  <c r="J1763" i="1"/>
  <c r="R1763" i="1"/>
  <c r="K1763" i="1"/>
  <c r="L1763" i="1"/>
  <c r="M1763" i="1"/>
  <c r="N1763" i="1"/>
  <c r="A1763" i="1"/>
  <c r="B1763" i="1"/>
  <c r="O1755" i="1"/>
  <c r="P1755" i="1"/>
  <c r="Q1755" i="1"/>
  <c r="J1755" i="1"/>
  <c r="R1755" i="1"/>
  <c r="K1755" i="1"/>
  <c r="L1755" i="1"/>
  <c r="M1755" i="1"/>
  <c r="N1755" i="1"/>
  <c r="A1755" i="1"/>
  <c r="B1755" i="1"/>
  <c r="O1747" i="1"/>
  <c r="P1747" i="1"/>
  <c r="Q1747" i="1"/>
  <c r="J1747" i="1"/>
  <c r="R1747" i="1"/>
  <c r="K1747" i="1"/>
  <c r="L1747" i="1"/>
  <c r="M1747" i="1"/>
  <c r="N1747" i="1"/>
  <c r="A1747" i="1"/>
  <c r="B1747" i="1"/>
  <c r="O1739" i="1"/>
  <c r="P1739" i="1"/>
  <c r="Q1739" i="1"/>
  <c r="J1739" i="1"/>
  <c r="R1739" i="1"/>
  <c r="K1739" i="1"/>
  <c r="L1739" i="1"/>
  <c r="M1739" i="1"/>
  <c r="N1739" i="1"/>
  <c r="A1739" i="1"/>
  <c r="B1739" i="1"/>
  <c r="O1731" i="1"/>
  <c r="P1731" i="1"/>
  <c r="Q1731" i="1"/>
  <c r="J1731" i="1"/>
  <c r="R1731" i="1"/>
  <c r="K1731" i="1"/>
  <c r="L1731" i="1"/>
  <c r="M1731" i="1"/>
  <c r="N1731" i="1"/>
  <c r="A1731" i="1"/>
  <c r="B1731" i="1"/>
  <c r="O1723" i="1"/>
  <c r="P1723" i="1"/>
  <c r="Q1723" i="1"/>
  <c r="J1723" i="1"/>
  <c r="R1723" i="1"/>
  <c r="K1723" i="1"/>
  <c r="L1723" i="1"/>
  <c r="M1723" i="1"/>
  <c r="N1723" i="1"/>
  <c r="A1723" i="1"/>
  <c r="B1723" i="1"/>
  <c r="O1715" i="1"/>
  <c r="P1715" i="1"/>
  <c r="Q1715" i="1"/>
  <c r="J1715" i="1"/>
  <c r="R1715" i="1"/>
  <c r="K1715" i="1"/>
  <c r="L1715" i="1"/>
  <c r="M1715" i="1"/>
  <c r="N1715" i="1"/>
  <c r="A1715" i="1"/>
  <c r="B1715" i="1"/>
  <c r="O1707" i="1"/>
  <c r="P1707" i="1"/>
  <c r="Q1707" i="1"/>
  <c r="J1707" i="1"/>
  <c r="R1707" i="1"/>
  <c r="K1707" i="1"/>
  <c r="L1707" i="1"/>
  <c r="M1707" i="1"/>
  <c r="N1707" i="1"/>
  <c r="A1707" i="1"/>
  <c r="B1707" i="1"/>
  <c r="O1699" i="1"/>
  <c r="P1699" i="1"/>
  <c r="Q1699" i="1"/>
  <c r="J1699" i="1"/>
  <c r="R1699" i="1"/>
  <c r="K1699" i="1"/>
  <c r="L1699" i="1"/>
  <c r="M1699" i="1"/>
  <c r="N1699" i="1"/>
  <c r="A1699" i="1"/>
  <c r="B1699" i="1"/>
  <c r="O1691" i="1"/>
  <c r="P1691" i="1"/>
  <c r="Q1691" i="1"/>
  <c r="J1691" i="1"/>
  <c r="R1691" i="1"/>
  <c r="K1691" i="1"/>
  <c r="L1691" i="1"/>
  <c r="M1691" i="1"/>
  <c r="N1691" i="1"/>
  <c r="A1691" i="1"/>
  <c r="B1691" i="1"/>
  <c r="O1683" i="1"/>
  <c r="P1683" i="1"/>
  <c r="Q1683" i="1"/>
  <c r="J1683" i="1"/>
  <c r="R1683" i="1"/>
  <c r="K1683" i="1"/>
  <c r="L1683" i="1"/>
  <c r="M1683" i="1"/>
  <c r="N1683" i="1"/>
  <c r="A1683" i="1"/>
  <c r="B1683" i="1"/>
  <c r="O1675" i="1"/>
  <c r="P1675" i="1"/>
  <c r="Q1675" i="1"/>
  <c r="J1675" i="1"/>
  <c r="R1675" i="1"/>
  <c r="K1675" i="1"/>
  <c r="L1675" i="1"/>
  <c r="M1675" i="1"/>
  <c r="N1675" i="1"/>
  <c r="A1675" i="1"/>
  <c r="B1675" i="1"/>
  <c r="O1667" i="1"/>
  <c r="P1667" i="1"/>
  <c r="Q1667" i="1"/>
  <c r="J1667" i="1"/>
  <c r="R1667" i="1"/>
  <c r="K1667" i="1"/>
  <c r="L1667" i="1"/>
  <c r="M1667" i="1"/>
  <c r="N1667" i="1"/>
  <c r="A1667" i="1"/>
  <c r="B1667" i="1"/>
  <c r="K1091" i="1"/>
  <c r="L1091" i="1"/>
  <c r="M1091" i="1"/>
  <c r="N1091" i="1"/>
  <c r="O1091" i="1"/>
  <c r="P1091" i="1"/>
  <c r="J1091" i="1"/>
  <c r="Q1091" i="1"/>
  <c r="R1091" i="1"/>
  <c r="A1091" i="1"/>
  <c r="B1091" i="1"/>
  <c r="K1083" i="1"/>
  <c r="L1083" i="1"/>
  <c r="M1083" i="1"/>
  <c r="N1083" i="1"/>
  <c r="O1083" i="1"/>
  <c r="P1083" i="1"/>
  <c r="R1083" i="1"/>
  <c r="Q1083" i="1"/>
  <c r="J1083" i="1"/>
  <c r="A1083" i="1"/>
  <c r="B1083" i="1"/>
  <c r="K1075" i="1"/>
  <c r="L1075" i="1"/>
  <c r="M1075" i="1"/>
  <c r="N1075" i="1"/>
  <c r="O1075" i="1"/>
  <c r="P1075" i="1"/>
  <c r="J1075" i="1"/>
  <c r="Q1075" i="1"/>
  <c r="R1075" i="1"/>
  <c r="A1075" i="1"/>
  <c r="B1075" i="1"/>
  <c r="K1067" i="1"/>
  <c r="L1067" i="1"/>
  <c r="M1067" i="1"/>
  <c r="N1067" i="1"/>
  <c r="O1067" i="1"/>
  <c r="P1067" i="1"/>
  <c r="J1067" i="1"/>
  <c r="Q1067" i="1"/>
  <c r="R1067" i="1"/>
  <c r="A1067" i="1"/>
  <c r="B1067" i="1"/>
  <c r="P1059" i="1"/>
  <c r="Q1059" i="1"/>
  <c r="J1059" i="1"/>
  <c r="R1059" i="1"/>
  <c r="O1059" i="1"/>
  <c r="K1059" i="1"/>
  <c r="L1059" i="1"/>
  <c r="M1059" i="1"/>
  <c r="N1059" i="1"/>
  <c r="A1059" i="1"/>
  <c r="B1059" i="1"/>
  <c r="P1051" i="1"/>
  <c r="Q1051" i="1"/>
  <c r="J1051" i="1"/>
  <c r="R1051" i="1"/>
  <c r="L1051" i="1"/>
  <c r="M1051" i="1"/>
  <c r="N1051" i="1"/>
  <c r="O1051" i="1"/>
  <c r="K1051" i="1"/>
  <c r="A1051" i="1"/>
  <c r="B1051" i="1"/>
  <c r="P1043" i="1"/>
  <c r="Q1043" i="1"/>
  <c r="J1043" i="1"/>
  <c r="R1043" i="1"/>
  <c r="K1043" i="1"/>
  <c r="O1043" i="1"/>
  <c r="L1043" i="1"/>
  <c r="M1043" i="1"/>
  <c r="N1043" i="1"/>
  <c r="A1043" i="1"/>
  <c r="B1043" i="1"/>
  <c r="P1035" i="1"/>
  <c r="Q1035" i="1"/>
  <c r="J1035" i="1"/>
  <c r="R1035" i="1"/>
  <c r="K1035" i="1"/>
  <c r="L1035" i="1"/>
  <c r="M1035" i="1"/>
  <c r="N1035" i="1"/>
  <c r="O1035" i="1"/>
  <c r="A1035" i="1"/>
  <c r="B1035" i="1"/>
  <c r="P1027" i="1"/>
  <c r="Q1027" i="1"/>
  <c r="J1027" i="1"/>
  <c r="R1027" i="1"/>
  <c r="K1027" i="1"/>
  <c r="O1027" i="1"/>
  <c r="L1027" i="1"/>
  <c r="M1027" i="1"/>
  <c r="N1027" i="1"/>
  <c r="A1027" i="1"/>
  <c r="B1027" i="1"/>
  <c r="P1019" i="1"/>
  <c r="Q1019" i="1"/>
  <c r="J1019" i="1"/>
  <c r="R1019" i="1"/>
  <c r="K1019" i="1"/>
  <c r="L1019" i="1"/>
  <c r="M1019" i="1"/>
  <c r="N1019" i="1"/>
  <c r="O1019" i="1"/>
  <c r="A1019" i="1"/>
  <c r="B1019" i="1"/>
  <c r="P1011" i="1"/>
  <c r="Q1011" i="1"/>
  <c r="J1011" i="1"/>
  <c r="R1011" i="1"/>
  <c r="K1011" i="1"/>
  <c r="O1011" i="1"/>
  <c r="L1011" i="1"/>
  <c r="N1011" i="1"/>
  <c r="M1011" i="1"/>
  <c r="A1011" i="1"/>
  <c r="B1011" i="1"/>
  <c r="P1003" i="1"/>
  <c r="Q1003" i="1"/>
  <c r="J1003" i="1"/>
  <c r="R1003" i="1"/>
  <c r="K1003" i="1"/>
  <c r="L1003" i="1"/>
  <c r="M1003" i="1"/>
  <c r="N1003" i="1"/>
  <c r="O1003" i="1"/>
  <c r="A1003" i="1"/>
  <c r="B1003" i="1"/>
  <c r="P995" i="1"/>
  <c r="Q995" i="1"/>
  <c r="J995" i="1"/>
  <c r="R995" i="1"/>
  <c r="K995" i="1"/>
  <c r="O995" i="1"/>
  <c r="L995" i="1"/>
  <c r="M995" i="1"/>
  <c r="N995" i="1"/>
  <c r="A995" i="1"/>
  <c r="B995" i="1"/>
  <c r="P987" i="1"/>
  <c r="Q987" i="1"/>
  <c r="J987" i="1"/>
  <c r="R987" i="1"/>
  <c r="K987" i="1"/>
  <c r="L987" i="1"/>
  <c r="M987" i="1"/>
  <c r="N987" i="1"/>
  <c r="O987" i="1"/>
  <c r="A987" i="1"/>
  <c r="B987" i="1"/>
  <c r="N979" i="1"/>
  <c r="O979" i="1"/>
  <c r="P979" i="1"/>
  <c r="Q979" i="1"/>
  <c r="J979" i="1"/>
  <c r="R979" i="1"/>
  <c r="K979" i="1"/>
  <c r="L979" i="1"/>
  <c r="M979" i="1"/>
  <c r="A979" i="1"/>
  <c r="B979" i="1"/>
  <c r="N971" i="1"/>
  <c r="O971" i="1"/>
  <c r="P971" i="1"/>
  <c r="Q971" i="1"/>
  <c r="J971" i="1"/>
  <c r="R971" i="1"/>
  <c r="K971" i="1"/>
  <c r="L971" i="1"/>
  <c r="M971" i="1"/>
  <c r="A971" i="1"/>
  <c r="B971" i="1"/>
  <c r="N963" i="1"/>
  <c r="O963" i="1"/>
  <c r="P963" i="1"/>
  <c r="Q963" i="1"/>
  <c r="J963" i="1"/>
  <c r="R963" i="1"/>
  <c r="K963" i="1"/>
  <c r="M963" i="1"/>
  <c r="L963" i="1"/>
  <c r="A963" i="1"/>
  <c r="B963" i="1"/>
  <c r="K2380" i="1"/>
  <c r="N2380" i="1"/>
  <c r="O2380" i="1"/>
  <c r="P2380" i="1"/>
  <c r="Q2380" i="1"/>
  <c r="R2380" i="1"/>
  <c r="M2380" i="1"/>
  <c r="L2380" i="1"/>
  <c r="J2380" i="1"/>
  <c r="A2380" i="1"/>
  <c r="B2380" i="1"/>
  <c r="K2372" i="1"/>
  <c r="N2372" i="1"/>
  <c r="O2372" i="1"/>
  <c r="J2372" i="1"/>
  <c r="L2372" i="1"/>
  <c r="M2372" i="1"/>
  <c r="P2372" i="1"/>
  <c r="Q2372" i="1"/>
  <c r="R2372" i="1"/>
  <c r="A2372" i="1"/>
  <c r="B2372" i="1"/>
  <c r="K2364" i="1"/>
  <c r="N2364" i="1"/>
  <c r="O2364" i="1"/>
  <c r="R2364" i="1"/>
  <c r="J2364" i="1"/>
  <c r="L2364" i="1"/>
  <c r="Q2364" i="1"/>
  <c r="M2364" i="1"/>
  <c r="P2364" i="1"/>
  <c r="A2364" i="1"/>
  <c r="B2364" i="1"/>
  <c r="J2438" i="1"/>
  <c r="R2438" i="1"/>
  <c r="K2438" i="1"/>
  <c r="L2438" i="1"/>
  <c r="M2438" i="1"/>
  <c r="P2438" i="1"/>
  <c r="N2438" i="1"/>
  <c r="O2438" i="1"/>
  <c r="Q2438" i="1"/>
  <c r="A2438" i="1"/>
  <c r="B2438" i="1"/>
  <c r="L2430" i="1"/>
  <c r="M2430" i="1"/>
  <c r="O2430" i="1"/>
  <c r="P2430" i="1"/>
  <c r="Q2430" i="1"/>
  <c r="R2430" i="1"/>
  <c r="K2430" i="1"/>
  <c r="J2430" i="1"/>
  <c r="N2430" i="1"/>
  <c r="A2430" i="1"/>
  <c r="B2430" i="1"/>
  <c r="N1656" i="1"/>
  <c r="O1656" i="1"/>
  <c r="Q1656" i="1"/>
  <c r="P1656" i="1"/>
  <c r="R1656" i="1"/>
  <c r="J1656" i="1"/>
  <c r="K1656" i="1"/>
  <c r="L1656" i="1"/>
  <c r="M1656" i="1"/>
  <c r="B1656" i="1"/>
  <c r="A1656" i="1"/>
  <c r="N1648" i="1"/>
  <c r="O1648" i="1"/>
  <c r="Q1648" i="1"/>
  <c r="K1648" i="1"/>
  <c r="L1648" i="1"/>
  <c r="M1648" i="1"/>
  <c r="P1648" i="1"/>
  <c r="R1648" i="1"/>
  <c r="J1648" i="1"/>
  <c r="B1648" i="1"/>
  <c r="A1648" i="1"/>
  <c r="N1640" i="1"/>
  <c r="O1640" i="1"/>
  <c r="P1640" i="1"/>
  <c r="Q1640" i="1"/>
  <c r="J1640" i="1"/>
  <c r="R1640" i="1"/>
  <c r="K1640" i="1"/>
  <c r="L1640" i="1"/>
  <c r="M1640" i="1"/>
  <c r="B1640" i="1"/>
  <c r="A1640" i="1"/>
  <c r="N1632" i="1"/>
  <c r="O1632" i="1"/>
  <c r="P1632" i="1"/>
  <c r="Q1632" i="1"/>
  <c r="J1632" i="1"/>
  <c r="R1632" i="1"/>
  <c r="K1632" i="1"/>
  <c r="L1632" i="1"/>
  <c r="M1632" i="1"/>
  <c r="B1632" i="1"/>
  <c r="A1632" i="1"/>
  <c r="N1624" i="1"/>
  <c r="O1624" i="1"/>
  <c r="P1624" i="1"/>
  <c r="Q1624" i="1"/>
  <c r="J1624" i="1"/>
  <c r="R1624" i="1"/>
  <c r="K1624" i="1"/>
  <c r="L1624" i="1"/>
  <c r="M1624" i="1"/>
  <c r="B1624" i="1"/>
  <c r="A1624" i="1"/>
  <c r="N1616" i="1"/>
  <c r="O1616" i="1"/>
  <c r="P1616" i="1"/>
  <c r="Q1616" i="1"/>
  <c r="J1616" i="1"/>
  <c r="R1616" i="1"/>
  <c r="K1616" i="1"/>
  <c r="M1616" i="1"/>
  <c r="L1616" i="1"/>
  <c r="B1616" i="1"/>
  <c r="A1616" i="1"/>
  <c r="N1608" i="1"/>
  <c r="O1608" i="1"/>
  <c r="P1608" i="1"/>
  <c r="Q1608" i="1"/>
  <c r="J1608" i="1"/>
  <c r="R1608" i="1"/>
  <c r="K1608" i="1"/>
  <c r="L1608" i="1"/>
  <c r="M1608" i="1"/>
  <c r="B1608" i="1"/>
  <c r="A1608" i="1"/>
  <c r="N1600" i="1"/>
  <c r="O1600" i="1"/>
  <c r="P1600" i="1"/>
  <c r="Q1600" i="1"/>
  <c r="J1600" i="1"/>
  <c r="R1600" i="1"/>
  <c r="K1600" i="1"/>
  <c r="L1600" i="1"/>
  <c r="M1600" i="1"/>
  <c r="B1600" i="1"/>
  <c r="A1600" i="1"/>
  <c r="N1592" i="1"/>
  <c r="O1592" i="1"/>
  <c r="P1592" i="1"/>
  <c r="Q1592" i="1"/>
  <c r="J1592" i="1"/>
  <c r="R1592" i="1"/>
  <c r="K1592" i="1"/>
  <c r="L1592" i="1"/>
  <c r="M1592" i="1"/>
  <c r="B1592" i="1"/>
  <c r="A1592" i="1"/>
  <c r="N1584" i="1"/>
  <c r="O1584" i="1"/>
  <c r="P1584" i="1"/>
  <c r="Q1584" i="1"/>
  <c r="J1584" i="1"/>
  <c r="R1584" i="1"/>
  <c r="K1584" i="1"/>
  <c r="M1584" i="1"/>
  <c r="L1584" i="1"/>
  <c r="B1584" i="1"/>
  <c r="A1584" i="1"/>
  <c r="N1576" i="1"/>
  <c r="O1576" i="1"/>
  <c r="P1576" i="1"/>
  <c r="Q1576" i="1"/>
  <c r="J1576" i="1"/>
  <c r="R1576" i="1"/>
  <c r="K1576" i="1"/>
  <c r="L1576" i="1"/>
  <c r="M1576" i="1"/>
  <c r="B1576" i="1"/>
  <c r="A1576" i="1"/>
  <c r="N1568" i="1"/>
  <c r="O1568" i="1"/>
  <c r="P1568" i="1"/>
  <c r="Q1568" i="1"/>
  <c r="J1568" i="1"/>
  <c r="R1568" i="1"/>
  <c r="K1568" i="1"/>
  <c r="L1568" i="1"/>
  <c r="M1568" i="1"/>
  <c r="B1568" i="1"/>
  <c r="A1568" i="1"/>
  <c r="N1560" i="1"/>
  <c r="O1560" i="1"/>
  <c r="P1560" i="1"/>
  <c r="Q1560" i="1"/>
  <c r="J1560" i="1"/>
  <c r="R1560" i="1"/>
  <c r="K1560" i="1"/>
  <c r="L1560" i="1"/>
  <c r="M1560" i="1"/>
  <c r="B1560" i="1"/>
  <c r="A1560" i="1"/>
  <c r="K1552" i="1"/>
  <c r="N1552" i="1"/>
  <c r="O1552" i="1"/>
  <c r="P1552" i="1"/>
  <c r="Q1552" i="1"/>
  <c r="R1552" i="1"/>
  <c r="J1552" i="1"/>
  <c r="M1552" i="1"/>
  <c r="L1552" i="1"/>
  <c r="B1552" i="1"/>
  <c r="A1552" i="1"/>
  <c r="O2153" i="1"/>
  <c r="P2153" i="1"/>
  <c r="Q2153" i="1"/>
  <c r="J2153" i="1"/>
  <c r="R2153" i="1"/>
  <c r="K2153" i="1"/>
  <c r="L2153" i="1"/>
  <c r="M2153" i="1"/>
  <c r="N2153" i="1"/>
  <c r="A2153" i="1"/>
  <c r="B2153" i="1"/>
  <c r="O2145" i="1"/>
  <c r="P2145" i="1"/>
  <c r="Q2145" i="1"/>
  <c r="J2145" i="1"/>
  <c r="R2145" i="1"/>
  <c r="K2145" i="1"/>
  <c r="L2145" i="1"/>
  <c r="M2145" i="1"/>
  <c r="N2145" i="1"/>
  <c r="A2145" i="1"/>
  <c r="B2145" i="1"/>
  <c r="O2137" i="1"/>
  <c r="P2137" i="1"/>
  <c r="Q2137" i="1"/>
  <c r="J2137" i="1"/>
  <c r="R2137" i="1"/>
  <c r="K2137" i="1"/>
  <c r="L2137" i="1"/>
  <c r="M2137" i="1"/>
  <c r="N2137" i="1"/>
  <c r="A2137" i="1"/>
  <c r="B2137" i="1"/>
  <c r="P2394" i="1"/>
  <c r="Q2394" i="1"/>
  <c r="O2394" i="1"/>
  <c r="R2394" i="1"/>
  <c r="J2394" i="1"/>
  <c r="M2394" i="1"/>
  <c r="K2394" i="1"/>
  <c r="L2394" i="1"/>
  <c r="B2394" i="1"/>
  <c r="N2394" i="1"/>
  <c r="A2394" i="1"/>
  <c r="M2330" i="1"/>
  <c r="P2330" i="1"/>
  <c r="Q2330" i="1"/>
  <c r="J2330" i="1"/>
  <c r="K2330" i="1"/>
  <c r="L2330" i="1"/>
  <c r="R2330" i="1"/>
  <c r="N2330" i="1"/>
  <c r="O2330" i="1"/>
  <c r="B2330" i="1"/>
  <c r="A2330" i="1"/>
  <c r="O2360" i="1"/>
  <c r="J2360" i="1"/>
  <c r="R2360" i="1"/>
  <c r="K2360" i="1"/>
  <c r="P2360" i="1"/>
  <c r="Q2360" i="1"/>
  <c r="N2360" i="1"/>
  <c r="L2360" i="1"/>
  <c r="M2360" i="1"/>
  <c r="A2360" i="1"/>
  <c r="B2360" i="1"/>
  <c r="O2395" i="1"/>
  <c r="P2395" i="1"/>
  <c r="R2395" i="1"/>
  <c r="J2395" i="1"/>
  <c r="K2395" i="1"/>
  <c r="N2395" i="1"/>
  <c r="Q2395" i="1"/>
  <c r="M2395" i="1"/>
  <c r="B2395" i="1"/>
  <c r="L2395" i="1"/>
  <c r="A2395" i="1"/>
  <c r="J2400" i="1"/>
  <c r="R2400" i="1"/>
  <c r="K2400" i="1"/>
  <c r="L2400" i="1"/>
  <c r="M2400" i="1"/>
  <c r="N2400" i="1"/>
  <c r="Q2400" i="1"/>
  <c r="O2400" i="1"/>
  <c r="P2400" i="1"/>
  <c r="A2400" i="1"/>
  <c r="B2400" i="1"/>
  <c r="Q2425" i="1"/>
  <c r="J2425" i="1"/>
  <c r="R2425" i="1"/>
  <c r="P2425" i="1"/>
  <c r="K2425" i="1"/>
  <c r="N2425" i="1"/>
  <c r="O2425" i="1"/>
  <c r="M2425" i="1"/>
  <c r="A2425" i="1"/>
  <c r="B2425" i="1"/>
  <c r="L2425" i="1"/>
  <c r="N2451" i="1"/>
  <c r="O2451" i="1"/>
  <c r="P2451" i="1"/>
  <c r="L2451" i="1"/>
  <c r="M2451" i="1"/>
  <c r="Q2451" i="1"/>
  <c r="R2451" i="1"/>
  <c r="K2451" i="1"/>
  <c r="B2451" i="1"/>
  <c r="A2451" i="1"/>
  <c r="J2451" i="1"/>
  <c r="J2110" i="1"/>
  <c r="R2110" i="1"/>
  <c r="K2110" i="1"/>
  <c r="L2110" i="1"/>
  <c r="M2110" i="1"/>
  <c r="N2110" i="1"/>
  <c r="O2110" i="1"/>
  <c r="P2110" i="1"/>
  <c r="Q2110" i="1"/>
  <c r="A2110" i="1"/>
  <c r="B2110" i="1"/>
  <c r="N2114" i="1"/>
  <c r="O2114" i="1"/>
  <c r="P2114" i="1"/>
  <c r="Q2114" i="1"/>
  <c r="J2114" i="1"/>
  <c r="R2114" i="1"/>
  <c r="K2114" i="1"/>
  <c r="L2114" i="1"/>
  <c r="M2114" i="1"/>
  <c r="B2114" i="1"/>
  <c r="A2114" i="1"/>
  <c r="O2328" i="1"/>
  <c r="J2328" i="1"/>
  <c r="R2328" i="1"/>
  <c r="K2328" i="1"/>
  <c r="L2328" i="1"/>
  <c r="M2328" i="1"/>
  <c r="N2328" i="1"/>
  <c r="P2328" i="1"/>
  <c r="Q2328" i="1"/>
  <c r="A2328" i="1"/>
  <c r="B2328" i="1"/>
  <c r="M2362" i="1"/>
  <c r="P2362" i="1"/>
  <c r="Q2362" i="1"/>
  <c r="K2362" i="1"/>
  <c r="L2362" i="1"/>
  <c r="N2362" i="1"/>
  <c r="O2362" i="1"/>
  <c r="R2362" i="1"/>
  <c r="J2362" i="1"/>
  <c r="A2362" i="1"/>
  <c r="B2362" i="1"/>
  <c r="P2383" i="1"/>
  <c r="K2383" i="1"/>
  <c r="L2383" i="1"/>
  <c r="J2383" i="1"/>
  <c r="M2383" i="1"/>
  <c r="N2383" i="1"/>
  <c r="R2383" i="1"/>
  <c r="O2383" i="1"/>
  <c r="Q2383" i="1"/>
  <c r="B2383" i="1"/>
  <c r="A2383" i="1"/>
  <c r="P2402" i="1"/>
  <c r="Q2402" i="1"/>
  <c r="M2402" i="1"/>
  <c r="N2402" i="1"/>
  <c r="O2402" i="1"/>
  <c r="R2402" i="1"/>
  <c r="K2402" i="1"/>
  <c r="J2402" i="1"/>
  <c r="L2402" i="1"/>
  <c r="A2402" i="1"/>
  <c r="B2402" i="1"/>
  <c r="O2427" i="1"/>
  <c r="P2427" i="1"/>
  <c r="J2427" i="1"/>
  <c r="K2427" i="1"/>
  <c r="L2427" i="1"/>
  <c r="M2427" i="1"/>
  <c r="R2427" i="1"/>
  <c r="N2427" i="1"/>
  <c r="Q2427" i="1"/>
  <c r="B2427" i="1"/>
  <c r="A2427" i="1"/>
  <c r="L895" i="1"/>
  <c r="M895" i="1"/>
  <c r="N895" i="1"/>
  <c r="O895" i="1"/>
  <c r="P895" i="1"/>
  <c r="Q895" i="1"/>
  <c r="J895" i="1"/>
  <c r="K895" i="1"/>
  <c r="R895" i="1"/>
  <c r="A895" i="1"/>
  <c r="B895" i="1"/>
  <c r="N2082" i="1"/>
  <c r="O2082" i="1"/>
  <c r="P2082" i="1"/>
  <c r="Q2082" i="1"/>
  <c r="J2082" i="1"/>
  <c r="R2082" i="1"/>
  <c r="K2082" i="1"/>
  <c r="M2082" i="1"/>
  <c r="L2082" i="1"/>
  <c r="A2082" i="1"/>
  <c r="B2082" i="1"/>
  <c r="L957" i="1"/>
  <c r="M957" i="1"/>
  <c r="N957" i="1"/>
  <c r="O957" i="1"/>
  <c r="P957" i="1"/>
  <c r="Q957" i="1"/>
  <c r="J957" i="1"/>
  <c r="K957" i="1"/>
  <c r="R957" i="1"/>
  <c r="A957" i="1"/>
  <c r="B957" i="1"/>
  <c r="L949" i="1"/>
  <c r="M949" i="1"/>
  <c r="N949" i="1"/>
  <c r="O949" i="1"/>
  <c r="P949" i="1"/>
  <c r="Q949" i="1"/>
  <c r="K949" i="1"/>
  <c r="R949" i="1"/>
  <c r="J949" i="1"/>
  <c r="A949" i="1"/>
  <c r="B949" i="1"/>
  <c r="L941" i="1"/>
  <c r="M941" i="1"/>
  <c r="N941" i="1"/>
  <c r="O941" i="1"/>
  <c r="P941" i="1"/>
  <c r="Q941" i="1"/>
  <c r="J941" i="1"/>
  <c r="K941" i="1"/>
  <c r="R941" i="1"/>
  <c r="A941" i="1"/>
  <c r="B941" i="1"/>
  <c r="O933" i="1"/>
  <c r="J933" i="1"/>
  <c r="K933" i="1"/>
  <c r="L933" i="1"/>
  <c r="M933" i="1"/>
  <c r="N933" i="1"/>
  <c r="P933" i="1"/>
  <c r="Q933" i="1"/>
  <c r="R933" i="1"/>
  <c r="A933" i="1"/>
  <c r="B933" i="1"/>
  <c r="N925" i="1"/>
  <c r="O925" i="1"/>
  <c r="P925" i="1"/>
  <c r="Q925" i="1"/>
  <c r="J925" i="1"/>
  <c r="R925" i="1"/>
  <c r="K925" i="1"/>
  <c r="L925" i="1"/>
  <c r="M925" i="1"/>
  <c r="A925" i="1"/>
  <c r="B925" i="1"/>
  <c r="N917" i="1"/>
  <c r="O917" i="1"/>
  <c r="P917" i="1"/>
  <c r="Q917" i="1"/>
  <c r="J917" i="1"/>
  <c r="R917" i="1"/>
  <c r="K917" i="1"/>
  <c r="M917" i="1"/>
  <c r="L917" i="1"/>
  <c r="A917" i="1"/>
  <c r="B917" i="1"/>
  <c r="N909" i="1"/>
  <c r="O909" i="1"/>
  <c r="P909" i="1"/>
  <c r="Q909" i="1"/>
  <c r="J909" i="1"/>
  <c r="R909" i="1"/>
  <c r="K909" i="1"/>
  <c r="L909" i="1"/>
  <c r="M909" i="1"/>
  <c r="A909" i="1"/>
  <c r="B909" i="1"/>
  <c r="K2157" i="1"/>
  <c r="L2157" i="1"/>
  <c r="M2157" i="1"/>
  <c r="N2157" i="1"/>
  <c r="O2157" i="1"/>
  <c r="P2157" i="1"/>
  <c r="R2157" i="1"/>
  <c r="J2157" i="1"/>
  <c r="A2157" i="1"/>
  <c r="Q2157" i="1"/>
  <c r="B2157" i="1"/>
  <c r="L2172" i="1"/>
  <c r="N2172" i="1"/>
  <c r="O2172" i="1"/>
  <c r="P2172" i="1"/>
  <c r="Q2172" i="1"/>
  <c r="J2172" i="1"/>
  <c r="K2172" i="1"/>
  <c r="M2172" i="1"/>
  <c r="R2172" i="1"/>
  <c r="A2172" i="1"/>
  <c r="B2172" i="1"/>
  <c r="L2180" i="1"/>
  <c r="N2180" i="1"/>
  <c r="O2180" i="1"/>
  <c r="P2180" i="1"/>
  <c r="Q2180" i="1"/>
  <c r="J2180" i="1"/>
  <c r="K2180" i="1"/>
  <c r="M2180" i="1"/>
  <c r="R2180" i="1"/>
  <c r="A2180" i="1"/>
  <c r="B2180" i="1"/>
  <c r="N2058" i="1"/>
  <c r="O2058" i="1"/>
  <c r="P2058" i="1"/>
  <c r="Q2058" i="1"/>
  <c r="J2058" i="1"/>
  <c r="R2058" i="1"/>
  <c r="K2058" i="1"/>
  <c r="M2058" i="1"/>
  <c r="L2058" i="1"/>
  <c r="A2058" i="1"/>
  <c r="B2058" i="1"/>
  <c r="J2455" i="1"/>
  <c r="R2455" i="1"/>
  <c r="K2455" i="1"/>
  <c r="L2455" i="1"/>
  <c r="M2455" i="1"/>
  <c r="N2455" i="1"/>
  <c r="O2455" i="1"/>
  <c r="P2455" i="1"/>
  <c r="B2455" i="1"/>
  <c r="Q2455" i="1"/>
  <c r="A2455" i="1"/>
  <c r="A2501" i="1"/>
  <c r="B2501" i="1"/>
  <c r="B2486" i="1"/>
  <c r="A2486" i="1"/>
  <c r="M2476" i="1"/>
  <c r="A2476" i="1"/>
  <c r="B2476" i="1"/>
  <c r="L2461" i="1"/>
  <c r="M2461" i="1"/>
  <c r="K2461" i="1"/>
  <c r="N2461" i="1"/>
  <c r="O2461" i="1"/>
  <c r="P2461" i="1"/>
  <c r="Q2461" i="1"/>
  <c r="J2461" i="1"/>
  <c r="A2461" i="1"/>
  <c r="B2461" i="1"/>
  <c r="R2461" i="1"/>
  <c r="P2168" i="1"/>
  <c r="J2168" i="1"/>
  <c r="R2168" i="1"/>
  <c r="K2168" i="1"/>
  <c r="L2168" i="1"/>
  <c r="M2168" i="1"/>
  <c r="O2168" i="1"/>
  <c r="Q2168" i="1"/>
  <c r="N2168" i="1"/>
  <c r="A2168" i="1"/>
  <c r="B2168" i="1"/>
  <c r="P1794" i="1"/>
  <c r="Q1794" i="1"/>
  <c r="J1794" i="1"/>
  <c r="R1794" i="1"/>
  <c r="K1794" i="1"/>
  <c r="L1794" i="1"/>
  <c r="M1794" i="1"/>
  <c r="N1794" i="1"/>
  <c r="O1794" i="1"/>
  <c r="B1794" i="1"/>
  <c r="A1794" i="1"/>
  <c r="P1786" i="1"/>
  <c r="Q1786" i="1"/>
  <c r="J1786" i="1"/>
  <c r="R1786" i="1"/>
  <c r="K1786" i="1"/>
  <c r="L1786" i="1"/>
  <c r="M1786" i="1"/>
  <c r="N1786" i="1"/>
  <c r="O1786" i="1"/>
  <c r="B1786" i="1"/>
  <c r="A1786" i="1"/>
  <c r="P1778" i="1"/>
  <c r="Q1778" i="1"/>
  <c r="J1778" i="1"/>
  <c r="R1778" i="1"/>
  <c r="K1778" i="1"/>
  <c r="L1778" i="1"/>
  <c r="M1778" i="1"/>
  <c r="N1778" i="1"/>
  <c r="O1778" i="1"/>
  <c r="B1778" i="1"/>
  <c r="A1778" i="1"/>
  <c r="P1770" i="1"/>
  <c r="Q1770" i="1"/>
  <c r="J1770" i="1"/>
  <c r="R1770" i="1"/>
  <c r="K1770" i="1"/>
  <c r="L1770" i="1"/>
  <c r="M1770" i="1"/>
  <c r="N1770" i="1"/>
  <c r="O1770" i="1"/>
  <c r="B1770" i="1"/>
  <c r="A1770" i="1"/>
  <c r="P1762" i="1"/>
  <c r="Q1762" i="1"/>
  <c r="J1762" i="1"/>
  <c r="R1762" i="1"/>
  <c r="K1762" i="1"/>
  <c r="L1762" i="1"/>
  <c r="M1762" i="1"/>
  <c r="N1762" i="1"/>
  <c r="O1762" i="1"/>
  <c r="B1762" i="1"/>
  <c r="A1762" i="1"/>
  <c r="P1754" i="1"/>
  <c r="Q1754" i="1"/>
  <c r="J1754" i="1"/>
  <c r="R1754" i="1"/>
  <c r="K1754" i="1"/>
  <c r="L1754" i="1"/>
  <c r="M1754" i="1"/>
  <c r="N1754" i="1"/>
  <c r="O1754" i="1"/>
  <c r="B1754" i="1"/>
  <c r="A1754" i="1"/>
  <c r="P1746" i="1"/>
  <c r="Q1746" i="1"/>
  <c r="J1746" i="1"/>
  <c r="R1746" i="1"/>
  <c r="K1746" i="1"/>
  <c r="L1746" i="1"/>
  <c r="M1746" i="1"/>
  <c r="N1746" i="1"/>
  <c r="O1746" i="1"/>
  <c r="B1746" i="1"/>
  <c r="A1746" i="1"/>
  <c r="P1738" i="1"/>
  <c r="Q1738" i="1"/>
  <c r="J1738" i="1"/>
  <c r="R1738" i="1"/>
  <c r="K1738" i="1"/>
  <c r="L1738" i="1"/>
  <c r="M1738" i="1"/>
  <c r="N1738" i="1"/>
  <c r="O1738" i="1"/>
  <c r="B1738" i="1"/>
  <c r="A1738" i="1"/>
  <c r="P1730" i="1"/>
  <c r="Q1730" i="1"/>
  <c r="J1730" i="1"/>
  <c r="R1730" i="1"/>
  <c r="K1730" i="1"/>
  <c r="L1730" i="1"/>
  <c r="M1730" i="1"/>
  <c r="N1730" i="1"/>
  <c r="O1730" i="1"/>
  <c r="B1730" i="1"/>
  <c r="A1730" i="1"/>
  <c r="P1722" i="1"/>
  <c r="Q1722" i="1"/>
  <c r="J1722" i="1"/>
  <c r="R1722" i="1"/>
  <c r="K1722" i="1"/>
  <c r="L1722" i="1"/>
  <c r="M1722" i="1"/>
  <c r="N1722" i="1"/>
  <c r="O1722" i="1"/>
  <c r="B1722" i="1"/>
  <c r="A1722" i="1"/>
  <c r="P1714" i="1"/>
  <c r="Q1714" i="1"/>
  <c r="J1714" i="1"/>
  <c r="R1714" i="1"/>
  <c r="K1714" i="1"/>
  <c r="L1714" i="1"/>
  <c r="M1714" i="1"/>
  <c r="N1714" i="1"/>
  <c r="O1714" i="1"/>
  <c r="B1714" i="1"/>
  <c r="A1714" i="1"/>
  <c r="P1706" i="1"/>
  <c r="Q1706" i="1"/>
  <c r="J1706" i="1"/>
  <c r="R1706" i="1"/>
  <c r="K1706" i="1"/>
  <c r="L1706" i="1"/>
  <c r="M1706" i="1"/>
  <c r="N1706" i="1"/>
  <c r="O1706" i="1"/>
  <c r="B1706" i="1"/>
  <c r="A1706" i="1"/>
  <c r="P1698" i="1"/>
  <c r="Q1698" i="1"/>
  <c r="J1698" i="1"/>
  <c r="R1698" i="1"/>
  <c r="K1698" i="1"/>
  <c r="L1698" i="1"/>
  <c r="M1698" i="1"/>
  <c r="N1698" i="1"/>
  <c r="O1698" i="1"/>
  <c r="B1698" i="1"/>
  <c r="A1698" i="1"/>
  <c r="P1690" i="1"/>
  <c r="Q1690" i="1"/>
  <c r="J1690" i="1"/>
  <c r="R1690" i="1"/>
  <c r="K1690" i="1"/>
  <c r="L1690" i="1"/>
  <c r="M1690" i="1"/>
  <c r="N1690" i="1"/>
  <c r="O1690" i="1"/>
  <c r="B1690" i="1"/>
  <c r="A1690" i="1"/>
  <c r="P1682" i="1"/>
  <c r="Q1682" i="1"/>
  <c r="J1682" i="1"/>
  <c r="R1682" i="1"/>
  <c r="K1682" i="1"/>
  <c r="L1682" i="1"/>
  <c r="M1682" i="1"/>
  <c r="N1682" i="1"/>
  <c r="O1682" i="1"/>
  <c r="B1682" i="1"/>
  <c r="A1682" i="1"/>
  <c r="P1674" i="1"/>
  <c r="Q1674" i="1"/>
  <c r="J1674" i="1"/>
  <c r="R1674" i="1"/>
  <c r="K1674" i="1"/>
  <c r="L1674" i="1"/>
  <c r="M1674" i="1"/>
  <c r="N1674" i="1"/>
  <c r="O1674" i="1"/>
  <c r="B1674" i="1"/>
  <c r="A1674" i="1"/>
  <c r="P1666" i="1"/>
  <c r="Q1666" i="1"/>
  <c r="J1666" i="1"/>
  <c r="R1666" i="1"/>
  <c r="K1666" i="1"/>
  <c r="L1666" i="1"/>
  <c r="M1666" i="1"/>
  <c r="N1666" i="1"/>
  <c r="O1666" i="1"/>
  <c r="B1666" i="1"/>
  <c r="A1666" i="1"/>
  <c r="L1090" i="1"/>
  <c r="M1090" i="1"/>
  <c r="N1090" i="1"/>
  <c r="O1090" i="1"/>
  <c r="P1090" i="1"/>
  <c r="Q1090" i="1"/>
  <c r="J1090" i="1"/>
  <c r="K1090" i="1"/>
  <c r="R1090" i="1"/>
  <c r="B1090" i="1"/>
  <c r="A1090" i="1"/>
  <c r="L1082" i="1"/>
  <c r="M1082" i="1"/>
  <c r="N1082" i="1"/>
  <c r="O1082" i="1"/>
  <c r="P1082" i="1"/>
  <c r="Q1082" i="1"/>
  <c r="J1082" i="1"/>
  <c r="K1082" i="1"/>
  <c r="R1082" i="1"/>
  <c r="B1082" i="1"/>
  <c r="A1082" i="1"/>
  <c r="L1074" i="1"/>
  <c r="M1074" i="1"/>
  <c r="N1074" i="1"/>
  <c r="O1074" i="1"/>
  <c r="P1074" i="1"/>
  <c r="Q1074" i="1"/>
  <c r="J1074" i="1"/>
  <c r="K1074" i="1"/>
  <c r="R1074" i="1"/>
  <c r="B1074" i="1"/>
  <c r="A1074" i="1"/>
  <c r="L1066" i="1"/>
  <c r="M1066" i="1"/>
  <c r="N1066" i="1"/>
  <c r="O1066" i="1"/>
  <c r="P1066" i="1"/>
  <c r="Q1066" i="1"/>
  <c r="K1066" i="1"/>
  <c r="R1066" i="1"/>
  <c r="J1066" i="1"/>
  <c r="B1066" i="1"/>
  <c r="A1066" i="1"/>
  <c r="Q1058" i="1"/>
  <c r="J1058" i="1"/>
  <c r="R1058" i="1"/>
  <c r="K1058" i="1"/>
  <c r="M1058" i="1"/>
  <c r="N1058" i="1"/>
  <c r="O1058" i="1"/>
  <c r="P1058" i="1"/>
  <c r="L1058" i="1"/>
  <c r="B1058" i="1"/>
  <c r="A1058" i="1"/>
  <c r="Q1050" i="1"/>
  <c r="J1050" i="1"/>
  <c r="R1050" i="1"/>
  <c r="K1050" i="1"/>
  <c r="L1050" i="1"/>
  <c r="M1050" i="1"/>
  <c r="N1050" i="1"/>
  <c r="O1050" i="1"/>
  <c r="P1050" i="1"/>
  <c r="B1050" i="1"/>
  <c r="A1050" i="1"/>
  <c r="Q1042" i="1"/>
  <c r="J1042" i="1"/>
  <c r="R1042" i="1"/>
  <c r="K1042" i="1"/>
  <c r="L1042" i="1"/>
  <c r="M1042" i="1"/>
  <c r="N1042" i="1"/>
  <c r="O1042" i="1"/>
  <c r="P1042" i="1"/>
  <c r="B1042" i="1"/>
  <c r="A1042" i="1"/>
  <c r="Q1034" i="1"/>
  <c r="J1034" i="1"/>
  <c r="R1034" i="1"/>
  <c r="K1034" i="1"/>
  <c r="L1034" i="1"/>
  <c r="P1034" i="1"/>
  <c r="M1034" i="1"/>
  <c r="N1034" i="1"/>
  <c r="O1034" i="1"/>
  <c r="B1034" i="1"/>
  <c r="A1034" i="1"/>
  <c r="Q1026" i="1"/>
  <c r="J1026" i="1"/>
  <c r="R1026" i="1"/>
  <c r="K1026" i="1"/>
  <c r="L1026" i="1"/>
  <c r="M1026" i="1"/>
  <c r="N1026" i="1"/>
  <c r="O1026" i="1"/>
  <c r="P1026" i="1"/>
  <c r="B1026" i="1"/>
  <c r="A1026" i="1"/>
  <c r="Q1018" i="1"/>
  <c r="J1018" i="1"/>
  <c r="R1018" i="1"/>
  <c r="K1018" i="1"/>
  <c r="L1018" i="1"/>
  <c r="P1018" i="1"/>
  <c r="M1018" i="1"/>
  <c r="O1018" i="1"/>
  <c r="N1018" i="1"/>
  <c r="B1018" i="1"/>
  <c r="A1018" i="1"/>
  <c r="Q1010" i="1"/>
  <c r="J1010" i="1"/>
  <c r="R1010" i="1"/>
  <c r="K1010" i="1"/>
  <c r="L1010" i="1"/>
  <c r="M1010" i="1"/>
  <c r="N1010" i="1"/>
  <c r="O1010" i="1"/>
  <c r="P1010" i="1"/>
  <c r="B1010" i="1"/>
  <c r="A1010" i="1"/>
  <c r="Q1002" i="1"/>
  <c r="J1002" i="1"/>
  <c r="R1002" i="1"/>
  <c r="K1002" i="1"/>
  <c r="L1002" i="1"/>
  <c r="P1002" i="1"/>
  <c r="M1002" i="1"/>
  <c r="N1002" i="1"/>
  <c r="O1002" i="1"/>
  <c r="B1002" i="1"/>
  <c r="A1002" i="1"/>
  <c r="Q994" i="1"/>
  <c r="J994" i="1"/>
  <c r="R994" i="1"/>
  <c r="K994" i="1"/>
  <c r="L994" i="1"/>
  <c r="M994" i="1"/>
  <c r="N994" i="1"/>
  <c r="O994" i="1"/>
  <c r="P994" i="1"/>
  <c r="B994" i="1"/>
  <c r="A994" i="1"/>
  <c r="Q986" i="1"/>
  <c r="J986" i="1"/>
  <c r="R986" i="1"/>
  <c r="K986" i="1"/>
  <c r="L986" i="1"/>
  <c r="P986" i="1"/>
  <c r="M986" i="1"/>
  <c r="N986" i="1"/>
  <c r="O986" i="1"/>
  <c r="B986" i="1"/>
  <c r="A986" i="1"/>
  <c r="O978" i="1"/>
  <c r="P978" i="1"/>
  <c r="Q978" i="1"/>
  <c r="J978" i="1"/>
  <c r="R978" i="1"/>
  <c r="K978" i="1"/>
  <c r="L978" i="1"/>
  <c r="M978" i="1"/>
  <c r="N978" i="1"/>
  <c r="B978" i="1"/>
  <c r="A978" i="1"/>
  <c r="O970" i="1"/>
  <c r="P970" i="1"/>
  <c r="Q970" i="1"/>
  <c r="J970" i="1"/>
  <c r="R970" i="1"/>
  <c r="K970" i="1"/>
  <c r="L970" i="1"/>
  <c r="N970" i="1"/>
  <c r="M970" i="1"/>
  <c r="B970" i="1"/>
  <c r="A970" i="1"/>
  <c r="O962" i="1"/>
  <c r="P962" i="1"/>
  <c r="Q962" i="1"/>
  <c r="J962" i="1"/>
  <c r="R962" i="1"/>
  <c r="K962" i="1"/>
  <c r="L962" i="1"/>
  <c r="M962" i="1"/>
  <c r="N962" i="1"/>
  <c r="B962" i="1"/>
  <c r="A962" i="1"/>
  <c r="L2379" i="1"/>
  <c r="O2379" i="1"/>
  <c r="P2379" i="1"/>
  <c r="K2379" i="1"/>
  <c r="M2379" i="1"/>
  <c r="N2379" i="1"/>
  <c r="Q2379" i="1"/>
  <c r="R2379" i="1"/>
  <c r="J2379" i="1"/>
  <c r="B2379" i="1"/>
  <c r="A2379" i="1"/>
  <c r="L2371" i="1"/>
  <c r="O2371" i="1"/>
  <c r="P2371" i="1"/>
  <c r="J2371" i="1"/>
  <c r="K2371" i="1"/>
  <c r="M2371" i="1"/>
  <c r="R2371" i="1"/>
  <c r="N2371" i="1"/>
  <c r="Q2371" i="1"/>
  <c r="B2371" i="1"/>
  <c r="A2371" i="1"/>
  <c r="K2445" i="1"/>
  <c r="L2445" i="1"/>
  <c r="M2445" i="1"/>
  <c r="N2445" i="1"/>
  <c r="J2445" i="1"/>
  <c r="O2445" i="1"/>
  <c r="R2445" i="1"/>
  <c r="A2445" i="1"/>
  <c r="P2445" i="1"/>
  <c r="B2445" i="1"/>
  <c r="Q2445" i="1"/>
  <c r="K2437" i="1"/>
  <c r="L2437" i="1"/>
  <c r="M2437" i="1"/>
  <c r="N2437" i="1"/>
  <c r="Q2437" i="1"/>
  <c r="P2437" i="1"/>
  <c r="R2437" i="1"/>
  <c r="O2437" i="1"/>
  <c r="A2437" i="1"/>
  <c r="B2437" i="1"/>
  <c r="J2437" i="1"/>
  <c r="M2429" i="1"/>
  <c r="N2429" i="1"/>
  <c r="L2429" i="1"/>
  <c r="O2429" i="1"/>
  <c r="P2429" i="1"/>
  <c r="Q2429" i="1"/>
  <c r="J2429" i="1"/>
  <c r="K2429" i="1"/>
  <c r="R2429" i="1"/>
  <c r="A2429" i="1"/>
  <c r="B2429" i="1"/>
  <c r="O1655" i="1"/>
  <c r="P1655" i="1"/>
  <c r="J1655" i="1"/>
  <c r="R1655" i="1"/>
  <c r="L1655" i="1"/>
  <c r="M1655" i="1"/>
  <c r="N1655" i="1"/>
  <c r="Q1655" i="1"/>
  <c r="K1655" i="1"/>
  <c r="A1655" i="1"/>
  <c r="B1655" i="1"/>
  <c r="O1647" i="1"/>
  <c r="P1647" i="1"/>
  <c r="J1647" i="1"/>
  <c r="R1647" i="1"/>
  <c r="K1647" i="1"/>
  <c r="L1647" i="1"/>
  <c r="M1647" i="1"/>
  <c r="N1647" i="1"/>
  <c r="Q1647" i="1"/>
  <c r="A1647" i="1"/>
  <c r="B1647" i="1"/>
  <c r="O1639" i="1"/>
  <c r="P1639" i="1"/>
  <c r="Q1639" i="1"/>
  <c r="J1639" i="1"/>
  <c r="R1639" i="1"/>
  <c r="K1639" i="1"/>
  <c r="L1639" i="1"/>
  <c r="M1639" i="1"/>
  <c r="N1639" i="1"/>
  <c r="A1639" i="1"/>
  <c r="B1639" i="1"/>
  <c r="O1631" i="1"/>
  <c r="P1631" i="1"/>
  <c r="Q1631" i="1"/>
  <c r="J1631" i="1"/>
  <c r="R1631" i="1"/>
  <c r="K1631" i="1"/>
  <c r="L1631" i="1"/>
  <c r="M1631" i="1"/>
  <c r="N1631" i="1"/>
  <c r="A1631" i="1"/>
  <c r="B1631" i="1"/>
  <c r="O1623" i="1"/>
  <c r="P1623" i="1"/>
  <c r="Q1623" i="1"/>
  <c r="J1623" i="1"/>
  <c r="R1623" i="1"/>
  <c r="K1623" i="1"/>
  <c r="L1623" i="1"/>
  <c r="N1623" i="1"/>
  <c r="M1623" i="1"/>
  <c r="A1623" i="1"/>
  <c r="B1623" i="1"/>
  <c r="O1615" i="1"/>
  <c r="P1615" i="1"/>
  <c r="Q1615" i="1"/>
  <c r="J1615" i="1"/>
  <c r="R1615" i="1"/>
  <c r="K1615" i="1"/>
  <c r="L1615" i="1"/>
  <c r="M1615" i="1"/>
  <c r="N1615" i="1"/>
  <c r="A1615" i="1"/>
  <c r="B1615" i="1"/>
  <c r="O1607" i="1"/>
  <c r="P1607" i="1"/>
  <c r="Q1607" i="1"/>
  <c r="J1607" i="1"/>
  <c r="R1607" i="1"/>
  <c r="K1607" i="1"/>
  <c r="L1607" i="1"/>
  <c r="M1607" i="1"/>
  <c r="N1607" i="1"/>
  <c r="A1607" i="1"/>
  <c r="B1607" i="1"/>
  <c r="O1599" i="1"/>
  <c r="P1599" i="1"/>
  <c r="Q1599" i="1"/>
  <c r="J1599" i="1"/>
  <c r="R1599" i="1"/>
  <c r="K1599" i="1"/>
  <c r="L1599" i="1"/>
  <c r="M1599" i="1"/>
  <c r="N1599" i="1"/>
  <c r="A1599" i="1"/>
  <c r="B1599" i="1"/>
  <c r="O1591" i="1"/>
  <c r="P1591" i="1"/>
  <c r="Q1591" i="1"/>
  <c r="J1591" i="1"/>
  <c r="R1591" i="1"/>
  <c r="K1591" i="1"/>
  <c r="L1591" i="1"/>
  <c r="N1591" i="1"/>
  <c r="M1591" i="1"/>
  <c r="A1591" i="1"/>
  <c r="B1591" i="1"/>
  <c r="O1583" i="1"/>
  <c r="P1583" i="1"/>
  <c r="Q1583" i="1"/>
  <c r="J1583" i="1"/>
  <c r="R1583" i="1"/>
  <c r="K1583" i="1"/>
  <c r="L1583" i="1"/>
  <c r="M1583" i="1"/>
  <c r="N1583" i="1"/>
  <c r="A1583" i="1"/>
  <c r="B1583" i="1"/>
  <c r="O1575" i="1"/>
  <c r="P1575" i="1"/>
  <c r="Q1575" i="1"/>
  <c r="J1575" i="1"/>
  <c r="R1575" i="1"/>
  <c r="K1575" i="1"/>
  <c r="L1575" i="1"/>
  <c r="M1575" i="1"/>
  <c r="N1575" i="1"/>
  <c r="A1575" i="1"/>
  <c r="B1575" i="1"/>
  <c r="O1567" i="1"/>
  <c r="P1567" i="1"/>
  <c r="Q1567" i="1"/>
  <c r="J1567" i="1"/>
  <c r="R1567" i="1"/>
  <c r="K1567" i="1"/>
  <c r="L1567" i="1"/>
  <c r="M1567" i="1"/>
  <c r="N1567" i="1"/>
  <c r="A1567" i="1"/>
  <c r="B1567" i="1"/>
  <c r="O1559" i="1"/>
  <c r="P1559" i="1"/>
  <c r="Q1559" i="1"/>
  <c r="J1559" i="1"/>
  <c r="R1559" i="1"/>
  <c r="K1559" i="1"/>
  <c r="L1559" i="1"/>
  <c r="N1559" i="1"/>
  <c r="M1559" i="1"/>
  <c r="A1559" i="1"/>
  <c r="B1559" i="1"/>
  <c r="L1551" i="1"/>
  <c r="N1551" i="1"/>
  <c r="O1551" i="1"/>
  <c r="P1551" i="1"/>
  <c r="Q1551" i="1"/>
  <c r="R1551" i="1"/>
  <c r="J1551" i="1"/>
  <c r="K1551" i="1"/>
  <c r="M1551" i="1"/>
  <c r="A1551" i="1"/>
  <c r="B1551" i="1"/>
  <c r="P2152" i="1"/>
  <c r="Q2152" i="1"/>
  <c r="J2152" i="1"/>
  <c r="R2152" i="1"/>
  <c r="K2152" i="1"/>
  <c r="L2152" i="1"/>
  <c r="M2152" i="1"/>
  <c r="N2152" i="1"/>
  <c r="O2152" i="1"/>
  <c r="A2152" i="1"/>
  <c r="B2152" i="1"/>
  <c r="P2144" i="1"/>
  <c r="Q2144" i="1"/>
  <c r="J2144" i="1"/>
  <c r="R2144" i="1"/>
  <c r="K2144" i="1"/>
  <c r="L2144" i="1"/>
  <c r="M2144" i="1"/>
  <c r="N2144" i="1"/>
  <c r="O2144" i="1"/>
  <c r="A2144" i="1"/>
  <c r="B2144" i="1"/>
  <c r="P2136" i="1"/>
  <c r="Q2136" i="1"/>
  <c r="J2136" i="1"/>
  <c r="R2136" i="1"/>
  <c r="K2136" i="1"/>
  <c r="L2136" i="1"/>
  <c r="M2136" i="1"/>
  <c r="N2136" i="1"/>
  <c r="O2136" i="1"/>
  <c r="A2136" i="1"/>
  <c r="B2136" i="1"/>
  <c r="O2121" i="1"/>
  <c r="P2121" i="1"/>
  <c r="Q2121" i="1"/>
  <c r="J2121" i="1"/>
  <c r="R2121" i="1"/>
  <c r="K2121" i="1"/>
  <c r="L2121" i="1"/>
  <c r="M2121" i="1"/>
  <c r="N2121" i="1"/>
  <c r="A2121" i="1"/>
  <c r="B2121" i="1"/>
  <c r="O2113" i="1"/>
  <c r="P2113" i="1"/>
  <c r="Q2113" i="1"/>
  <c r="J2113" i="1"/>
  <c r="R2113" i="1"/>
  <c r="K2113" i="1"/>
  <c r="L2113" i="1"/>
  <c r="N2113" i="1"/>
  <c r="M2113" i="1"/>
  <c r="A2113" i="1"/>
  <c r="B2113" i="1"/>
  <c r="P2327" i="1"/>
  <c r="K2327" i="1"/>
  <c r="L2327" i="1"/>
  <c r="J2327" i="1"/>
  <c r="M2327" i="1"/>
  <c r="N2327" i="1"/>
  <c r="R2327" i="1"/>
  <c r="B2327" i="1"/>
  <c r="O2327" i="1"/>
  <c r="Q2327" i="1"/>
  <c r="A2327" i="1"/>
  <c r="L2363" i="1"/>
  <c r="O2363" i="1"/>
  <c r="P2363" i="1"/>
  <c r="N2363" i="1"/>
  <c r="Q2363" i="1"/>
  <c r="R2363" i="1"/>
  <c r="M2363" i="1"/>
  <c r="K2363" i="1"/>
  <c r="B2363" i="1"/>
  <c r="J2363" i="1"/>
  <c r="A2363" i="1"/>
  <c r="O2384" i="1"/>
  <c r="J2384" i="1"/>
  <c r="R2384" i="1"/>
  <c r="K2384" i="1"/>
  <c r="L2384" i="1"/>
  <c r="M2384" i="1"/>
  <c r="N2384" i="1"/>
  <c r="P2384" i="1"/>
  <c r="Q2384" i="1"/>
  <c r="A2384" i="1"/>
  <c r="B2384" i="1"/>
  <c r="O2403" i="1"/>
  <c r="P2403" i="1"/>
  <c r="N2403" i="1"/>
  <c r="Q2403" i="1"/>
  <c r="R2403" i="1"/>
  <c r="L2403" i="1"/>
  <c r="K2403" i="1"/>
  <c r="M2403" i="1"/>
  <c r="J2403" i="1"/>
  <c r="B2403" i="1"/>
  <c r="A2403" i="1"/>
  <c r="N2428" i="1"/>
  <c r="O2428" i="1"/>
  <c r="K2428" i="1"/>
  <c r="L2428" i="1"/>
  <c r="M2428" i="1"/>
  <c r="P2428" i="1"/>
  <c r="R2428" i="1"/>
  <c r="Q2428" i="1"/>
  <c r="J2428" i="1"/>
  <c r="A2428" i="1"/>
  <c r="B2428" i="1"/>
  <c r="K896" i="1"/>
  <c r="L896" i="1"/>
  <c r="M896" i="1"/>
  <c r="N896" i="1"/>
  <c r="O896" i="1"/>
  <c r="P896" i="1"/>
  <c r="Q896" i="1"/>
  <c r="R896" i="1"/>
  <c r="J896" i="1"/>
  <c r="B896" i="1"/>
  <c r="A896" i="1"/>
  <c r="O2129" i="1"/>
  <c r="P2129" i="1"/>
  <c r="Q2129" i="1"/>
  <c r="J2129" i="1"/>
  <c r="R2129" i="1"/>
  <c r="K2129" i="1"/>
  <c r="L2129" i="1"/>
  <c r="M2129" i="1"/>
  <c r="N2129" i="1"/>
  <c r="A2129" i="1"/>
  <c r="B2129" i="1"/>
  <c r="M2083" i="1"/>
  <c r="N2083" i="1"/>
  <c r="O2083" i="1"/>
  <c r="P2083" i="1"/>
  <c r="Q2083" i="1"/>
  <c r="J2083" i="1"/>
  <c r="R2083" i="1"/>
  <c r="K2083" i="1"/>
  <c r="L2083" i="1"/>
  <c r="B2083" i="1"/>
  <c r="A2083" i="1"/>
  <c r="M956" i="1"/>
  <c r="N956" i="1"/>
  <c r="O956" i="1"/>
  <c r="P956" i="1"/>
  <c r="Q956" i="1"/>
  <c r="J956" i="1"/>
  <c r="R956" i="1"/>
  <c r="L956" i="1"/>
  <c r="K956" i="1"/>
  <c r="B956" i="1"/>
  <c r="A956" i="1"/>
  <c r="M948" i="1"/>
  <c r="N948" i="1"/>
  <c r="O948" i="1"/>
  <c r="P948" i="1"/>
  <c r="Q948" i="1"/>
  <c r="J948" i="1"/>
  <c r="R948" i="1"/>
  <c r="K948" i="1"/>
  <c r="L948" i="1"/>
  <c r="B948" i="1"/>
  <c r="A948" i="1"/>
  <c r="M940" i="1"/>
  <c r="N940" i="1"/>
  <c r="O940" i="1"/>
  <c r="P940" i="1"/>
  <c r="Q940" i="1"/>
  <c r="J940" i="1"/>
  <c r="R940" i="1"/>
  <c r="K940" i="1"/>
  <c r="L940" i="1"/>
  <c r="B940" i="1"/>
  <c r="A940" i="1"/>
  <c r="P932" i="1"/>
  <c r="J932" i="1"/>
  <c r="K932" i="1"/>
  <c r="L932" i="1"/>
  <c r="M932" i="1"/>
  <c r="N932" i="1"/>
  <c r="O932" i="1"/>
  <c r="Q932" i="1"/>
  <c r="R932" i="1"/>
  <c r="B932" i="1"/>
  <c r="A932" i="1"/>
  <c r="O924" i="1"/>
  <c r="P924" i="1"/>
  <c r="Q924" i="1"/>
  <c r="J924" i="1"/>
  <c r="R924" i="1"/>
  <c r="K924" i="1"/>
  <c r="M924" i="1"/>
  <c r="N924" i="1"/>
  <c r="L924" i="1"/>
  <c r="B924" i="1"/>
  <c r="A924" i="1"/>
  <c r="O916" i="1"/>
  <c r="P916" i="1"/>
  <c r="Q916" i="1"/>
  <c r="J916" i="1"/>
  <c r="R916" i="1"/>
  <c r="K916" i="1"/>
  <c r="L916" i="1"/>
  <c r="M916" i="1"/>
  <c r="N916" i="1"/>
  <c r="B916" i="1"/>
  <c r="A916" i="1"/>
  <c r="O908" i="1"/>
  <c r="P908" i="1"/>
  <c r="Q908" i="1"/>
  <c r="J908" i="1"/>
  <c r="R908" i="1"/>
  <c r="K908" i="1"/>
  <c r="L908" i="1"/>
  <c r="M908" i="1"/>
  <c r="N908" i="1"/>
  <c r="B908" i="1"/>
  <c r="A908" i="1"/>
  <c r="J2158" i="1"/>
  <c r="R2158" i="1"/>
  <c r="K2158" i="1"/>
  <c r="L2158" i="1"/>
  <c r="M2158" i="1"/>
  <c r="N2158" i="1"/>
  <c r="O2158" i="1"/>
  <c r="P2158" i="1"/>
  <c r="Q2158" i="1"/>
  <c r="B2158" i="1"/>
  <c r="A2158" i="1"/>
  <c r="K2173" i="1"/>
  <c r="M2173" i="1"/>
  <c r="N2173" i="1"/>
  <c r="O2173" i="1"/>
  <c r="P2173" i="1"/>
  <c r="R2173" i="1"/>
  <c r="L2173" i="1"/>
  <c r="Q2173" i="1"/>
  <c r="J2173" i="1"/>
  <c r="A2173" i="1"/>
  <c r="B2173" i="1"/>
  <c r="K2181" i="1"/>
  <c r="M2181" i="1"/>
  <c r="N2181" i="1"/>
  <c r="O2181" i="1"/>
  <c r="P2181" i="1"/>
  <c r="J2181" i="1"/>
  <c r="L2181" i="1"/>
  <c r="Q2181" i="1"/>
  <c r="R2181" i="1"/>
  <c r="A2181" i="1"/>
  <c r="B2181" i="1"/>
  <c r="M2059" i="1"/>
  <c r="N2059" i="1"/>
  <c r="O2059" i="1"/>
  <c r="P2059" i="1"/>
  <c r="Q2059" i="1"/>
  <c r="J2059" i="1"/>
  <c r="R2059" i="1"/>
  <c r="K2059" i="1"/>
  <c r="L2059" i="1"/>
  <c r="B2059" i="1"/>
  <c r="A2059" i="1"/>
  <c r="K2454" i="1"/>
  <c r="L2454" i="1"/>
  <c r="M2454" i="1"/>
  <c r="R2454" i="1"/>
  <c r="J2454" i="1"/>
  <c r="N2454" i="1"/>
  <c r="Q2454" i="1"/>
  <c r="O2454" i="1"/>
  <c r="P2454" i="1"/>
  <c r="A2454" i="1"/>
  <c r="B2454" i="1"/>
  <c r="J2500" i="1"/>
  <c r="A2500" i="1"/>
  <c r="B2500" i="1"/>
  <c r="O2485" i="1"/>
  <c r="A2485" i="1"/>
  <c r="B2485" i="1"/>
  <c r="M2475" i="1"/>
  <c r="B2475" i="1"/>
  <c r="A2475" i="1"/>
  <c r="M2460" i="1"/>
  <c r="N2460" i="1"/>
  <c r="J2460" i="1"/>
  <c r="K2460" i="1"/>
  <c r="L2460" i="1"/>
  <c r="O2460" i="1"/>
  <c r="P2460" i="1"/>
  <c r="A2460" i="1"/>
  <c r="B2460" i="1"/>
  <c r="Q2460" i="1"/>
  <c r="R2460" i="1"/>
  <c r="Q2167" i="1"/>
  <c r="K2167" i="1"/>
  <c r="L2167" i="1"/>
  <c r="M2167" i="1"/>
  <c r="N2167" i="1"/>
  <c r="J2167" i="1"/>
  <c r="O2167" i="1"/>
  <c r="P2167" i="1"/>
  <c r="R2167" i="1"/>
  <c r="B2167" i="1"/>
  <c r="A2167" i="1"/>
  <c r="Q1793" i="1"/>
  <c r="J1793" i="1"/>
  <c r="R1793" i="1"/>
  <c r="K1793" i="1"/>
  <c r="L1793" i="1"/>
  <c r="M1793" i="1"/>
  <c r="N1793" i="1"/>
  <c r="O1793" i="1"/>
  <c r="P1793" i="1"/>
  <c r="A1793" i="1"/>
  <c r="B1793" i="1"/>
  <c r="Q1785" i="1"/>
  <c r="J1785" i="1"/>
  <c r="R1785" i="1"/>
  <c r="K1785" i="1"/>
  <c r="L1785" i="1"/>
  <c r="M1785" i="1"/>
  <c r="N1785" i="1"/>
  <c r="O1785" i="1"/>
  <c r="P1785" i="1"/>
  <c r="A1785" i="1"/>
  <c r="B1785" i="1"/>
  <c r="Q1777" i="1"/>
  <c r="J1777" i="1"/>
  <c r="R1777" i="1"/>
  <c r="K1777" i="1"/>
  <c r="L1777" i="1"/>
  <c r="M1777" i="1"/>
  <c r="N1777" i="1"/>
  <c r="O1777" i="1"/>
  <c r="P1777" i="1"/>
  <c r="A1777" i="1"/>
  <c r="B1777" i="1"/>
  <c r="Q1769" i="1"/>
  <c r="J1769" i="1"/>
  <c r="R1769" i="1"/>
  <c r="K1769" i="1"/>
  <c r="L1769" i="1"/>
  <c r="M1769" i="1"/>
  <c r="N1769" i="1"/>
  <c r="O1769" i="1"/>
  <c r="P1769" i="1"/>
  <c r="A1769" i="1"/>
  <c r="B1769" i="1"/>
  <c r="Q1761" i="1"/>
  <c r="J1761" i="1"/>
  <c r="R1761" i="1"/>
  <c r="K1761" i="1"/>
  <c r="L1761" i="1"/>
  <c r="M1761" i="1"/>
  <c r="N1761" i="1"/>
  <c r="O1761" i="1"/>
  <c r="P1761" i="1"/>
  <c r="A1761" i="1"/>
  <c r="B1761" i="1"/>
  <c r="Q1753" i="1"/>
  <c r="J1753" i="1"/>
  <c r="R1753" i="1"/>
  <c r="K1753" i="1"/>
  <c r="L1753" i="1"/>
  <c r="M1753" i="1"/>
  <c r="N1753" i="1"/>
  <c r="O1753" i="1"/>
  <c r="P1753" i="1"/>
  <c r="A1753" i="1"/>
  <c r="B1753" i="1"/>
  <c r="Q1745" i="1"/>
  <c r="J1745" i="1"/>
  <c r="R1745" i="1"/>
  <c r="K1745" i="1"/>
  <c r="L1745" i="1"/>
  <c r="M1745" i="1"/>
  <c r="N1745" i="1"/>
  <c r="O1745" i="1"/>
  <c r="P1745" i="1"/>
  <c r="A1745" i="1"/>
  <c r="B1745" i="1"/>
  <c r="Q1737" i="1"/>
  <c r="J1737" i="1"/>
  <c r="R1737" i="1"/>
  <c r="K1737" i="1"/>
  <c r="L1737" i="1"/>
  <c r="M1737" i="1"/>
  <c r="N1737" i="1"/>
  <c r="O1737" i="1"/>
  <c r="P1737" i="1"/>
  <c r="A1737" i="1"/>
  <c r="B1737" i="1"/>
  <c r="Q1729" i="1"/>
  <c r="J1729" i="1"/>
  <c r="R1729" i="1"/>
  <c r="K1729" i="1"/>
  <c r="L1729" i="1"/>
  <c r="M1729" i="1"/>
  <c r="N1729" i="1"/>
  <c r="O1729" i="1"/>
  <c r="P1729" i="1"/>
  <c r="A1729" i="1"/>
  <c r="B1729" i="1"/>
  <c r="Q1721" i="1"/>
  <c r="J1721" i="1"/>
  <c r="R1721" i="1"/>
  <c r="K1721" i="1"/>
  <c r="L1721" i="1"/>
  <c r="M1721" i="1"/>
  <c r="N1721" i="1"/>
  <c r="O1721" i="1"/>
  <c r="P1721" i="1"/>
  <c r="A1721" i="1"/>
  <c r="B1721" i="1"/>
  <c r="Q1713" i="1"/>
  <c r="J1713" i="1"/>
  <c r="R1713" i="1"/>
  <c r="K1713" i="1"/>
  <c r="L1713" i="1"/>
  <c r="M1713" i="1"/>
  <c r="N1713" i="1"/>
  <c r="O1713" i="1"/>
  <c r="P1713" i="1"/>
  <c r="A1713" i="1"/>
  <c r="B1713" i="1"/>
  <c r="Q1705" i="1"/>
  <c r="J1705" i="1"/>
  <c r="R1705" i="1"/>
  <c r="K1705" i="1"/>
  <c r="L1705" i="1"/>
  <c r="M1705" i="1"/>
  <c r="N1705" i="1"/>
  <c r="O1705" i="1"/>
  <c r="P1705" i="1"/>
  <c r="A1705" i="1"/>
  <c r="B1705" i="1"/>
  <c r="Q1697" i="1"/>
  <c r="J1697" i="1"/>
  <c r="R1697" i="1"/>
  <c r="K1697" i="1"/>
  <c r="L1697" i="1"/>
  <c r="M1697" i="1"/>
  <c r="N1697" i="1"/>
  <c r="O1697" i="1"/>
  <c r="P1697" i="1"/>
  <c r="A1697" i="1"/>
  <c r="B1697" i="1"/>
  <c r="Q1689" i="1"/>
  <c r="J1689" i="1"/>
  <c r="R1689" i="1"/>
  <c r="K1689" i="1"/>
  <c r="L1689" i="1"/>
  <c r="M1689" i="1"/>
  <c r="N1689" i="1"/>
  <c r="O1689" i="1"/>
  <c r="P1689" i="1"/>
  <c r="A1689" i="1"/>
  <c r="B1689" i="1"/>
  <c r="Q1681" i="1"/>
  <c r="J1681" i="1"/>
  <c r="R1681" i="1"/>
  <c r="K1681" i="1"/>
  <c r="L1681" i="1"/>
  <c r="M1681" i="1"/>
  <c r="N1681" i="1"/>
  <c r="O1681" i="1"/>
  <c r="P1681" i="1"/>
  <c r="A1681" i="1"/>
  <c r="B1681" i="1"/>
  <c r="Q1673" i="1"/>
  <c r="J1673" i="1"/>
  <c r="R1673" i="1"/>
  <c r="K1673" i="1"/>
  <c r="L1673" i="1"/>
  <c r="M1673" i="1"/>
  <c r="N1673" i="1"/>
  <c r="O1673" i="1"/>
  <c r="P1673" i="1"/>
  <c r="A1673" i="1"/>
  <c r="B1673" i="1"/>
  <c r="Q1665" i="1"/>
  <c r="J1665" i="1"/>
  <c r="R1665" i="1"/>
  <c r="K1665" i="1"/>
  <c r="L1665" i="1"/>
  <c r="M1665" i="1"/>
  <c r="N1665" i="1"/>
  <c r="O1665" i="1"/>
  <c r="P1665" i="1"/>
  <c r="A1665" i="1"/>
  <c r="B1665" i="1"/>
  <c r="M1089" i="1"/>
  <c r="N1089" i="1"/>
  <c r="O1089" i="1"/>
  <c r="P1089" i="1"/>
  <c r="Q1089" i="1"/>
  <c r="J1089" i="1"/>
  <c r="R1089" i="1"/>
  <c r="K1089" i="1"/>
  <c r="L1089" i="1"/>
  <c r="A1089" i="1"/>
  <c r="B1089" i="1"/>
  <c r="M1081" i="1"/>
  <c r="N1081" i="1"/>
  <c r="O1081" i="1"/>
  <c r="P1081" i="1"/>
  <c r="Q1081" i="1"/>
  <c r="J1081" i="1"/>
  <c r="R1081" i="1"/>
  <c r="K1081" i="1"/>
  <c r="L1081" i="1"/>
  <c r="A1081" i="1"/>
  <c r="B1081" i="1"/>
  <c r="M1073" i="1"/>
  <c r="N1073" i="1"/>
  <c r="O1073" i="1"/>
  <c r="P1073" i="1"/>
  <c r="Q1073" i="1"/>
  <c r="J1073" i="1"/>
  <c r="R1073" i="1"/>
  <c r="L1073" i="1"/>
  <c r="K1073" i="1"/>
  <c r="A1073" i="1"/>
  <c r="B1073" i="1"/>
  <c r="M1065" i="1"/>
  <c r="N1065" i="1"/>
  <c r="O1065" i="1"/>
  <c r="P1065" i="1"/>
  <c r="Q1065" i="1"/>
  <c r="J1065" i="1"/>
  <c r="R1065" i="1"/>
  <c r="K1065" i="1"/>
  <c r="L1065" i="1"/>
  <c r="A1065" i="1"/>
  <c r="B1065" i="1"/>
  <c r="J1057" i="1"/>
  <c r="R1057" i="1"/>
  <c r="K1057" i="1"/>
  <c r="L1057" i="1"/>
  <c r="M1057" i="1"/>
  <c r="N1057" i="1"/>
  <c r="O1057" i="1"/>
  <c r="P1057" i="1"/>
  <c r="Q1057" i="1"/>
  <c r="A1057" i="1"/>
  <c r="B1057" i="1"/>
  <c r="J1049" i="1"/>
  <c r="R1049" i="1"/>
  <c r="K1049" i="1"/>
  <c r="L1049" i="1"/>
  <c r="P1049" i="1"/>
  <c r="Q1049" i="1"/>
  <c r="M1049" i="1"/>
  <c r="N1049" i="1"/>
  <c r="O1049" i="1"/>
  <c r="A1049" i="1"/>
  <c r="B1049" i="1"/>
  <c r="J1041" i="1"/>
  <c r="R1041" i="1"/>
  <c r="K1041" i="1"/>
  <c r="L1041" i="1"/>
  <c r="M1041" i="1"/>
  <c r="Q1041" i="1"/>
  <c r="N1041" i="1"/>
  <c r="O1041" i="1"/>
  <c r="P1041" i="1"/>
  <c r="A1041" i="1"/>
  <c r="B1041" i="1"/>
  <c r="J1033" i="1"/>
  <c r="R1033" i="1"/>
  <c r="K1033" i="1"/>
  <c r="L1033" i="1"/>
  <c r="M1033" i="1"/>
  <c r="N1033" i="1"/>
  <c r="O1033" i="1"/>
  <c r="P1033" i="1"/>
  <c r="Q1033" i="1"/>
  <c r="A1033" i="1"/>
  <c r="B1033" i="1"/>
  <c r="J1025" i="1"/>
  <c r="R1025" i="1"/>
  <c r="K1025" i="1"/>
  <c r="L1025" i="1"/>
  <c r="M1025" i="1"/>
  <c r="Q1025" i="1"/>
  <c r="N1025" i="1"/>
  <c r="P1025" i="1"/>
  <c r="O1025" i="1"/>
  <c r="A1025" i="1"/>
  <c r="B1025" i="1"/>
  <c r="J1017" i="1"/>
  <c r="R1017" i="1"/>
  <c r="K1017" i="1"/>
  <c r="L1017" i="1"/>
  <c r="M1017" i="1"/>
  <c r="N1017" i="1"/>
  <c r="O1017" i="1"/>
  <c r="P1017" i="1"/>
  <c r="Q1017" i="1"/>
  <c r="A1017" i="1"/>
  <c r="B1017" i="1"/>
  <c r="J1009" i="1"/>
  <c r="R1009" i="1"/>
  <c r="K1009" i="1"/>
  <c r="L1009" i="1"/>
  <c r="M1009" i="1"/>
  <c r="Q1009" i="1"/>
  <c r="N1009" i="1"/>
  <c r="O1009" i="1"/>
  <c r="P1009" i="1"/>
  <c r="A1009" i="1"/>
  <c r="B1009" i="1"/>
  <c r="J1001" i="1"/>
  <c r="R1001" i="1"/>
  <c r="K1001" i="1"/>
  <c r="L1001" i="1"/>
  <c r="M1001" i="1"/>
  <c r="N1001" i="1"/>
  <c r="O1001" i="1"/>
  <c r="P1001" i="1"/>
  <c r="Q1001" i="1"/>
  <c r="A1001" i="1"/>
  <c r="B1001" i="1"/>
  <c r="J993" i="1"/>
  <c r="R993" i="1"/>
  <c r="K993" i="1"/>
  <c r="L993" i="1"/>
  <c r="M993" i="1"/>
  <c r="Q993" i="1"/>
  <c r="N993" i="1"/>
  <c r="O993" i="1"/>
  <c r="P993" i="1"/>
  <c r="A993" i="1"/>
  <c r="B993" i="1"/>
  <c r="J985" i="1"/>
  <c r="R985" i="1"/>
  <c r="K985" i="1"/>
  <c r="L985" i="1"/>
  <c r="M985" i="1"/>
  <c r="N985" i="1"/>
  <c r="O985" i="1"/>
  <c r="P985" i="1"/>
  <c r="Q985" i="1"/>
  <c r="A985" i="1"/>
  <c r="B985" i="1"/>
  <c r="P977" i="1"/>
  <c r="Q977" i="1"/>
  <c r="J977" i="1"/>
  <c r="R977" i="1"/>
  <c r="K977" i="1"/>
  <c r="L977" i="1"/>
  <c r="M977" i="1"/>
  <c r="O977" i="1"/>
  <c r="N977" i="1"/>
  <c r="A977" i="1"/>
  <c r="B977" i="1"/>
  <c r="P969" i="1"/>
  <c r="Q969" i="1"/>
  <c r="J969" i="1"/>
  <c r="R969" i="1"/>
  <c r="K969" i="1"/>
  <c r="L969" i="1"/>
  <c r="M969" i="1"/>
  <c r="N969" i="1"/>
  <c r="O969" i="1"/>
  <c r="A969" i="1"/>
  <c r="B969" i="1"/>
  <c r="P961" i="1"/>
  <c r="Q961" i="1"/>
  <c r="J961" i="1"/>
  <c r="R961" i="1"/>
  <c r="K961" i="1"/>
  <c r="L961" i="1"/>
  <c r="M961" i="1"/>
  <c r="N961" i="1"/>
  <c r="O961" i="1"/>
  <c r="A961" i="1"/>
  <c r="B961" i="1"/>
  <c r="M2378" i="1"/>
  <c r="P2378" i="1"/>
  <c r="Q2378" i="1"/>
  <c r="J2378" i="1"/>
  <c r="K2378" i="1"/>
  <c r="L2378" i="1"/>
  <c r="N2378" i="1"/>
  <c r="O2378" i="1"/>
  <c r="R2378" i="1"/>
  <c r="A2378" i="1"/>
  <c r="B2378" i="1"/>
  <c r="M2370" i="1"/>
  <c r="P2370" i="1"/>
  <c r="Q2370" i="1"/>
  <c r="O2370" i="1"/>
  <c r="R2370" i="1"/>
  <c r="J2370" i="1"/>
  <c r="N2370" i="1"/>
  <c r="K2370" i="1"/>
  <c r="L2370" i="1"/>
  <c r="B2370" i="1"/>
  <c r="A2370" i="1"/>
  <c r="L2444" i="1"/>
  <c r="M2444" i="1"/>
  <c r="N2444" i="1"/>
  <c r="O2444" i="1"/>
  <c r="P2444" i="1"/>
  <c r="Q2444" i="1"/>
  <c r="R2444" i="1"/>
  <c r="K2444" i="1"/>
  <c r="A2444" i="1"/>
  <c r="B2444" i="1"/>
  <c r="J2444" i="1"/>
  <c r="L2436" i="1"/>
  <c r="M2436" i="1"/>
  <c r="N2436" i="1"/>
  <c r="O2436" i="1"/>
  <c r="J2436" i="1"/>
  <c r="R2436" i="1"/>
  <c r="K2436" i="1"/>
  <c r="P2436" i="1"/>
  <c r="Q2436" i="1"/>
  <c r="A2436" i="1"/>
  <c r="B2436" i="1"/>
  <c r="P1654" i="1"/>
  <c r="Q1654" i="1"/>
  <c r="K1654" i="1"/>
  <c r="J1654" i="1"/>
  <c r="L1654" i="1"/>
  <c r="M1654" i="1"/>
  <c r="N1654" i="1"/>
  <c r="O1654" i="1"/>
  <c r="R1654" i="1"/>
  <c r="B1654" i="1"/>
  <c r="A1654" i="1"/>
  <c r="P1646" i="1"/>
  <c r="Q1646" i="1"/>
  <c r="K1646" i="1"/>
  <c r="O1646" i="1"/>
  <c r="R1646" i="1"/>
  <c r="J1646" i="1"/>
  <c r="L1646" i="1"/>
  <c r="M1646" i="1"/>
  <c r="N1646" i="1"/>
  <c r="B1646" i="1"/>
  <c r="A1646" i="1"/>
  <c r="P1638" i="1"/>
  <c r="Q1638" i="1"/>
  <c r="J1638" i="1"/>
  <c r="R1638" i="1"/>
  <c r="K1638" i="1"/>
  <c r="L1638" i="1"/>
  <c r="M1638" i="1"/>
  <c r="N1638" i="1"/>
  <c r="O1638" i="1"/>
  <c r="B1638" i="1"/>
  <c r="A1638" i="1"/>
  <c r="P1630" i="1"/>
  <c r="Q1630" i="1"/>
  <c r="J1630" i="1"/>
  <c r="R1630" i="1"/>
  <c r="K1630" i="1"/>
  <c r="L1630" i="1"/>
  <c r="M1630" i="1"/>
  <c r="O1630" i="1"/>
  <c r="N1630" i="1"/>
  <c r="B1630" i="1"/>
  <c r="A1630" i="1"/>
  <c r="P1622" i="1"/>
  <c r="Q1622" i="1"/>
  <c r="J1622" i="1"/>
  <c r="R1622" i="1"/>
  <c r="K1622" i="1"/>
  <c r="L1622" i="1"/>
  <c r="M1622" i="1"/>
  <c r="N1622" i="1"/>
  <c r="O1622" i="1"/>
  <c r="B1622" i="1"/>
  <c r="A1622" i="1"/>
  <c r="P1614" i="1"/>
  <c r="Q1614" i="1"/>
  <c r="J1614" i="1"/>
  <c r="R1614" i="1"/>
  <c r="K1614" i="1"/>
  <c r="L1614" i="1"/>
  <c r="M1614" i="1"/>
  <c r="N1614" i="1"/>
  <c r="O1614" i="1"/>
  <c r="B1614" i="1"/>
  <c r="A1614" i="1"/>
  <c r="P1606" i="1"/>
  <c r="Q1606" i="1"/>
  <c r="J1606" i="1"/>
  <c r="R1606" i="1"/>
  <c r="K1606" i="1"/>
  <c r="L1606" i="1"/>
  <c r="M1606" i="1"/>
  <c r="N1606" i="1"/>
  <c r="O1606" i="1"/>
  <c r="B1606" i="1"/>
  <c r="A1606" i="1"/>
  <c r="P1598" i="1"/>
  <c r="Q1598" i="1"/>
  <c r="J1598" i="1"/>
  <c r="R1598" i="1"/>
  <c r="K1598" i="1"/>
  <c r="L1598" i="1"/>
  <c r="M1598" i="1"/>
  <c r="O1598" i="1"/>
  <c r="N1598" i="1"/>
  <c r="B1598" i="1"/>
  <c r="A1598" i="1"/>
  <c r="P1590" i="1"/>
  <c r="Q1590" i="1"/>
  <c r="J1590" i="1"/>
  <c r="R1590" i="1"/>
  <c r="K1590" i="1"/>
  <c r="L1590" i="1"/>
  <c r="M1590" i="1"/>
  <c r="N1590" i="1"/>
  <c r="O1590" i="1"/>
  <c r="B1590" i="1"/>
  <c r="A1590" i="1"/>
  <c r="P1582" i="1"/>
  <c r="Q1582" i="1"/>
  <c r="J1582" i="1"/>
  <c r="R1582" i="1"/>
  <c r="K1582" i="1"/>
  <c r="L1582" i="1"/>
  <c r="M1582" i="1"/>
  <c r="N1582" i="1"/>
  <c r="O1582" i="1"/>
  <c r="B1582" i="1"/>
  <c r="A1582" i="1"/>
  <c r="P1574" i="1"/>
  <c r="Q1574" i="1"/>
  <c r="J1574" i="1"/>
  <c r="R1574" i="1"/>
  <c r="K1574" i="1"/>
  <c r="L1574" i="1"/>
  <c r="M1574" i="1"/>
  <c r="N1574" i="1"/>
  <c r="O1574" i="1"/>
  <c r="B1574" i="1"/>
  <c r="A1574" i="1"/>
  <c r="P1566" i="1"/>
  <c r="Q1566" i="1"/>
  <c r="J1566" i="1"/>
  <c r="R1566" i="1"/>
  <c r="K1566" i="1"/>
  <c r="L1566" i="1"/>
  <c r="M1566" i="1"/>
  <c r="O1566" i="1"/>
  <c r="N1566" i="1"/>
  <c r="B1566" i="1"/>
  <c r="A1566" i="1"/>
  <c r="P1558" i="1"/>
  <c r="Q1558" i="1"/>
  <c r="J1558" i="1"/>
  <c r="R1558" i="1"/>
  <c r="K1558" i="1"/>
  <c r="L1558" i="1"/>
  <c r="M1558" i="1"/>
  <c r="N1558" i="1"/>
  <c r="O1558" i="1"/>
  <c r="B1558" i="1"/>
  <c r="A1558" i="1"/>
  <c r="K1550" i="1"/>
  <c r="L1550" i="1"/>
  <c r="M1550" i="1"/>
  <c r="N1550" i="1"/>
  <c r="O1550" i="1"/>
  <c r="P1550" i="1"/>
  <c r="Q1550" i="1"/>
  <c r="R1550" i="1"/>
  <c r="J1550" i="1"/>
  <c r="B1550" i="1"/>
  <c r="A1550" i="1"/>
  <c r="Q2151" i="1"/>
  <c r="J2151" i="1"/>
  <c r="R2151" i="1"/>
  <c r="K2151" i="1"/>
  <c r="L2151" i="1"/>
  <c r="M2151" i="1"/>
  <c r="N2151" i="1"/>
  <c r="O2151" i="1"/>
  <c r="P2151" i="1"/>
  <c r="B2151" i="1"/>
  <c r="A2151" i="1"/>
  <c r="Q2143" i="1"/>
  <c r="J2143" i="1"/>
  <c r="R2143" i="1"/>
  <c r="K2143" i="1"/>
  <c r="L2143" i="1"/>
  <c r="M2143" i="1"/>
  <c r="N2143" i="1"/>
  <c r="O2143" i="1"/>
  <c r="P2143" i="1"/>
  <c r="B2143" i="1"/>
  <c r="A2143" i="1"/>
  <c r="Q2135" i="1"/>
  <c r="J2135" i="1"/>
  <c r="R2135" i="1"/>
  <c r="K2135" i="1"/>
  <c r="L2135" i="1"/>
  <c r="M2135" i="1"/>
  <c r="N2135" i="1"/>
  <c r="O2135" i="1"/>
  <c r="P2135" i="1"/>
  <c r="B2135" i="1"/>
  <c r="A2135" i="1"/>
  <c r="P2120" i="1"/>
  <c r="Q2120" i="1"/>
  <c r="J2120" i="1"/>
  <c r="R2120" i="1"/>
  <c r="K2120" i="1"/>
  <c r="L2120" i="1"/>
  <c r="M2120" i="1"/>
  <c r="O2120" i="1"/>
  <c r="A2120" i="1"/>
  <c r="N2120" i="1"/>
  <c r="B2120" i="1"/>
  <c r="P2112" i="1"/>
  <c r="Q2112" i="1"/>
  <c r="J2112" i="1"/>
  <c r="R2112" i="1"/>
  <c r="K2112" i="1"/>
  <c r="L2112" i="1"/>
  <c r="M2112" i="1"/>
  <c r="O2112" i="1"/>
  <c r="N2112" i="1"/>
  <c r="A2112" i="1"/>
  <c r="B2112" i="1"/>
  <c r="J2333" i="1"/>
  <c r="R2333" i="1"/>
  <c r="M2333" i="1"/>
  <c r="N2333" i="1"/>
  <c r="K2333" i="1"/>
  <c r="L2333" i="1"/>
  <c r="O2333" i="1"/>
  <c r="P2333" i="1"/>
  <c r="Q2333" i="1"/>
  <c r="A2333" i="1"/>
  <c r="B2333" i="1"/>
  <c r="K2391" i="1"/>
  <c r="L2391" i="1"/>
  <c r="J2391" i="1"/>
  <c r="M2391" i="1"/>
  <c r="N2391" i="1"/>
  <c r="O2391" i="1"/>
  <c r="R2391" i="1"/>
  <c r="P2391" i="1"/>
  <c r="B2391" i="1"/>
  <c r="Q2391" i="1"/>
  <c r="A2391" i="1"/>
  <c r="N2385" i="1"/>
  <c r="Q2385" i="1"/>
  <c r="J2385" i="1"/>
  <c r="R2385" i="1"/>
  <c r="O2385" i="1"/>
  <c r="P2385" i="1"/>
  <c r="M2385" i="1"/>
  <c r="K2385" i="1"/>
  <c r="A2385" i="1"/>
  <c r="L2385" i="1"/>
  <c r="B2385" i="1"/>
  <c r="N2404" i="1"/>
  <c r="O2404" i="1"/>
  <c r="Q2404" i="1"/>
  <c r="R2404" i="1"/>
  <c r="J2404" i="1"/>
  <c r="M2404" i="1"/>
  <c r="K2404" i="1"/>
  <c r="L2404" i="1"/>
  <c r="P2404" i="1"/>
  <c r="A2404" i="1"/>
  <c r="B2404" i="1"/>
  <c r="J2447" i="1"/>
  <c r="R2447" i="1"/>
  <c r="K2447" i="1"/>
  <c r="L2447" i="1"/>
  <c r="M2447" i="1"/>
  <c r="N2447" i="1"/>
  <c r="O2447" i="1"/>
  <c r="P2447" i="1"/>
  <c r="B2447" i="1"/>
  <c r="Q2447" i="1"/>
  <c r="A2447" i="1"/>
  <c r="L2108" i="1"/>
  <c r="M2108" i="1"/>
  <c r="N2108" i="1"/>
  <c r="O2108" i="1"/>
  <c r="P2108" i="1"/>
  <c r="Q2108" i="1"/>
  <c r="J2108" i="1"/>
  <c r="K2108" i="1"/>
  <c r="R2108" i="1"/>
  <c r="A2108" i="1"/>
  <c r="B2108" i="1"/>
  <c r="M2123" i="1"/>
  <c r="N2123" i="1"/>
  <c r="O2123" i="1"/>
  <c r="P2123" i="1"/>
  <c r="Q2123" i="1"/>
  <c r="J2123" i="1"/>
  <c r="R2123" i="1"/>
  <c r="L2123" i="1"/>
  <c r="K2123" i="1"/>
  <c r="B2123" i="1"/>
  <c r="A2123" i="1"/>
  <c r="K2407" i="1"/>
  <c r="L2407" i="1"/>
  <c r="J2407" i="1"/>
  <c r="M2407" i="1"/>
  <c r="N2407" i="1"/>
  <c r="O2407" i="1"/>
  <c r="R2407" i="1"/>
  <c r="P2407" i="1"/>
  <c r="Q2407" i="1"/>
  <c r="B2407" i="1"/>
  <c r="A2407" i="1"/>
  <c r="J897" i="1"/>
  <c r="R897" i="1"/>
  <c r="K897" i="1"/>
  <c r="L897" i="1"/>
  <c r="M897" i="1"/>
  <c r="N897" i="1"/>
  <c r="O897" i="1"/>
  <c r="P897" i="1"/>
  <c r="Q897" i="1"/>
  <c r="A897" i="1"/>
  <c r="B897" i="1"/>
  <c r="N2050" i="1"/>
  <c r="O2050" i="1"/>
  <c r="P2050" i="1"/>
  <c r="Q2050" i="1"/>
  <c r="J2050" i="1"/>
  <c r="R2050" i="1"/>
  <c r="K2050" i="1"/>
  <c r="M2050" i="1"/>
  <c r="L2050" i="1"/>
  <c r="B2050" i="1"/>
  <c r="A2050" i="1"/>
  <c r="P2128" i="1"/>
  <c r="Q2128" i="1"/>
  <c r="J2128" i="1"/>
  <c r="R2128" i="1"/>
  <c r="K2128" i="1"/>
  <c r="L2128" i="1"/>
  <c r="M2128" i="1"/>
  <c r="N2128" i="1"/>
  <c r="O2128" i="1"/>
  <c r="A2128" i="1"/>
  <c r="B2128" i="1"/>
  <c r="L2084" i="1"/>
  <c r="M2084" i="1"/>
  <c r="N2084" i="1"/>
  <c r="O2084" i="1"/>
  <c r="P2084" i="1"/>
  <c r="Q2084" i="1"/>
  <c r="J2084" i="1"/>
  <c r="K2084" i="1"/>
  <c r="R2084" i="1"/>
  <c r="A2084" i="1"/>
  <c r="B2084" i="1"/>
  <c r="N955" i="1"/>
  <c r="O955" i="1"/>
  <c r="P955" i="1"/>
  <c r="Q955" i="1"/>
  <c r="J955" i="1"/>
  <c r="R955" i="1"/>
  <c r="K955" i="1"/>
  <c r="L955" i="1"/>
  <c r="M955" i="1"/>
  <c r="A955" i="1"/>
  <c r="B955" i="1"/>
  <c r="N947" i="1"/>
  <c r="O947" i="1"/>
  <c r="P947" i="1"/>
  <c r="Q947" i="1"/>
  <c r="J947" i="1"/>
  <c r="R947" i="1"/>
  <c r="K947" i="1"/>
  <c r="L947" i="1"/>
  <c r="M947" i="1"/>
  <c r="A947" i="1"/>
  <c r="B947" i="1"/>
  <c r="N939" i="1"/>
  <c r="O939" i="1"/>
  <c r="P939" i="1"/>
  <c r="Q939" i="1"/>
  <c r="J939" i="1"/>
  <c r="R939" i="1"/>
  <c r="K939" i="1"/>
  <c r="L939" i="1"/>
  <c r="M939" i="1"/>
  <c r="A939" i="1"/>
  <c r="B939" i="1"/>
  <c r="P931" i="1"/>
  <c r="Q931" i="1"/>
  <c r="J931" i="1"/>
  <c r="R931" i="1"/>
  <c r="K931" i="1"/>
  <c r="L931" i="1"/>
  <c r="N931" i="1"/>
  <c r="O931" i="1"/>
  <c r="M931" i="1"/>
  <c r="A931" i="1"/>
  <c r="B931" i="1"/>
  <c r="P923" i="1"/>
  <c r="Q923" i="1"/>
  <c r="J923" i="1"/>
  <c r="R923" i="1"/>
  <c r="K923" i="1"/>
  <c r="L923" i="1"/>
  <c r="M923" i="1"/>
  <c r="N923" i="1"/>
  <c r="O923" i="1"/>
  <c r="A923" i="1"/>
  <c r="B923" i="1"/>
  <c r="P915" i="1"/>
  <c r="Q915" i="1"/>
  <c r="J915" i="1"/>
  <c r="R915" i="1"/>
  <c r="K915" i="1"/>
  <c r="L915" i="1"/>
  <c r="M915" i="1"/>
  <c r="N915" i="1"/>
  <c r="O915" i="1"/>
  <c r="A915" i="1"/>
  <c r="B915" i="1"/>
  <c r="P907" i="1"/>
  <c r="Q907" i="1"/>
  <c r="J907" i="1"/>
  <c r="R907" i="1"/>
  <c r="K907" i="1"/>
  <c r="L907" i="1"/>
  <c r="M907" i="1"/>
  <c r="N907" i="1"/>
  <c r="O907" i="1"/>
  <c r="A907" i="1"/>
  <c r="B907" i="1"/>
  <c r="J2174" i="1"/>
  <c r="R2174" i="1"/>
  <c r="L2174" i="1"/>
  <c r="M2174" i="1"/>
  <c r="N2174" i="1"/>
  <c r="O2174" i="1"/>
  <c r="K2174" i="1"/>
  <c r="P2174" i="1"/>
  <c r="Q2174" i="1"/>
  <c r="B2174" i="1"/>
  <c r="A2174" i="1"/>
  <c r="J2182" i="1"/>
  <c r="R2182" i="1"/>
  <c r="L2182" i="1"/>
  <c r="M2182" i="1"/>
  <c r="N2182" i="1"/>
  <c r="O2182" i="1"/>
  <c r="K2182" i="1"/>
  <c r="P2182" i="1"/>
  <c r="Q2182" i="1"/>
  <c r="B2182" i="1"/>
  <c r="A2182" i="1"/>
  <c r="B2507" i="1"/>
  <c r="A2507" i="1"/>
  <c r="A2489" i="1"/>
  <c r="B2489" i="1"/>
  <c r="B2479" i="1"/>
  <c r="A2479" i="1"/>
  <c r="Q2464" i="1"/>
  <c r="J2464" i="1"/>
  <c r="R2464" i="1"/>
  <c r="M2464" i="1"/>
  <c r="N2464" i="1"/>
  <c r="O2464" i="1"/>
  <c r="P2464" i="1"/>
  <c r="L2464" i="1"/>
  <c r="K2464" i="1"/>
  <c r="A2464" i="1"/>
  <c r="B2464" i="1"/>
  <c r="J2166" i="1"/>
  <c r="R2166" i="1"/>
  <c r="L2166" i="1"/>
  <c r="M2166" i="1"/>
  <c r="N2166" i="1"/>
  <c r="O2166" i="1"/>
  <c r="K2166" i="1"/>
  <c r="P2166" i="1"/>
  <c r="Q2166" i="1"/>
  <c r="B2166" i="1"/>
  <c r="A2166" i="1"/>
  <c r="J1792" i="1"/>
  <c r="R1792" i="1"/>
  <c r="K1792" i="1"/>
  <c r="L1792" i="1"/>
  <c r="M1792" i="1"/>
  <c r="N1792" i="1"/>
  <c r="O1792" i="1"/>
  <c r="P1792" i="1"/>
  <c r="Q1792" i="1"/>
  <c r="B1792" i="1"/>
  <c r="A1792" i="1"/>
  <c r="J1784" i="1"/>
  <c r="R1784" i="1"/>
  <c r="K1784" i="1"/>
  <c r="L1784" i="1"/>
  <c r="M1784" i="1"/>
  <c r="N1784" i="1"/>
  <c r="O1784" i="1"/>
  <c r="P1784" i="1"/>
  <c r="Q1784" i="1"/>
  <c r="B1784" i="1"/>
  <c r="A1784" i="1"/>
  <c r="J1776" i="1"/>
  <c r="R1776" i="1"/>
  <c r="K1776" i="1"/>
  <c r="L1776" i="1"/>
  <c r="M1776" i="1"/>
  <c r="N1776" i="1"/>
  <c r="O1776" i="1"/>
  <c r="P1776" i="1"/>
  <c r="Q1776" i="1"/>
  <c r="B1776" i="1"/>
  <c r="A1776" i="1"/>
  <c r="J1768" i="1"/>
  <c r="R1768" i="1"/>
  <c r="K1768" i="1"/>
  <c r="L1768" i="1"/>
  <c r="M1768" i="1"/>
  <c r="N1768" i="1"/>
  <c r="O1768" i="1"/>
  <c r="P1768" i="1"/>
  <c r="Q1768" i="1"/>
  <c r="B1768" i="1"/>
  <c r="A1768" i="1"/>
  <c r="J1760" i="1"/>
  <c r="R1760" i="1"/>
  <c r="K1760" i="1"/>
  <c r="L1760" i="1"/>
  <c r="M1760" i="1"/>
  <c r="N1760" i="1"/>
  <c r="O1760" i="1"/>
  <c r="P1760" i="1"/>
  <c r="Q1760" i="1"/>
  <c r="B1760" i="1"/>
  <c r="A1760" i="1"/>
  <c r="J1752" i="1"/>
  <c r="R1752" i="1"/>
  <c r="K1752" i="1"/>
  <c r="L1752" i="1"/>
  <c r="M1752" i="1"/>
  <c r="N1752" i="1"/>
  <c r="O1752" i="1"/>
  <c r="P1752" i="1"/>
  <c r="Q1752" i="1"/>
  <c r="B1752" i="1"/>
  <c r="A1752" i="1"/>
  <c r="J1744" i="1"/>
  <c r="R1744" i="1"/>
  <c r="K1744" i="1"/>
  <c r="L1744" i="1"/>
  <c r="M1744" i="1"/>
  <c r="N1744" i="1"/>
  <c r="O1744" i="1"/>
  <c r="P1744" i="1"/>
  <c r="Q1744" i="1"/>
  <c r="B1744" i="1"/>
  <c r="A1744" i="1"/>
  <c r="J1736" i="1"/>
  <c r="R1736" i="1"/>
  <c r="K1736" i="1"/>
  <c r="L1736" i="1"/>
  <c r="M1736" i="1"/>
  <c r="N1736" i="1"/>
  <c r="O1736" i="1"/>
  <c r="P1736" i="1"/>
  <c r="Q1736" i="1"/>
  <c r="B1736" i="1"/>
  <c r="A1736" i="1"/>
  <c r="J1728" i="1"/>
  <c r="R1728" i="1"/>
  <c r="K1728" i="1"/>
  <c r="L1728" i="1"/>
  <c r="M1728" i="1"/>
  <c r="N1728" i="1"/>
  <c r="O1728" i="1"/>
  <c r="P1728" i="1"/>
  <c r="Q1728" i="1"/>
  <c r="B1728" i="1"/>
  <c r="A1728" i="1"/>
  <c r="J1720" i="1"/>
  <c r="R1720" i="1"/>
  <c r="K1720" i="1"/>
  <c r="L1720" i="1"/>
  <c r="M1720" i="1"/>
  <c r="N1720" i="1"/>
  <c r="O1720" i="1"/>
  <c r="P1720" i="1"/>
  <c r="Q1720" i="1"/>
  <c r="B1720" i="1"/>
  <c r="A1720" i="1"/>
  <c r="J1712" i="1"/>
  <c r="R1712" i="1"/>
  <c r="K1712" i="1"/>
  <c r="L1712" i="1"/>
  <c r="M1712" i="1"/>
  <c r="N1712" i="1"/>
  <c r="O1712" i="1"/>
  <c r="P1712" i="1"/>
  <c r="Q1712" i="1"/>
  <c r="B1712" i="1"/>
  <c r="A1712" i="1"/>
  <c r="J1704" i="1"/>
  <c r="R1704" i="1"/>
  <c r="K1704" i="1"/>
  <c r="L1704" i="1"/>
  <c r="M1704" i="1"/>
  <c r="N1704" i="1"/>
  <c r="O1704" i="1"/>
  <c r="P1704" i="1"/>
  <c r="Q1704" i="1"/>
  <c r="B1704" i="1"/>
  <c r="A1704" i="1"/>
  <c r="J1696" i="1"/>
  <c r="R1696" i="1"/>
  <c r="K1696" i="1"/>
  <c r="L1696" i="1"/>
  <c r="M1696" i="1"/>
  <c r="N1696" i="1"/>
  <c r="O1696" i="1"/>
  <c r="P1696" i="1"/>
  <c r="Q1696" i="1"/>
  <c r="B1696" i="1"/>
  <c r="A1696" i="1"/>
  <c r="J1688" i="1"/>
  <c r="R1688" i="1"/>
  <c r="K1688" i="1"/>
  <c r="L1688" i="1"/>
  <c r="M1688" i="1"/>
  <c r="N1688" i="1"/>
  <c r="O1688" i="1"/>
  <c r="P1688" i="1"/>
  <c r="Q1688" i="1"/>
  <c r="B1688" i="1"/>
  <c r="A1688" i="1"/>
  <c r="J1680" i="1"/>
  <c r="R1680" i="1"/>
  <c r="K1680" i="1"/>
  <c r="L1680" i="1"/>
  <c r="M1680" i="1"/>
  <c r="N1680" i="1"/>
  <c r="O1680" i="1"/>
  <c r="P1680" i="1"/>
  <c r="Q1680" i="1"/>
  <c r="B1680" i="1"/>
  <c r="A1680" i="1"/>
  <c r="J1672" i="1"/>
  <c r="R1672" i="1"/>
  <c r="K1672" i="1"/>
  <c r="L1672" i="1"/>
  <c r="M1672" i="1"/>
  <c r="N1672" i="1"/>
  <c r="O1672" i="1"/>
  <c r="P1672" i="1"/>
  <c r="Q1672" i="1"/>
  <c r="B1672" i="1"/>
  <c r="A1672" i="1"/>
  <c r="Q1664" i="1"/>
  <c r="R1664" i="1"/>
  <c r="J1664" i="1"/>
  <c r="K1664" i="1"/>
  <c r="L1664" i="1"/>
  <c r="M1664" i="1"/>
  <c r="N1664" i="1"/>
  <c r="O1664" i="1"/>
  <c r="P1664" i="1"/>
  <c r="B1664" i="1"/>
  <c r="A1664" i="1"/>
  <c r="N1088" i="1"/>
  <c r="O1088" i="1"/>
  <c r="P1088" i="1"/>
  <c r="Q1088" i="1"/>
  <c r="J1088" i="1"/>
  <c r="R1088" i="1"/>
  <c r="K1088" i="1"/>
  <c r="L1088" i="1"/>
  <c r="M1088" i="1"/>
  <c r="B1088" i="1"/>
  <c r="A1088" i="1"/>
  <c r="N1080" i="1"/>
  <c r="O1080" i="1"/>
  <c r="P1080" i="1"/>
  <c r="Q1080" i="1"/>
  <c r="J1080" i="1"/>
  <c r="R1080" i="1"/>
  <c r="K1080" i="1"/>
  <c r="M1080" i="1"/>
  <c r="L1080" i="1"/>
  <c r="B1080" i="1"/>
  <c r="A1080" i="1"/>
  <c r="N1072" i="1"/>
  <c r="O1072" i="1"/>
  <c r="P1072" i="1"/>
  <c r="Q1072" i="1"/>
  <c r="J1072" i="1"/>
  <c r="R1072" i="1"/>
  <c r="K1072" i="1"/>
  <c r="L1072" i="1"/>
  <c r="M1072" i="1"/>
  <c r="B1072" i="1"/>
  <c r="A1072" i="1"/>
  <c r="N1064" i="1"/>
  <c r="O1064" i="1"/>
  <c r="P1064" i="1"/>
  <c r="Q1064" i="1"/>
  <c r="J1064" i="1"/>
  <c r="R1064" i="1"/>
  <c r="K1064" i="1"/>
  <c r="L1064" i="1"/>
  <c r="M1064" i="1"/>
  <c r="B1064" i="1"/>
  <c r="A1064" i="1"/>
  <c r="K1056" i="1"/>
  <c r="L1056" i="1"/>
  <c r="M1056" i="1"/>
  <c r="Q1056" i="1"/>
  <c r="R1056" i="1"/>
  <c r="J1056" i="1"/>
  <c r="N1056" i="1"/>
  <c r="O1056" i="1"/>
  <c r="P1056" i="1"/>
  <c r="B1056" i="1"/>
  <c r="A1056" i="1"/>
  <c r="K1048" i="1"/>
  <c r="L1048" i="1"/>
  <c r="M1048" i="1"/>
  <c r="N1048" i="1"/>
  <c r="O1048" i="1"/>
  <c r="P1048" i="1"/>
  <c r="Q1048" i="1"/>
  <c r="R1048" i="1"/>
  <c r="J1048" i="1"/>
  <c r="B1048" i="1"/>
  <c r="A1048" i="1"/>
  <c r="K1040" i="1"/>
  <c r="L1040" i="1"/>
  <c r="M1040" i="1"/>
  <c r="N1040" i="1"/>
  <c r="J1040" i="1"/>
  <c r="O1040" i="1"/>
  <c r="P1040" i="1"/>
  <c r="Q1040" i="1"/>
  <c r="R1040" i="1"/>
  <c r="B1040" i="1"/>
  <c r="A1040" i="1"/>
  <c r="K1032" i="1"/>
  <c r="L1032" i="1"/>
  <c r="M1032" i="1"/>
  <c r="N1032" i="1"/>
  <c r="R1032" i="1"/>
  <c r="J1032" i="1"/>
  <c r="O1032" i="1"/>
  <c r="Q1032" i="1"/>
  <c r="P1032" i="1"/>
  <c r="B1032" i="1"/>
  <c r="A1032" i="1"/>
  <c r="K1024" i="1"/>
  <c r="L1024" i="1"/>
  <c r="M1024" i="1"/>
  <c r="N1024" i="1"/>
  <c r="J1024" i="1"/>
  <c r="O1024" i="1"/>
  <c r="P1024" i="1"/>
  <c r="Q1024" i="1"/>
  <c r="R1024" i="1"/>
  <c r="B1024" i="1"/>
  <c r="A1024" i="1"/>
  <c r="K1016" i="1"/>
  <c r="L1016" i="1"/>
  <c r="M1016" i="1"/>
  <c r="N1016" i="1"/>
  <c r="R1016" i="1"/>
  <c r="J1016" i="1"/>
  <c r="O1016" i="1"/>
  <c r="P1016" i="1"/>
  <c r="Q1016" i="1"/>
  <c r="B1016" i="1"/>
  <c r="A1016" i="1"/>
  <c r="K1008" i="1"/>
  <c r="L1008" i="1"/>
  <c r="M1008" i="1"/>
  <c r="N1008" i="1"/>
  <c r="J1008" i="1"/>
  <c r="O1008" i="1"/>
  <c r="P1008" i="1"/>
  <c r="Q1008" i="1"/>
  <c r="R1008" i="1"/>
  <c r="B1008" i="1"/>
  <c r="A1008" i="1"/>
  <c r="K1000" i="1"/>
  <c r="L1000" i="1"/>
  <c r="M1000" i="1"/>
  <c r="N1000" i="1"/>
  <c r="R1000" i="1"/>
  <c r="J1000" i="1"/>
  <c r="O1000" i="1"/>
  <c r="P1000" i="1"/>
  <c r="Q1000" i="1"/>
  <c r="B1000" i="1"/>
  <c r="A1000" i="1"/>
  <c r="K992" i="1"/>
  <c r="L992" i="1"/>
  <c r="M992" i="1"/>
  <c r="N992" i="1"/>
  <c r="J992" i="1"/>
  <c r="O992" i="1"/>
  <c r="P992" i="1"/>
  <c r="Q992" i="1"/>
  <c r="R992" i="1"/>
  <c r="B992" i="1"/>
  <c r="A992" i="1"/>
  <c r="Q984" i="1"/>
  <c r="J984" i="1"/>
  <c r="R984" i="1"/>
  <c r="K984" i="1"/>
  <c r="L984" i="1"/>
  <c r="M984" i="1"/>
  <c r="N984" i="1"/>
  <c r="P984" i="1"/>
  <c r="O984" i="1"/>
  <c r="B984" i="1"/>
  <c r="A984" i="1"/>
  <c r="Q976" i="1"/>
  <c r="J976" i="1"/>
  <c r="R976" i="1"/>
  <c r="K976" i="1"/>
  <c r="L976" i="1"/>
  <c r="M976" i="1"/>
  <c r="N976" i="1"/>
  <c r="O976" i="1"/>
  <c r="P976" i="1"/>
  <c r="B976" i="1"/>
  <c r="A976" i="1"/>
  <c r="Q968" i="1"/>
  <c r="J968" i="1"/>
  <c r="R968" i="1"/>
  <c r="K968" i="1"/>
  <c r="L968" i="1"/>
  <c r="M968" i="1"/>
  <c r="N968" i="1"/>
  <c r="O968" i="1"/>
  <c r="P968" i="1"/>
  <c r="B968" i="1"/>
  <c r="A968" i="1"/>
  <c r="Q960" i="1"/>
  <c r="J960" i="1"/>
  <c r="R960" i="1"/>
  <c r="K960" i="1"/>
  <c r="L960" i="1"/>
  <c r="M960" i="1"/>
  <c r="N960" i="1"/>
  <c r="O960" i="1"/>
  <c r="P960" i="1"/>
  <c r="B960" i="1"/>
  <c r="A960" i="1"/>
  <c r="N2377" i="1"/>
  <c r="Q2377" i="1"/>
  <c r="J2377" i="1"/>
  <c r="R2377" i="1"/>
  <c r="P2377" i="1"/>
  <c r="K2377" i="1"/>
  <c r="O2377" i="1"/>
  <c r="L2377" i="1"/>
  <c r="M2377" i="1"/>
  <c r="A2377" i="1"/>
  <c r="B2377" i="1"/>
  <c r="N2369" i="1"/>
  <c r="Q2369" i="1"/>
  <c r="J2369" i="1"/>
  <c r="R2369" i="1"/>
  <c r="L2369" i="1"/>
  <c r="M2369" i="1"/>
  <c r="O2369" i="1"/>
  <c r="P2369" i="1"/>
  <c r="K2369" i="1"/>
  <c r="A2369" i="1"/>
  <c r="B2369" i="1"/>
  <c r="M2443" i="1"/>
  <c r="N2443" i="1"/>
  <c r="O2443" i="1"/>
  <c r="P2443" i="1"/>
  <c r="K2443" i="1"/>
  <c r="J2443" i="1"/>
  <c r="L2443" i="1"/>
  <c r="Q2443" i="1"/>
  <c r="B2443" i="1"/>
  <c r="R2443" i="1"/>
  <c r="A2443" i="1"/>
  <c r="O2435" i="1"/>
  <c r="L2435" i="1"/>
  <c r="M2435" i="1"/>
  <c r="N2435" i="1"/>
  <c r="P2435" i="1"/>
  <c r="J2435" i="1"/>
  <c r="K2435" i="1"/>
  <c r="Q2435" i="1"/>
  <c r="R2435" i="1"/>
  <c r="B2435" i="1"/>
  <c r="A2435" i="1"/>
  <c r="Q1661" i="1"/>
  <c r="J1661" i="1"/>
  <c r="R1661" i="1"/>
  <c r="L1661" i="1"/>
  <c r="K1661" i="1"/>
  <c r="M1661" i="1"/>
  <c r="N1661" i="1"/>
  <c r="O1661" i="1"/>
  <c r="P1661" i="1"/>
  <c r="A1661" i="1"/>
  <c r="B1661" i="1"/>
  <c r="Q1653" i="1"/>
  <c r="J1653" i="1"/>
  <c r="R1653" i="1"/>
  <c r="L1653" i="1"/>
  <c r="P1653" i="1"/>
  <c r="K1653" i="1"/>
  <c r="M1653" i="1"/>
  <c r="N1653" i="1"/>
  <c r="O1653" i="1"/>
  <c r="A1653" i="1"/>
  <c r="B1653" i="1"/>
  <c r="Q1645" i="1"/>
  <c r="J1645" i="1"/>
  <c r="R1645" i="1"/>
  <c r="L1645" i="1"/>
  <c r="M1645" i="1"/>
  <c r="N1645" i="1"/>
  <c r="O1645" i="1"/>
  <c r="P1645" i="1"/>
  <c r="K1645" i="1"/>
  <c r="A1645" i="1"/>
  <c r="B1645" i="1"/>
  <c r="Q1637" i="1"/>
  <c r="J1637" i="1"/>
  <c r="R1637" i="1"/>
  <c r="K1637" i="1"/>
  <c r="L1637" i="1"/>
  <c r="M1637" i="1"/>
  <c r="N1637" i="1"/>
  <c r="P1637" i="1"/>
  <c r="O1637" i="1"/>
  <c r="A1637" i="1"/>
  <c r="B1637" i="1"/>
  <c r="Q1629" i="1"/>
  <c r="J1629" i="1"/>
  <c r="R1629" i="1"/>
  <c r="K1629" i="1"/>
  <c r="L1629" i="1"/>
  <c r="M1629" i="1"/>
  <c r="N1629" i="1"/>
  <c r="O1629" i="1"/>
  <c r="P1629" i="1"/>
  <c r="A1629" i="1"/>
  <c r="B1629" i="1"/>
  <c r="Q1621" i="1"/>
  <c r="J1621" i="1"/>
  <c r="R1621" i="1"/>
  <c r="K1621" i="1"/>
  <c r="L1621" i="1"/>
  <c r="M1621" i="1"/>
  <c r="N1621" i="1"/>
  <c r="O1621" i="1"/>
  <c r="P1621" i="1"/>
  <c r="A1621" i="1"/>
  <c r="B1621" i="1"/>
  <c r="Q1613" i="1"/>
  <c r="J1613" i="1"/>
  <c r="R1613" i="1"/>
  <c r="K1613" i="1"/>
  <c r="L1613" i="1"/>
  <c r="M1613" i="1"/>
  <c r="N1613" i="1"/>
  <c r="O1613" i="1"/>
  <c r="P1613" i="1"/>
  <c r="A1613" i="1"/>
  <c r="B1613" i="1"/>
  <c r="Q1605" i="1"/>
  <c r="J1605" i="1"/>
  <c r="R1605" i="1"/>
  <c r="K1605" i="1"/>
  <c r="L1605" i="1"/>
  <c r="M1605" i="1"/>
  <c r="N1605" i="1"/>
  <c r="P1605" i="1"/>
  <c r="O1605" i="1"/>
  <c r="A1605" i="1"/>
  <c r="B1605" i="1"/>
  <c r="Q1597" i="1"/>
  <c r="J1597" i="1"/>
  <c r="R1597" i="1"/>
  <c r="K1597" i="1"/>
  <c r="L1597" i="1"/>
  <c r="M1597" i="1"/>
  <c r="N1597" i="1"/>
  <c r="O1597" i="1"/>
  <c r="P1597" i="1"/>
  <c r="A1597" i="1"/>
  <c r="B1597" i="1"/>
  <c r="Q1589" i="1"/>
  <c r="J1589" i="1"/>
  <c r="R1589" i="1"/>
  <c r="K1589" i="1"/>
  <c r="L1589" i="1"/>
  <c r="M1589" i="1"/>
  <c r="N1589" i="1"/>
  <c r="O1589" i="1"/>
  <c r="P1589" i="1"/>
  <c r="A1589" i="1"/>
  <c r="B1589" i="1"/>
  <c r="Q1581" i="1"/>
  <c r="J1581" i="1"/>
  <c r="R1581" i="1"/>
  <c r="K1581" i="1"/>
  <c r="L1581" i="1"/>
  <c r="M1581" i="1"/>
  <c r="N1581" i="1"/>
  <c r="O1581" i="1"/>
  <c r="P1581" i="1"/>
  <c r="A1581" i="1"/>
  <c r="B1581" i="1"/>
  <c r="Q1573" i="1"/>
  <c r="J1573" i="1"/>
  <c r="R1573" i="1"/>
  <c r="K1573" i="1"/>
  <c r="L1573" i="1"/>
  <c r="M1573" i="1"/>
  <c r="N1573" i="1"/>
  <c r="P1573" i="1"/>
  <c r="O1573" i="1"/>
  <c r="A1573" i="1"/>
  <c r="B1573" i="1"/>
  <c r="Q1565" i="1"/>
  <c r="J1565" i="1"/>
  <c r="R1565" i="1"/>
  <c r="K1565" i="1"/>
  <c r="L1565" i="1"/>
  <c r="M1565" i="1"/>
  <c r="N1565" i="1"/>
  <c r="O1565" i="1"/>
  <c r="P1565" i="1"/>
  <c r="A1565" i="1"/>
  <c r="B1565" i="1"/>
  <c r="Q1557" i="1"/>
  <c r="J1557" i="1"/>
  <c r="R1557" i="1"/>
  <c r="K1557" i="1"/>
  <c r="L1557" i="1"/>
  <c r="M1557" i="1"/>
  <c r="N1557" i="1"/>
  <c r="O1557" i="1"/>
  <c r="P1557" i="1"/>
  <c r="A1557" i="1"/>
  <c r="B1557" i="1"/>
  <c r="J2150" i="1"/>
  <c r="R2150" i="1"/>
  <c r="K2150" i="1"/>
  <c r="L2150" i="1"/>
  <c r="M2150" i="1"/>
  <c r="N2150" i="1"/>
  <c r="O2150" i="1"/>
  <c r="P2150" i="1"/>
  <c r="Q2150" i="1"/>
  <c r="B2150" i="1"/>
  <c r="A2150" i="1"/>
  <c r="J2142" i="1"/>
  <c r="R2142" i="1"/>
  <c r="K2142" i="1"/>
  <c r="L2142" i="1"/>
  <c r="M2142" i="1"/>
  <c r="N2142" i="1"/>
  <c r="O2142" i="1"/>
  <c r="P2142" i="1"/>
  <c r="Q2142" i="1"/>
  <c r="B2142" i="1"/>
  <c r="A2142" i="1"/>
  <c r="J2134" i="1"/>
  <c r="R2134" i="1"/>
  <c r="K2134" i="1"/>
  <c r="L2134" i="1"/>
  <c r="M2134" i="1"/>
  <c r="N2134" i="1"/>
  <c r="O2134" i="1"/>
  <c r="P2134" i="1"/>
  <c r="Q2134" i="1"/>
  <c r="B2134" i="1"/>
  <c r="A2134" i="1"/>
  <c r="J2392" i="1"/>
  <c r="R2392" i="1"/>
  <c r="K2392" i="1"/>
  <c r="M2392" i="1"/>
  <c r="N2392" i="1"/>
  <c r="O2392" i="1"/>
  <c r="P2392" i="1"/>
  <c r="Q2392" i="1"/>
  <c r="L2392" i="1"/>
  <c r="A2392" i="1"/>
  <c r="B2392" i="1"/>
  <c r="Q2448" i="1"/>
  <c r="J2448" i="1"/>
  <c r="R2448" i="1"/>
  <c r="K2448" i="1"/>
  <c r="N2448" i="1"/>
  <c r="O2448" i="1"/>
  <c r="P2448" i="1"/>
  <c r="M2448" i="1"/>
  <c r="A2448" i="1"/>
  <c r="L2448" i="1"/>
  <c r="B2448" i="1"/>
  <c r="M2051" i="1"/>
  <c r="N2051" i="1"/>
  <c r="O2051" i="1"/>
  <c r="P2051" i="1"/>
  <c r="Q2051" i="1"/>
  <c r="J2051" i="1"/>
  <c r="R2051" i="1"/>
  <c r="K2051" i="1"/>
  <c r="L2051" i="1"/>
  <c r="B2051" i="1"/>
  <c r="A2051" i="1"/>
  <c r="Q2127" i="1"/>
  <c r="J2127" i="1"/>
  <c r="R2127" i="1"/>
  <c r="K2127" i="1"/>
  <c r="L2127" i="1"/>
  <c r="M2127" i="1"/>
  <c r="N2127" i="1"/>
  <c r="P2127" i="1"/>
  <c r="O2127" i="1"/>
  <c r="B2127" i="1"/>
  <c r="A2127" i="1"/>
  <c r="K2085" i="1"/>
  <c r="L2085" i="1"/>
  <c r="M2085" i="1"/>
  <c r="N2085" i="1"/>
  <c r="O2085" i="1"/>
  <c r="P2085" i="1"/>
  <c r="R2085" i="1"/>
  <c r="J2085" i="1"/>
  <c r="Q2085" i="1"/>
  <c r="A2085" i="1"/>
  <c r="B2085" i="1"/>
  <c r="O954" i="1"/>
  <c r="P954" i="1"/>
  <c r="Q954" i="1"/>
  <c r="J954" i="1"/>
  <c r="R954" i="1"/>
  <c r="K954" i="1"/>
  <c r="L954" i="1"/>
  <c r="M954" i="1"/>
  <c r="N954" i="1"/>
  <c r="B954" i="1"/>
  <c r="A954" i="1"/>
  <c r="O946" i="1"/>
  <c r="P946" i="1"/>
  <c r="Q946" i="1"/>
  <c r="J946" i="1"/>
  <c r="R946" i="1"/>
  <c r="K946" i="1"/>
  <c r="L946" i="1"/>
  <c r="M946" i="1"/>
  <c r="N946" i="1"/>
  <c r="B946" i="1"/>
  <c r="A946" i="1"/>
  <c r="O938" i="1"/>
  <c r="P938" i="1"/>
  <c r="Q938" i="1"/>
  <c r="J938" i="1"/>
  <c r="R938" i="1"/>
  <c r="K938" i="1"/>
  <c r="L938" i="1"/>
  <c r="N938" i="1"/>
  <c r="M938" i="1"/>
  <c r="B938" i="1"/>
  <c r="A938" i="1"/>
  <c r="Q930" i="1"/>
  <c r="J930" i="1"/>
  <c r="R930" i="1"/>
  <c r="K930" i="1"/>
  <c r="L930" i="1"/>
  <c r="M930" i="1"/>
  <c r="N930" i="1"/>
  <c r="O930" i="1"/>
  <c r="P930" i="1"/>
  <c r="B930" i="1"/>
  <c r="A930" i="1"/>
  <c r="Q922" i="1"/>
  <c r="J922" i="1"/>
  <c r="R922" i="1"/>
  <c r="K922" i="1"/>
  <c r="L922" i="1"/>
  <c r="M922" i="1"/>
  <c r="N922" i="1"/>
  <c r="O922" i="1"/>
  <c r="P922" i="1"/>
  <c r="B922" i="1"/>
  <c r="A922" i="1"/>
  <c r="Q914" i="1"/>
  <c r="J914" i="1"/>
  <c r="R914" i="1"/>
  <c r="K914" i="1"/>
  <c r="L914" i="1"/>
  <c r="M914" i="1"/>
  <c r="N914" i="1"/>
  <c r="O914" i="1"/>
  <c r="P914" i="1"/>
  <c r="B914" i="1"/>
  <c r="A914" i="1"/>
  <c r="Q906" i="1"/>
  <c r="J906" i="1"/>
  <c r="R906" i="1"/>
  <c r="K906" i="1"/>
  <c r="L906" i="1"/>
  <c r="M906" i="1"/>
  <c r="N906" i="1"/>
  <c r="O906" i="1"/>
  <c r="P906" i="1"/>
  <c r="B906" i="1"/>
  <c r="A906" i="1"/>
  <c r="Q2175" i="1"/>
  <c r="K2175" i="1"/>
  <c r="L2175" i="1"/>
  <c r="M2175" i="1"/>
  <c r="N2175" i="1"/>
  <c r="J2175" i="1"/>
  <c r="O2175" i="1"/>
  <c r="P2175" i="1"/>
  <c r="R2175" i="1"/>
  <c r="B2175" i="1"/>
  <c r="A2175" i="1"/>
  <c r="Q2183" i="1"/>
  <c r="K2183" i="1"/>
  <c r="L2183" i="1"/>
  <c r="M2183" i="1"/>
  <c r="N2183" i="1"/>
  <c r="O2183" i="1"/>
  <c r="P2183" i="1"/>
  <c r="R2183" i="1"/>
  <c r="B2183" i="1"/>
  <c r="J2183" i="1"/>
  <c r="A2183" i="1"/>
  <c r="L2387" i="1"/>
  <c r="O2387" i="1"/>
  <c r="P2387" i="1"/>
  <c r="J2387" i="1"/>
  <c r="K2387" i="1"/>
  <c r="M2387" i="1"/>
  <c r="N2387" i="1"/>
  <c r="Q2387" i="1"/>
  <c r="R2387" i="1"/>
  <c r="B2387" i="1"/>
  <c r="A2387" i="1"/>
  <c r="K2506" i="1"/>
  <c r="B2506" i="1"/>
  <c r="A2506" i="1"/>
  <c r="A2492" i="1"/>
  <c r="B2492" i="1"/>
  <c r="J2482" i="1"/>
  <c r="A2482" i="1"/>
  <c r="B2482" i="1"/>
  <c r="N2467" i="1"/>
  <c r="O2467" i="1"/>
  <c r="R2467" i="1"/>
  <c r="J2467" i="1"/>
  <c r="K2467" i="1"/>
  <c r="L2467" i="1"/>
  <c r="Q2467" i="1"/>
  <c r="B2467" i="1"/>
  <c r="M2467" i="1"/>
  <c r="P2467" i="1"/>
  <c r="A2467" i="1"/>
  <c r="K2165" i="1"/>
  <c r="M2165" i="1"/>
  <c r="N2165" i="1"/>
  <c r="O2165" i="1"/>
  <c r="P2165" i="1"/>
  <c r="J2165" i="1"/>
  <c r="R2165" i="1"/>
  <c r="L2165" i="1"/>
  <c r="Q2165" i="1"/>
  <c r="A2165" i="1"/>
  <c r="B2165" i="1"/>
  <c r="K1791" i="1"/>
  <c r="L1791" i="1"/>
  <c r="M1791" i="1"/>
  <c r="N1791" i="1"/>
  <c r="O1791" i="1"/>
  <c r="P1791" i="1"/>
  <c r="J1791" i="1"/>
  <c r="Q1791" i="1"/>
  <c r="R1791" i="1"/>
  <c r="A1791" i="1"/>
  <c r="B1791" i="1"/>
  <c r="K1783" i="1"/>
  <c r="L1783" i="1"/>
  <c r="M1783" i="1"/>
  <c r="N1783" i="1"/>
  <c r="O1783" i="1"/>
  <c r="P1783" i="1"/>
  <c r="Q1783" i="1"/>
  <c r="R1783" i="1"/>
  <c r="J1783" i="1"/>
  <c r="A1783" i="1"/>
  <c r="B1783" i="1"/>
  <c r="K1775" i="1"/>
  <c r="L1775" i="1"/>
  <c r="M1775" i="1"/>
  <c r="N1775" i="1"/>
  <c r="O1775" i="1"/>
  <c r="P1775" i="1"/>
  <c r="Q1775" i="1"/>
  <c r="R1775" i="1"/>
  <c r="J1775" i="1"/>
  <c r="A1775" i="1"/>
  <c r="B1775" i="1"/>
  <c r="K1767" i="1"/>
  <c r="L1767" i="1"/>
  <c r="M1767" i="1"/>
  <c r="N1767" i="1"/>
  <c r="O1767" i="1"/>
  <c r="P1767" i="1"/>
  <c r="Q1767" i="1"/>
  <c r="J1767" i="1"/>
  <c r="R1767" i="1"/>
  <c r="A1767" i="1"/>
  <c r="B1767" i="1"/>
  <c r="K1759" i="1"/>
  <c r="L1759" i="1"/>
  <c r="M1759" i="1"/>
  <c r="N1759" i="1"/>
  <c r="O1759" i="1"/>
  <c r="P1759" i="1"/>
  <c r="J1759" i="1"/>
  <c r="Q1759" i="1"/>
  <c r="R1759" i="1"/>
  <c r="A1759" i="1"/>
  <c r="B1759" i="1"/>
  <c r="K1751" i="1"/>
  <c r="L1751" i="1"/>
  <c r="M1751" i="1"/>
  <c r="N1751" i="1"/>
  <c r="O1751" i="1"/>
  <c r="P1751" i="1"/>
  <c r="Q1751" i="1"/>
  <c r="R1751" i="1"/>
  <c r="J1751" i="1"/>
  <c r="A1751" i="1"/>
  <c r="B1751" i="1"/>
  <c r="K1743" i="1"/>
  <c r="L1743" i="1"/>
  <c r="M1743" i="1"/>
  <c r="N1743" i="1"/>
  <c r="O1743" i="1"/>
  <c r="P1743" i="1"/>
  <c r="Q1743" i="1"/>
  <c r="J1743" i="1"/>
  <c r="R1743" i="1"/>
  <c r="A1743" i="1"/>
  <c r="B1743" i="1"/>
  <c r="K1735" i="1"/>
  <c r="L1735" i="1"/>
  <c r="M1735" i="1"/>
  <c r="N1735" i="1"/>
  <c r="O1735" i="1"/>
  <c r="P1735" i="1"/>
  <c r="Q1735" i="1"/>
  <c r="J1735" i="1"/>
  <c r="R1735" i="1"/>
  <c r="A1735" i="1"/>
  <c r="B1735" i="1"/>
  <c r="K1727" i="1"/>
  <c r="L1727" i="1"/>
  <c r="M1727" i="1"/>
  <c r="N1727" i="1"/>
  <c r="O1727" i="1"/>
  <c r="P1727" i="1"/>
  <c r="J1727" i="1"/>
  <c r="Q1727" i="1"/>
  <c r="R1727" i="1"/>
  <c r="A1727" i="1"/>
  <c r="B1727" i="1"/>
  <c r="K1719" i="1"/>
  <c r="L1719" i="1"/>
  <c r="M1719" i="1"/>
  <c r="N1719" i="1"/>
  <c r="O1719" i="1"/>
  <c r="P1719" i="1"/>
  <c r="Q1719" i="1"/>
  <c r="R1719" i="1"/>
  <c r="J1719" i="1"/>
  <c r="A1719" i="1"/>
  <c r="B1719" i="1"/>
  <c r="K1711" i="1"/>
  <c r="L1711" i="1"/>
  <c r="M1711" i="1"/>
  <c r="N1711" i="1"/>
  <c r="O1711" i="1"/>
  <c r="P1711" i="1"/>
  <c r="Q1711" i="1"/>
  <c r="R1711" i="1"/>
  <c r="J1711" i="1"/>
  <c r="A1711" i="1"/>
  <c r="B1711" i="1"/>
  <c r="K1703" i="1"/>
  <c r="L1703" i="1"/>
  <c r="M1703" i="1"/>
  <c r="N1703" i="1"/>
  <c r="O1703" i="1"/>
  <c r="P1703" i="1"/>
  <c r="Q1703" i="1"/>
  <c r="R1703" i="1"/>
  <c r="J1703" i="1"/>
  <c r="A1703" i="1"/>
  <c r="B1703" i="1"/>
  <c r="K1695" i="1"/>
  <c r="L1695" i="1"/>
  <c r="M1695" i="1"/>
  <c r="N1695" i="1"/>
  <c r="O1695" i="1"/>
  <c r="P1695" i="1"/>
  <c r="J1695" i="1"/>
  <c r="Q1695" i="1"/>
  <c r="R1695" i="1"/>
  <c r="A1695" i="1"/>
  <c r="B1695" i="1"/>
  <c r="K1687" i="1"/>
  <c r="L1687" i="1"/>
  <c r="M1687" i="1"/>
  <c r="N1687" i="1"/>
  <c r="O1687" i="1"/>
  <c r="P1687" i="1"/>
  <c r="Q1687" i="1"/>
  <c r="R1687" i="1"/>
  <c r="J1687" i="1"/>
  <c r="A1687" i="1"/>
  <c r="B1687" i="1"/>
  <c r="K1679" i="1"/>
  <c r="L1679" i="1"/>
  <c r="M1679" i="1"/>
  <c r="N1679" i="1"/>
  <c r="O1679" i="1"/>
  <c r="P1679" i="1"/>
  <c r="Q1679" i="1"/>
  <c r="J1679" i="1"/>
  <c r="R1679" i="1"/>
  <c r="A1679" i="1"/>
  <c r="B1679" i="1"/>
  <c r="K1671" i="1"/>
  <c r="L1671" i="1"/>
  <c r="M1671" i="1"/>
  <c r="N1671" i="1"/>
  <c r="O1671" i="1"/>
  <c r="P1671" i="1"/>
  <c r="Q1671" i="1"/>
  <c r="J1671" i="1"/>
  <c r="R1671" i="1"/>
  <c r="A1671" i="1"/>
  <c r="B1671" i="1"/>
  <c r="O1663" i="1"/>
  <c r="P1663" i="1"/>
  <c r="J1663" i="1"/>
  <c r="R1663" i="1"/>
  <c r="Q1663" i="1"/>
  <c r="K1663" i="1"/>
  <c r="L1663" i="1"/>
  <c r="M1663" i="1"/>
  <c r="N1663" i="1"/>
  <c r="A1663" i="1"/>
  <c r="B1663" i="1"/>
  <c r="O1087" i="1"/>
  <c r="P1087" i="1"/>
  <c r="Q1087" i="1"/>
  <c r="J1087" i="1"/>
  <c r="R1087" i="1"/>
  <c r="K1087" i="1"/>
  <c r="L1087" i="1"/>
  <c r="N1087" i="1"/>
  <c r="M1087" i="1"/>
  <c r="A1087" i="1"/>
  <c r="B1087" i="1"/>
  <c r="O1079" i="1"/>
  <c r="P1079" i="1"/>
  <c r="Q1079" i="1"/>
  <c r="J1079" i="1"/>
  <c r="R1079" i="1"/>
  <c r="K1079" i="1"/>
  <c r="L1079" i="1"/>
  <c r="M1079" i="1"/>
  <c r="N1079" i="1"/>
  <c r="A1079" i="1"/>
  <c r="B1079" i="1"/>
  <c r="O1071" i="1"/>
  <c r="P1071" i="1"/>
  <c r="Q1071" i="1"/>
  <c r="J1071" i="1"/>
  <c r="R1071" i="1"/>
  <c r="K1071" i="1"/>
  <c r="L1071" i="1"/>
  <c r="M1071" i="1"/>
  <c r="N1071" i="1"/>
  <c r="A1071" i="1"/>
  <c r="B1071" i="1"/>
  <c r="O1063" i="1"/>
  <c r="P1063" i="1"/>
  <c r="Q1063" i="1"/>
  <c r="J1063" i="1"/>
  <c r="R1063" i="1"/>
  <c r="K1063" i="1"/>
  <c r="L1063" i="1"/>
  <c r="M1063" i="1"/>
  <c r="N1063" i="1"/>
  <c r="A1063" i="1"/>
  <c r="B1063" i="1"/>
  <c r="L1055" i="1"/>
  <c r="M1055" i="1"/>
  <c r="N1055" i="1"/>
  <c r="O1055" i="1"/>
  <c r="P1055" i="1"/>
  <c r="Q1055" i="1"/>
  <c r="R1055" i="1"/>
  <c r="J1055" i="1"/>
  <c r="K1055" i="1"/>
  <c r="A1055" i="1"/>
  <c r="B1055" i="1"/>
  <c r="L1047" i="1"/>
  <c r="M1047" i="1"/>
  <c r="N1047" i="1"/>
  <c r="J1047" i="1"/>
  <c r="K1047" i="1"/>
  <c r="O1047" i="1"/>
  <c r="P1047" i="1"/>
  <c r="Q1047" i="1"/>
  <c r="R1047" i="1"/>
  <c r="A1047" i="1"/>
  <c r="B1047" i="1"/>
  <c r="L1039" i="1"/>
  <c r="M1039" i="1"/>
  <c r="N1039" i="1"/>
  <c r="O1039" i="1"/>
  <c r="J1039" i="1"/>
  <c r="K1039" i="1"/>
  <c r="P1039" i="1"/>
  <c r="R1039" i="1"/>
  <c r="Q1039" i="1"/>
  <c r="A1039" i="1"/>
  <c r="B1039" i="1"/>
  <c r="L1031" i="1"/>
  <c r="M1031" i="1"/>
  <c r="N1031" i="1"/>
  <c r="O1031" i="1"/>
  <c r="K1031" i="1"/>
  <c r="P1031" i="1"/>
  <c r="Q1031" i="1"/>
  <c r="R1031" i="1"/>
  <c r="J1031" i="1"/>
  <c r="A1031" i="1"/>
  <c r="B1031" i="1"/>
  <c r="L1023" i="1"/>
  <c r="M1023" i="1"/>
  <c r="N1023" i="1"/>
  <c r="O1023" i="1"/>
  <c r="J1023" i="1"/>
  <c r="K1023" i="1"/>
  <c r="P1023" i="1"/>
  <c r="Q1023" i="1"/>
  <c r="R1023" i="1"/>
  <c r="A1023" i="1"/>
  <c r="B1023" i="1"/>
  <c r="L1015" i="1"/>
  <c r="M1015" i="1"/>
  <c r="N1015" i="1"/>
  <c r="O1015" i="1"/>
  <c r="K1015" i="1"/>
  <c r="P1015" i="1"/>
  <c r="Q1015" i="1"/>
  <c r="R1015" i="1"/>
  <c r="J1015" i="1"/>
  <c r="A1015" i="1"/>
  <c r="B1015" i="1"/>
  <c r="L1007" i="1"/>
  <c r="M1007" i="1"/>
  <c r="N1007" i="1"/>
  <c r="O1007" i="1"/>
  <c r="J1007" i="1"/>
  <c r="K1007" i="1"/>
  <c r="P1007" i="1"/>
  <c r="Q1007" i="1"/>
  <c r="R1007" i="1"/>
  <c r="A1007" i="1"/>
  <c r="B1007" i="1"/>
  <c r="L999" i="1"/>
  <c r="M999" i="1"/>
  <c r="N999" i="1"/>
  <c r="O999" i="1"/>
  <c r="K999" i="1"/>
  <c r="P999" i="1"/>
  <c r="Q999" i="1"/>
  <c r="R999" i="1"/>
  <c r="J999" i="1"/>
  <c r="A999" i="1"/>
  <c r="B999" i="1"/>
  <c r="L991" i="1"/>
  <c r="M991" i="1"/>
  <c r="N991" i="1"/>
  <c r="O991" i="1"/>
  <c r="J991" i="1"/>
  <c r="K991" i="1"/>
  <c r="P991" i="1"/>
  <c r="Q991" i="1"/>
  <c r="R991" i="1"/>
  <c r="A991" i="1"/>
  <c r="B991" i="1"/>
  <c r="J983" i="1"/>
  <c r="R983" i="1"/>
  <c r="K983" i="1"/>
  <c r="L983" i="1"/>
  <c r="M983" i="1"/>
  <c r="N983" i="1"/>
  <c r="O983" i="1"/>
  <c r="P983" i="1"/>
  <c r="Q983" i="1"/>
  <c r="A983" i="1"/>
  <c r="B983" i="1"/>
  <c r="J975" i="1"/>
  <c r="R975" i="1"/>
  <c r="K975" i="1"/>
  <c r="L975" i="1"/>
  <c r="M975" i="1"/>
  <c r="N975" i="1"/>
  <c r="O975" i="1"/>
  <c r="P975" i="1"/>
  <c r="Q975" i="1"/>
  <c r="A975" i="1"/>
  <c r="B975" i="1"/>
  <c r="J967" i="1"/>
  <c r="R967" i="1"/>
  <c r="K967" i="1"/>
  <c r="L967" i="1"/>
  <c r="M967" i="1"/>
  <c r="N967" i="1"/>
  <c r="O967" i="1"/>
  <c r="P967" i="1"/>
  <c r="Q967" i="1"/>
  <c r="A967" i="1"/>
  <c r="B967" i="1"/>
  <c r="J959" i="1"/>
  <c r="R959" i="1"/>
  <c r="K959" i="1"/>
  <c r="L959" i="1"/>
  <c r="M959" i="1"/>
  <c r="N959" i="1"/>
  <c r="O959" i="1"/>
  <c r="Q959" i="1"/>
  <c r="P959" i="1"/>
  <c r="A959" i="1"/>
  <c r="B959" i="1"/>
  <c r="O2376" i="1"/>
  <c r="J2376" i="1"/>
  <c r="R2376" i="1"/>
  <c r="K2376" i="1"/>
  <c r="M2376" i="1"/>
  <c r="N2376" i="1"/>
  <c r="P2376" i="1"/>
  <c r="Q2376" i="1"/>
  <c r="L2376" i="1"/>
  <c r="A2376" i="1"/>
  <c r="B2376" i="1"/>
  <c r="O2368" i="1"/>
  <c r="J2368" i="1"/>
  <c r="R2368" i="1"/>
  <c r="K2368" i="1"/>
  <c r="L2368" i="1"/>
  <c r="M2368" i="1"/>
  <c r="N2368" i="1"/>
  <c r="Q2368" i="1"/>
  <c r="A2368" i="1"/>
  <c r="B2368" i="1"/>
  <c r="P2368" i="1"/>
  <c r="N2442" i="1"/>
  <c r="O2442" i="1"/>
  <c r="P2442" i="1"/>
  <c r="Q2442" i="1"/>
  <c r="L2442" i="1"/>
  <c r="M2442" i="1"/>
  <c r="R2442" i="1"/>
  <c r="K2442" i="1"/>
  <c r="J2442" i="1"/>
  <c r="B2442" i="1"/>
  <c r="A2442" i="1"/>
  <c r="P2434" i="1"/>
  <c r="Q2434" i="1"/>
  <c r="K2434" i="1"/>
  <c r="L2434" i="1"/>
  <c r="M2434" i="1"/>
  <c r="N2434" i="1"/>
  <c r="R2434" i="1"/>
  <c r="B2434" i="1"/>
  <c r="J2434" i="1"/>
  <c r="O2434" i="1"/>
  <c r="A2434" i="1"/>
  <c r="J1660" i="1"/>
  <c r="R1660" i="1"/>
  <c r="K1660" i="1"/>
  <c r="M1660" i="1"/>
  <c r="Q1660" i="1"/>
  <c r="L1660" i="1"/>
  <c r="N1660" i="1"/>
  <c r="O1660" i="1"/>
  <c r="P1660" i="1"/>
  <c r="B1660" i="1"/>
  <c r="A1660" i="1"/>
  <c r="J1652" i="1"/>
  <c r="R1652" i="1"/>
  <c r="K1652" i="1"/>
  <c r="M1652" i="1"/>
  <c r="N1652" i="1"/>
  <c r="O1652" i="1"/>
  <c r="P1652" i="1"/>
  <c r="Q1652" i="1"/>
  <c r="L1652" i="1"/>
  <c r="B1652" i="1"/>
  <c r="A1652" i="1"/>
  <c r="J1644" i="1"/>
  <c r="R1644" i="1"/>
  <c r="K1644" i="1"/>
  <c r="M1644" i="1"/>
  <c r="O1644" i="1"/>
  <c r="L1644" i="1"/>
  <c r="N1644" i="1"/>
  <c r="P1644" i="1"/>
  <c r="Q1644" i="1"/>
  <c r="B1644" i="1"/>
  <c r="A1644" i="1"/>
  <c r="J1636" i="1"/>
  <c r="R1636" i="1"/>
  <c r="K1636" i="1"/>
  <c r="L1636" i="1"/>
  <c r="M1636" i="1"/>
  <c r="N1636" i="1"/>
  <c r="O1636" i="1"/>
  <c r="P1636" i="1"/>
  <c r="Q1636" i="1"/>
  <c r="B1636" i="1"/>
  <c r="A1636" i="1"/>
  <c r="J1628" i="1"/>
  <c r="R1628" i="1"/>
  <c r="K1628" i="1"/>
  <c r="L1628" i="1"/>
  <c r="M1628" i="1"/>
  <c r="N1628" i="1"/>
  <c r="O1628" i="1"/>
  <c r="P1628" i="1"/>
  <c r="Q1628" i="1"/>
  <c r="B1628" i="1"/>
  <c r="A1628" i="1"/>
  <c r="J1620" i="1"/>
  <c r="R1620" i="1"/>
  <c r="K1620" i="1"/>
  <c r="L1620" i="1"/>
  <c r="M1620" i="1"/>
  <c r="N1620" i="1"/>
  <c r="O1620" i="1"/>
  <c r="P1620" i="1"/>
  <c r="Q1620" i="1"/>
  <c r="B1620" i="1"/>
  <c r="A1620" i="1"/>
  <c r="J1612" i="1"/>
  <c r="R1612" i="1"/>
  <c r="K1612" i="1"/>
  <c r="L1612" i="1"/>
  <c r="M1612" i="1"/>
  <c r="N1612" i="1"/>
  <c r="O1612" i="1"/>
  <c r="Q1612" i="1"/>
  <c r="P1612" i="1"/>
  <c r="B1612" i="1"/>
  <c r="A1612" i="1"/>
  <c r="J1604" i="1"/>
  <c r="R1604" i="1"/>
  <c r="K1604" i="1"/>
  <c r="L1604" i="1"/>
  <c r="M1604" i="1"/>
  <c r="N1604" i="1"/>
  <c r="O1604" i="1"/>
  <c r="P1604" i="1"/>
  <c r="Q1604" i="1"/>
  <c r="B1604" i="1"/>
  <c r="A1604" i="1"/>
  <c r="J1596" i="1"/>
  <c r="R1596" i="1"/>
  <c r="K1596" i="1"/>
  <c r="L1596" i="1"/>
  <c r="M1596" i="1"/>
  <c r="N1596" i="1"/>
  <c r="O1596" i="1"/>
  <c r="P1596" i="1"/>
  <c r="Q1596" i="1"/>
  <c r="B1596" i="1"/>
  <c r="A1596" i="1"/>
  <c r="J1588" i="1"/>
  <c r="R1588" i="1"/>
  <c r="K1588" i="1"/>
  <c r="L1588" i="1"/>
  <c r="M1588" i="1"/>
  <c r="N1588" i="1"/>
  <c r="O1588" i="1"/>
  <c r="P1588" i="1"/>
  <c r="Q1588" i="1"/>
  <c r="B1588" i="1"/>
  <c r="A1588" i="1"/>
  <c r="J1580" i="1"/>
  <c r="R1580" i="1"/>
  <c r="K1580" i="1"/>
  <c r="L1580" i="1"/>
  <c r="M1580" i="1"/>
  <c r="N1580" i="1"/>
  <c r="O1580" i="1"/>
  <c r="Q1580" i="1"/>
  <c r="P1580" i="1"/>
  <c r="B1580" i="1"/>
  <c r="A1580" i="1"/>
  <c r="J1572" i="1"/>
  <c r="R1572" i="1"/>
  <c r="K1572" i="1"/>
  <c r="L1572" i="1"/>
  <c r="M1572" i="1"/>
  <c r="N1572" i="1"/>
  <c r="O1572" i="1"/>
  <c r="P1572" i="1"/>
  <c r="Q1572" i="1"/>
  <c r="B1572" i="1"/>
  <c r="A1572" i="1"/>
  <c r="J1564" i="1"/>
  <c r="R1564" i="1"/>
  <c r="K1564" i="1"/>
  <c r="L1564" i="1"/>
  <c r="M1564" i="1"/>
  <c r="N1564" i="1"/>
  <c r="O1564" i="1"/>
  <c r="P1564" i="1"/>
  <c r="Q1564" i="1"/>
  <c r="B1564" i="1"/>
  <c r="A1564" i="1"/>
  <c r="J1556" i="1"/>
  <c r="R1556" i="1"/>
  <c r="K1556" i="1"/>
  <c r="L1556" i="1"/>
  <c r="M1556" i="1"/>
  <c r="N1556" i="1"/>
  <c r="O1556" i="1"/>
  <c r="P1556" i="1"/>
  <c r="Q1556" i="1"/>
  <c r="B1556" i="1"/>
  <c r="A1556" i="1"/>
  <c r="K2149" i="1"/>
  <c r="L2149" i="1"/>
  <c r="M2149" i="1"/>
  <c r="N2149" i="1"/>
  <c r="O2149" i="1"/>
  <c r="P2149" i="1"/>
  <c r="Q2149" i="1"/>
  <c r="R2149" i="1"/>
  <c r="J2149" i="1"/>
  <c r="A2149" i="1"/>
  <c r="B2149" i="1"/>
  <c r="K2141" i="1"/>
  <c r="L2141" i="1"/>
  <c r="M2141" i="1"/>
  <c r="N2141" i="1"/>
  <c r="O2141" i="1"/>
  <c r="P2141" i="1"/>
  <c r="R2141" i="1"/>
  <c r="Q2141" i="1"/>
  <c r="J2141" i="1"/>
  <c r="A2141" i="1"/>
  <c r="B2141" i="1"/>
  <c r="K2133" i="1"/>
  <c r="L2133" i="1"/>
  <c r="M2133" i="1"/>
  <c r="N2133" i="1"/>
  <c r="O2133" i="1"/>
  <c r="P2133" i="1"/>
  <c r="J2133" i="1"/>
  <c r="Q2133" i="1"/>
  <c r="R2133" i="1"/>
  <c r="A2133" i="1"/>
  <c r="B2133" i="1"/>
  <c r="M2187" i="1"/>
  <c r="O2187" i="1"/>
  <c r="P2187" i="1"/>
  <c r="Q2187" i="1"/>
  <c r="R2187" i="1"/>
  <c r="J2187" i="1"/>
  <c r="K2187" i="1"/>
  <c r="L2187" i="1"/>
  <c r="N2187" i="1"/>
  <c r="B2187" i="1"/>
  <c r="A2187" i="1"/>
  <c r="J2357" i="1"/>
  <c r="R2357" i="1"/>
  <c r="M2357" i="1"/>
  <c r="N2357" i="1"/>
  <c r="Q2357" i="1"/>
  <c r="K2357" i="1"/>
  <c r="P2357" i="1"/>
  <c r="O2357" i="1"/>
  <c r="L2357" i="1"/>
  <c r="A2357" i="1"/>
  <c r="B2357" i="1"/>
  <c r="L2422" i="1"/>
  <c r="M2422" i="1"/>
  <c r="K2422" i="1"/>
  <c r="N2422" i="1"/>
  <c r="O2422" i="1"/>
  <c r="P2422" i="1"/>
  <c r="Q2422" i="1"/>
  <c r="R2422" i="1"/>
  <c r="J2422" i="1"/>
  <c r="A2422" i="1"/>
  <c r="B2422" i="1"/>
  <c r="J2118" i="1"/>
  <c r="R2118" i="1"/>
  <c r="K2118" i="1"/>
  <c r="L2118" i="1"/>
  <c r="M2118" i="1"/>
  <c r="N2118" i="1"/>
  <c r="O2118" i="1"/>
  <c r="P2118" i="1"/>
  <c r="Q2118" i="1"/>
  <c r="A2118" i="1"/>
  <c r="B2118" i="1"/>
  <c r="N2122" i="1"/>
  <c r="O2122" i="1"/>
  <c r="P2122" i="1"/>
  <c r="Q2122" i="1"/>
  <c r="J2122" i="1"/>
  <c r="R2122" i="1"/>
  <c r="K2122" i="1"/>
  <c r="L2122" i="1"/>
  <c r="M2122" i="1"/>
  <c r="B2122" i="1"/>
  <c r="A2122" i="1"/>
  <c r="Q2358" i="1"/>
  <c r="L2358" i="1"/>
  <c r="M2358" i="1"/>
  <c r="J2358" i="1"/>
  <c r="K2358" i="1"/>
  <c r="N2358" i="1"/>
  <c r="O2358" i="1"/>
  <c r="P2358" i="1"/>
  <c r="R2358" i="1"/>
  <c r="A2358" i="1"/>
  <c r="B2358" i="1"/>
  <c r="Q2393" i="1"/>
  <c r="J2393" i="1"/>
  <c r="R2393" i="1"/>
  <c r="N2393" i="1"/>
  <c r="O2393" i="1"/>
  <c r="P2393" i="1"/>
  <c r="L2393" i="1"/>
  <c r="K2393" i="1"/>
  <c r="M2393" i="1"/>
  <c r="A2393" i="1"/>
  <c r="B2393" i="1"/>
  <c r="L2398" i="1"/>
  <c r="M2398" i="1"/>
  <c r="Q2398" i="1"/>
  <c r="R2398" i="1"/>
  <c r="J2398" i="1"/>
  <c r="O2398" i="1"/>
  <c r="K2398" i="1"/>
  <c r="N2398" i="1"/>
  <c r="B2398" i="1"/>
  <c r="A2398" i="1"/>
  <c r="P2398" i="1"/>
  <c r="K2423" i="1"/>
  <c r="L2423" i="1"/>
  <c r="N2423" i="1"/>
  <c r="O2423" i="1"/>
  <c r="P2423" i="1"/>
  <c r="Q2423" i="1"/>
  <c r="J2423" i="1"/>
  <c r="M2423" i="1"/>
  <c r="R2423" i="1"/>
  <c r="B2423" i="1"/>
  <c r="A2423" i="1"/>
  <c r="P2449" i="1"/>
  <c r="Q2449" i="1"/>
  <c r="J2449" i="1"/>
  <c r="R2449" i="1"/>
  <c r="K2449" i="1"/>
  <c r="L2449" i="1"/>
  <c r="O2449" i="1"/>
  <c r="M2449" i="1"/>
  <c r="A2449" i="1"/>
  <c r="N2449" i="1"/>
  <c r="B2449" i="1"/>
  <c r="N2106" i="1"/>
  <c r="O2106" i="1"/>
  <c r="P2106" i="1"/>
  <c r="Q2106" i="1"/>
  <c r="J2106" i="1"/>
  <c r="R2106" i="1"/>
  <c r="K2106" i="1"/>
  <c r="L2106" i="1"/>
  <c r="M2106" i="1"/>
  <c r="B2106" i="1"/>
  <c r="A2106" i="1"/>
  <c r="L2124" i="1"/>
  <c r="M2124" i="1"/>
  <c r="N2124" i="1"/>
  <c r="O2124" i="1"/>
  <c r="P2124" i="1"/>
  <c r="Q2124" i="1"/>
  <c r="K2124" i="1"/>
  <c r="R2124" i="1"/>
  <c r="J2124" i="1"/>
  <c r="A2124" i="1"/>
  <c r="B2124" i="1"/>
  <c r="P899" i="1"/>
  <c r="Q899" i="1"/>
  <c r="J899" i="1"/>
  <c r="R899" i="1"/>
  <c r="K899" i="1"/>
  <c r="L899" i="1"/>
  <c r="M899" i="1"/>
  <c r="N899" i="1"/>
  <c r="O899" i="1"/>
  <c r="A899" i="1"/>
  <c r="B899" i="1"/>
  <c r="J2126" i="1"/>
  <c r="R2126" i="1"/>
  <c r="K2126" i="1"/>
  <c r="L2126" i="1"/>
  <c r="M2126" i="1"/>
  <c r="N2126" i="1"/>
  <c r="O2126" i="1"/>
  <c r="P2126" i="1"/>
  <c r="Q2126" i="1"/>
  <c r="B2126" i="1"/>
  <c r="A2126" i="1"/>
  <c r="J2086" i="1"/>
  <c r="R2086" i="1"/>
  <c r="K2086" i="1"/>
  <c r="L2086" i="1"/>
  <c r="M2086" i="1"/>
  <c r="N2086" i="1"/>
  <c r="O2086" i="1"/>
  <c r="P2086" i="1"/>
  <c r="Q2086" i="1"/>
  <c r="B2086" i="1"/>
  <c r="A2086" i="1"/>
  <c r="P953" i="1"/>
  <c r="Q953" i="1"/>
  <c r="J953" i="1"/>
  <c r="R953" i="1"/>
  <c r="K953" i="1"/>
  <c r="L953" i="1"/>
  <c r="M953" i="1"/>
  <c r="N953" i="1"/>
  <c r="O953" i="1"/>
  <c r="A953" i="1"/>
  <c r="B953" i="1"/>
  <c r="P945" i="1"/>
  <c r="Q945" i="1"/>
  <c r="J945" i="1"/>
  <c r="R945" i="1"/>
  <c r="K945" i="1"/>
  <c r="L945" i="1"/>
  <c r="M945" i="1"/>
  <c r="O945" i="1"/>
  <c r="N945" i="1"/>
  <c r="A945" i="1"/>
  <c r="B945" i="1"/>
  <c r="P937" i="1"/>
  <c r="Q937" i="1"/>
  <c r="J937" i="1"/>
  <c r="R937" i="1"/>
  <c r="K937" i="1"/>
  <c r="L937" i="1"/>
  <c r="M937" i="1"/>
  <c r="N937" i="1"/>
  <c r="O937" i="1"/>
  <c r="A937" i="1"/>
  <c r="B937" i="1"/>
  <c r="J929" i="1"/>
  <c r="R929" i="1"/>
  <c r="K929" i="1"/>
  <c r="L929" i="1"/>
  <c r="M929" i="1"/>
  <c r="N929" i="1"/>
  <c r="O929" i="1"/>
  <c r="P929" i="1"/>
  <c r="Q929" i="1"/>
  <c r="A929" i="1"/>
  <c r="B929" i="1"/>
  <c r="J921" i="1"/>
  <c r="R921" i="1"/>
  <c r="K921" i="1"/>
  <c r="L921" i="1"/>
  <c r="M921" i="1"/>
  <c r="N921" i="1"/>
  <c r="O921" i="1"/>
  <c r="P921" i="1"/>
  <c r="Q921" i="1"/>
  <c r="A921" i="1"/>
  <c r="B921" i="1"/>
  <c r="J913" i="1"/>
  <c r="R913" i="1"/>
  <c r="K913" i="1"/>
  <c r="L913" i="1"/>
  <c r="M913" i="1"/>
  <c r="N913" i="1"/>
  <c r="O913" i="1"/>
  <c r="P913" i="1"/>
  <c r="Q913" i="1"/>
  <c r="A913" i="1"/>
  <c r="B913" i="1"/>
  <c r="J905" i="1"/>
  <c r="R905" i="1"/>
  <c r="K905" i="1"/>
  <c r="L905" i="1"/>
  <c r="M905" i="1"/>
  <c r="N905" i="1"/>
  <c r="O905" i="1"/>
  <c r="P905" i="1"/>
  <c r="Q905" i="1"/>
  <c r="A905" i="1"/>
  <c r="B905" i="1"/>
  <c r="P2176" i="1"/>
  <c r="J2176" i="1"/>
  <c r="R2176" i="1"/>
  <c r="K2176" i="1"/>
  <c r="L2176" i="1"/>
  <c r="M2176" i="1"/>
  <c r="N2176" i="1"/>
  <c r="O2176" i="1"/>
  <c r="Q2176" i="1"/>
  <c r="A2176" i="1"/>
  <c r="B2176" i="1"/>
  <c r="P2184" i="1"/>
  <c r="J2184" i="1"/>
  <c r="R2184" i="1"/>
  <c r="K2184" i="1"/>
  <c r="L2184" i="1"/>
  <c r="M2184" i="1"/>
  <c r="N2184" i="1"/>
  <c r="Q2184" i="1"/>
  <c r="O2184" i="1"/>
  <c r="A2184" i="1"/>
  <c r="B2184" i="1"/>
  <c r="M2452" i="1"/>
  <c r="N2452" i="1"/>
  <c r="O2452" i="1"/>
  <c r="Q2452" i="1"/>
  <c r="R2452" i="1"/>
  <c r="J2452" i="1"/>
  <c r="P2452" i="1"/>
  <c r="L2452" i="1"/>
  <c r="A2452" i="1"/>
  <c r="B2452" i="1"/>
  <c r="K2452" i="1"/>
  <c r="A2505" i="1"/>
  <c r="B2505" i="1"/>
  <c r="O2491" i="1"/>
  <c r="B2491" i="1"/>
  <c r="A2491" i="1"/>
  <c r="N2481" i="1"/>
  <c r="A2481" i="1"/>
  <c r="B2481" i="1"/>
  <c r="O2466" i="1"/>
  <c r="P2466" i="1"/>
  <c r="Q2466" i="1"/>
  <c r="R2466" i="1"/>
  <c r="J2466" i="1"/>
  <c r="K2466" i="1"/>
  <c r="N2466" i="1"/>
  <c r="L2466" i="1"/>
  <c r="M2466" i="1"/>
  <c r="A2466" i="1"/>
  <c r="B2466" i="1"/>
  <c r="L2164" i="1"/>
  <c r="N2164" i="1"/>
  <c r="O2164" i="1"/>
  <c r="P2164" i="1"/>
  <c r="Q2164" i="1"/>
  <c r="J2164" i="1"/>
  <c r="K2164" i="1"/>
  <c r="M2164" i="1"/>
  <c r="R2164" i="1"/>
  <c r="A2164" i="1"/>
  <c r="B2164" i="1"/>
  <c r="L1798" i="1"/>
  <c r="M1798" i="1"/>
  <c r="N1798" i="1"/>
  <c r="O1798" i="1"/>
  <c r="P1798" i="1"/>
  <c r="Q1798" i="1"/>
  <c r="J1798" i="1"/>
  <c r="K1798" i="1"/>
  <c r="R1798" i="1"/>
  <c r="B1798" i="1"/>
  <c r="A1798" i="1"/>
  <c r="L1790" i="1"/>
  <c r="M1790" i="1"/>
  <c r="N1790" i="1"/>
  <c r="O1790" i="1"/>
  <c r="P1790" i="1"/>
  <c r="Q1790" i="1"/>
  <c r="J1790" i="1"/>
  <c r="R1790" i="1"/>
  <c r="K1790" i="1"/>
  <c r="B1790" i="1"/>
  <c r="A1790" i="1"/>
  <c r="L1782" i="1"/>
  <c r="M1782" i="1"/>
  <c r="N1782" i="1"/>
  <c r="O1782" i="1"/>
  <c r="P1782" i="1"/>
  <c r="Q1782" i="1"/>
  <c r="R1782" i="1"/>
  <c r="J1782" i="1"/>
  <c r="K1782" i="1"/>
  <c r="B1782" i="1"/>
  <c r="A1782" i="1"/>
  <c r="L1774" i="1"/>
  <c r="M1774" i="1"/>
  <c r="N1774" i="1"/>
  <c r="O1774" i="1"/>
  <c r="P1774" i="1"/>
  <c r="Q1774" i="1"/>
  <c r="R1774" i="1"/>
  <c r="J1774" i="1"/>
  <c r="K1774" i="1"/>
  <c r="B1774" i="1"/>
  <c r="A1774" i="1"/>
  <c r="L1766" i="1"/>
  <c r="M1766" i="1"/>
  <c r="N1766" i="1"/>
  <c r="O1766" i="1"/>
  <c r="P1766" i="1"/>
  <c r="Q1766" i="1"/>
  <c r="J1766" i="1"/>
  <c r="K1766" i="1"/>
  <c r="R1766" i="1"/>
  <c r="B1766" i="1"/>
  <c r="A1766" i="1"/>
  <c r="L1758" i="1"/>
  <c r="M1758" i="1"/>
  <c r="N1758" i="1"/>
  <c r="O1758" i="1"/>
  <c r="P1758" i="1"/>
  <c r="Q1758" i="1"/>
  <c r="J1758" i="1"/>
  <c r="R1758" i="1"/>
  <c r="K1758" i="1"/>
  <c r="B1758" i="1"/>
  <c r="A1758" i="1"/>
  <c r="L1750" i="1"/>
  <c r="M1750" i="1"/>
  <c r="N1750" i="1"/>
  <c r="O1750" i="1"/>
  <c r="P1750" i="1"/>
  <c r="Q1750" i="1"/>
  <c r="R1750" i="1"/>
  <c r="J1750" i="1"/>
  <c r="K1750" i="1"/>
  <c r="B1750" i="1"/>
  <c r="A1750" i="1"/>
  <c r="L1742" i="1"/>
  <c r="M1742" i="1"/>
  <c r="N1742" i="1"/>
  <c r="O1742" i="1"/>
  <c r="P1742" i="1"/>
  <c r="Q1742" i="1"/>
  <c r="R1742" i="1"/>
  <c r="J1742" i="1"/>
  <c r="K1742" i="1"/>
  <c r="B1742" i="1"/>
  <c r="A1742" i="1"/>
  <c r="L1734" i="1"/>
  <c r="M1734" i="1"/>
  <c r="N1734" i="1"/>
  <c r="O1734" i="1"/>
  <c r="P1734" i="1"/>
  <c r="Q1734" i="1"/>
  <c r="J1734" i="1"/>
  <c r="K1734" i="1"/>
  <c r="R1734" i="1"/>
  <c r="B1734" i="1"/>
  <c r="A1734" i="1"/>
  <c r="L1726" i="1"/>
  <c r="M1726" i="1"/>
  <c r="N1726" i="1"/>
  <c r="O1726" i="1"/>
  <c r="P1726" i="1"/>
  <c r="Q1726" i="1"/>
  <c r="J1726" i="1"/>
  <c r="R1726" i="1"/>
  <c r="K1726" i="1"/>
  <c r="B1726" i="1"/>
  <c r="A1726" i="1"/>
  <c r="L1718" i="1"/>
  <c r="M1718" i="1"/>
  <c r="N1718" i="1"/>
  <c r="O1718" i="1"/>
  <c r="P1718" i="1"/>
  <c r="Q1718" i="1"/>
  <c r="R1718" i="1"/>
  <c r="J1718" i="1"/>
  <c r="K1718" i="1"/>
  <c r="B1718" i="1"/>
  <c r="A1718" i="1"/>
  <c r="L1710" i="1"/>
  <c r="M1710" i="1"/>
  <c r="N1710" i="1"/>
  <c r="O1710" i="1"/>
  <c r="P1710" i="1"/>
  <c r="Q1710" i="1"/>
  <c r="R1710" i="1"/>
  <c r="J1710" i="1"/>
  <c r="K1710" i="1"/>
  <c r="B1710" i="1"/>
  <c r="A1710" i="1"/>
  <c r="L1702" i="1"/>
  <c r="M1702" i="1"/>
  <c r="N1702" i="1"/>
  <c r="O1702" i="1"/>
  <c r="P1702" i="1"/>
  <c r="Q1702" i="1"/>
  <c r="J1702" i="1"/>
  <c r="K1702" i="1"/>
  <c r="R1702" i="1"/>
  <c r="B1702" i="1"/>
  <c r="A1702" i="1"/>
  <c r="L1694" i="1"/>
  <c r="M1694" i="1"/>
  <c r="N1694" i="1"/>
  <c r="O1694" i="1"/>
  <c r="P1694" i="1"/>
  <c r="Q1694" i="1"/>
  <c r="J1694" i="1"/>
  <c r="R1694" i="1"/>
  <c r="K1694" i="1"/>
  <c r="B1694" i="1"/>
  <c r="A1694" i="1"/>
  <c r="L1686" i="1"/>
  <c r="M1686" i="1"/>
  <c r="N1686" i="1"/>
  <c r="O1686" i="1"/>
  <c r="P1686" i="1"/>
  <c r="Q1686" i="1"/>
  <c r="R1686" i="1"/>
  <c r="J1686" i="1"/>
  <c r="K1686" i="1"/>
  <c r="B1686" i="1"/>
  <c r="A1686" i="1"/>
  <c r="L1678" i="1"/>
  <c r="M1678" i="1"/>
  <c r="N1678" i="1"/>
  <c r="O1678" i="1"/>
  <c r="P1678" i="1"/>
  <c r="Q1678" i="1"/>
  <c r="R1678" i="1"/>
  <c r="J1678" i="1"/>
  <c r="K1678" i="1"/>
  <c r="B1678" i="1"/>
  <c r="A1678" i="1"/>
  <c r="L1670" i="1"/>
  <c r="M1670" i="1"/>
  <c r="N1670" i="1"/>
  <c r="O1670" i="1"/>
  <c r="P1670" i="1"/>
  <c r="Q1670" i="1"/>
  <c r="J1670" i="1"/>
  <c r="K1670" i="1"/>
  <c r="R1670" i="1"/>
  <c r="B1670" i="1"/>
  <c r="A1670" i="1"/>
  <c r="P1662" i="1"/>
  <c r="Q1662" i="1"/>
  <c r="K1662" i="1"/>
  <c r="M1662" i="1"/>
  <c r="N1662" i="1"/>
  <c r="O1662" i="1"/>
  <c r="R1662" i="1"/>
  <c r="J1662" i="1"/>
  <c r="L1662" i="1"/>
  <c r="B1662" i="1"/>
  <c r="A1662" i="1"/>
  <c r="P1086" i="1"/>
  <c r="Q1086" i="1"/>
  <c r="J1086" i="1"/>
  <c r="R1086" i="1"/>
  <c r="K1086" i="1"/>
  <c r="L1086" i="1"/>
  <c r="M1086" i="1"/>
  <c r="N1086" i="1"/>
  <c r="O1086" i="1"/>
  <c r="B1086" i="1"/>
  <c r="A1086" i="1"/>
  <c r="P1078" i="1"/>
  <c r="Q1078" i="1"/>
  <c r="J1078" i="1"/>
  <c r="R1078" i="1"/>
  <c r="K1078" i="1"/>
  <c r="L1078" i="1"/>
  <c r="M1078" i="1"/>
  <c r="N1078" i="1"/>
  <c r="O1078" i="1"/>
  <c r="B1078" i="1"/>
  <c r="A1078" i="1"/>
  <c r="P1070" i="1"/>
  <c r="Q1070" i="1"/>
  <c r="J1070" i="1"/>
  <c r="R1070" i="1"/>
  <c r="K1070" i="1"/>
  <c r="L1070" i="1"/>
  <c r="M1070" i="1"/>
  <c r="N1070" i="1"/>
  <c r="O1070" i="1"/>
  <c r="B1070" i="1"/>
  <c r="A1070" i="1"/>
  <c r="P1062" i="1"/>
  <c r="Q1062" i="1"/>
  <c r="J1062" i="1"/>
  <c r="R1062" i="1"/>
  <c r="K1062" i="1"/>
  <c r="L1062" i="1"/>
  <c r="M1062" i="1"/>
  <c r="O1062" i="1"/>
  <c r="N1062" i="1"/>
  <c r="B1062" i="1"/>
  <c r="A1062" i="1"/>
  <c r="M1054" i="1"/>
  <c r="N1054" i="1"/>
  <c r="O1054" i="1"/>
  <c r="J1054" i="1"/>
  <c r="K1054" i="1"/>
  <c r="L1054" i="1"/>
  <c r="P1054" i="1"/>
  <c r="Q1054" i="1"/>
  <c r="R1054" i="1"/>
  <c r="B1054" i="1"/>
  <c r="A1054" i="1"/>
  <c r="M1046" i="1"/>
  <c r="N1046" i="1"/>
  <c r="O1046" i="1"/>
  <c r="R1046" i="1"/>
  <c r="J1046" i="1"/>
  <c r="K1046" i="1"/>
  <c r="L1046" i="1"/>
  <c r="Q1046" i="1"/>
  <c r="P1046" i="1"/>
  <c r="B1046" i="1"/>
  <c r="A1046" i="1"/>
  <c r="M1038" i="1"/>
  <c r="N1038" i="1"/>
  <c r="O1038" i="1"/>
  <c r="P1038" i="1"/>
  <c r="L1038" i="1"/>
  <c r="Q1038" i="1"/>
  <c r="R1038" i="1"/>
  <c r="J1038" i="1"/>
  <c r="K1038" i="1"/>
  <c r="B1038" i="1"/>
  <c r="A1038" i="1"/>
  <c r="M1030" i="1"/>
  <c r="N1030" i="1"/>
  <c r="O1030" i="1"/>
  <c r="P1030" i="1"/>
  <c r="J1030" i="1"/>
  <c r="K1030" i="1"/>
  <c r="L1030" i="1"/>
  <c r="Q1030" i="1"/>
  <c r="R1030" i="1"/>
  <c r="B1030" i="1"/>
  <c r="A1030" i="1"/>
  <c r="M1022" i="1"/>
  <c r="N1022" i="1"/>
  <c r="O1022" i="1"/>
  <c r="P1022" i="1"/>
  <c r="L1022" i="1"/>
  <c r="Q1022" i="1"/>
  <c r="R1022" i="1"/>
  <c r="J1022" i="1"/>
  <c r="K1022" i="1"/>
  <c r="B1022" i="1"/>
  <c r="A1022" i="1"/>
  <c r="M1014" i="1"/>
  <c r="N1014" i="1"/>
  <c r="O1014" i="1"/>
  <c r="P1014" i="1"/>
  <c r="J1014" i="1"/>
  <c r="K1014" i="1"/>
  <c r="L1014" i="1"/>
  <c r="Q1014" i="1"/>
  <c r="R1014" i="1"/>
  <c r="B1014" i="1"/>
  <c r="A1014" i="1"/>
  <c r="M1006" i="1"/>
  <c r="N1006" i="1"/>
  <c r="O1006" i="1"/>
  <c r="P1006" i="1"/>
  <c r="L1006" i="1"/>
  <c r="Q1006" i="1"/>
  <c r="R1006" i="1"/>
  <c r="J1006" i="1"/>
  <c r="K1006" i="1"/>
  <c r="B1006" i="1"/>
  <c r="A1006" i="1"/>
  <c r="M998" i="1"/>
  <c r="N998" i="1"/>
  <c r="O998" i="1"/>
  <c r="P998" i="1"/>
  <c r="J998" i="1"/>
  <c r="K998" i="1"/>
  <c r="L998" i="1"/>
  <c r="Q998" i="1"/>
  <c r="R998" i="1"/>
  <c r="B998" i="1"/>
  <c r="A998" i="1"/>
  <c r="M990" i="1"/>
  <c r="N990" i="1"/>
  <c r="O990" i="1"/>
  <c r="P990" i="1"/>
  <c r="L990" i="1"/>
  <c r="Q990" i="1"/>
  <c r="R990" i="1"/>
  <c r="K990" i="1"/>
  <c r="J990" i="1"/>
  <c r="B990" i="1"/>
  <c r="A990" i="1"/>
  <c r="K982" i="1"/>
  <c r="L982" i="1"/>
  <c r="M982" i="1"/>
  <c r="N982" i="1"/>
  <c r="O982" i="1"/>
  <c r="P982" i="1"/>
  <c r="J982" i="1"/>
  <c r="Q982" i="1"/>
  <c r="R982" i="1"/>
  <c r="B982" i="1"/>
  <c r="A982" i="1"/>
  <c r="K974" i="1"/>
  <c r="L974" i="1"/>
  <c r="M974" i="1"/>
  <c r="N974" i="1"/>
  <c r="O974" i="1"/>
  <c r="P974" i="1"/>
  <c r="J974" i="1"/>
  <c r="Q974" i="1"/>
  <c r="R974" i="1"/>
  <c r="B974" i="1"/>
  <c r="A974" i="1"/>
  <c r="K966" i="1"/>
  <c r="L966" i="1"/>
  <c r="M966" i="1"/>
  <c r="N966" i="1"/>
  <c r="O966" i="1"/>
  <c r="P966" i="1"/>
  <c r="R966" i="1"/>
  <c r="Q966" i="1"/>
  <c r="J966" i="1"/>
  <c r="B966" i="1"/>
  <c r="A966" i="1"/>
  <c r="K958" i="1"/>
  <c r="L958" i="1"/>
  <c r="M958" i="1"/>
  <c r="N958" i="1"/>
  <c r="O958" i="1"/>
  <c r="P958" i="1"/>
  <c r="J958" i="1"/>
  <c r="Q958" i="1"/>
  <c r="R958" i="1"/>
  <c r="B958" i="1"/>
  <c r="A958" i="1"/>
  <c r="P2375" i="1"/>
  <c r="K2375" i="1"/>
  <c r="L2375" i="1"/>
  <c r="J2375" i="1"/>
  <c r="M2375" i="1"/>
  <c r="N2375" i="1"/>
  <c r="O2375" i="1"/>
  <c r="Q2375" i="1"/>
  <c r="R2375" i="1"/>
  <c r="B2375" i="1"/>
  <c r="A2375" i="1"/>
  <c r="P2367" i="1"/>
  <c r="K2367" i="1"/>
  <c r="L2367" i="1"/>
  <c r="Q2367" i="1"/>
  <c r="R2367" i="1"/>
  <c r="J2367" i="1"/>
  <c r="O2367" i="1"/>
  <c r="M2367" i="1"/>
  <c r="B2367" i="1"/>
  <c r="N2367" i="1"/>
  <c r="A2367" i="1"/>
  <c r="O2441" i="1"/>
  <c r="P2441" i="1"/>
  <c r="Q2441" i="1"/>
  <c r="J2441" i="1"/>
  <c r="R2441" i="1"/>
  <c r="M2441" i="1"/>
  <c r="K2441" i="1"/>
  <c r="L2441" i="1"/>
  <c r="N2441" i="1"/>
  <c r="A2441" i="1"/>
  <c r="B2441" i="1"/>
  <c r="Q2433" i="1"/>
  <c r="J2433" i="1"/>
  <c r="R2433" i="1"/>
  <c r="K2433" i="1"/>
  <c r="L2433" i="1"/>
  <c r="M2433" i="1"/>
  <c r="P2433" i="1"/>
  <c r="N2433" i="1"/>
  <c r="O2433" i="1"/>
  <c r="A2433" i="1"/>
  <c r="B2433" i="1"/>
  <c r="K1659" i="1"/>
  <c r="L1659" i="1"/>
  <c r="N1659" i="1"/>
  <c r="O1659" i="1"/>
  <c r="P1659" i="1"/>
  <c r="Q1659" i="1"/>
  <c r="R1659" i="1"/>
  <c r="J1659" i="1"/>
  <c r="M1659" i="1"/>
  <c r="A1659" i="1"/>
  <c r="B1659" i="1"/>
  <c r="K1651" i="1"/>
  <c r="L1651" i="1"/>
  <c r="N1651" i="1"/>
  <c r="J1651" i="1"/>
  <c r="M1651" i="1"/>
  <c r="O1651" i="1"/>
  <c r="P1651" i="1"/>
  <c r="Q1651" i="1"/>
  <c r="R1651" i="1"/>
  <c r="A1651" i="1"/>
  <c r="B1651" i="1"/>
  <c r="K1643" i="1"/>
  <c r="L1643" i="1"/>
  <c r="N1643" i="1"/>
  <c r="P1643" i="1"/>
  <c r="O1643" i="1"/>
  <c r="Q1643" i="1"/>
  <c r="R1643" i="1"/>
  <c r="J1643" i="1"/>
  <c r="M1643" i="1"/>
  <c r="A1643" i="1"/>
  <c r="B1643" i="1"/>
  <c r="K1635" i="1"/>
  <c r="L1635" i="1"/>
  <c r="M1635" i="1"/>
  <c r="N1635" i="1"/>
  <c r="O1635" i="1"/>
  <c r="P1635" i="1"/>
  <c r="J1635" i="1"/>
  <c r="Q1635" i="1"/>
  <c r="R1635" i="1"/>
  <c r="A1635" i="1"/>
  <c r="B1635" i="1"/>
  <c r="K1627" i="1"/>
  <c r="L1627" i="1"/>
  <c r="M1627" i="1"/>
  <c r="N1627" i="1"/>
  <c r="O1627" i="1"/>
  <c r="P1627" i="1"/>
  <c r="J1627" i="1"/>
  <c r="Q1627" i="1"/>
  <c r="R1627" i="1"/>
  <c r="A1627" i="1"/>
  <c r="B1627" i="1"/>
  <c r="K1619" i="1"/>
  <c r="L1619" i="1"/>
  <c r="M1619" i="1"/>
  <c r="N1619" i="1"/>
  <c r="O1619" i="1"/>
  <c r="P1619" i="1"/>
  <c r="R1619" i="1"/>
  <c r="J1619" i="1"/>
  <c r="Q1619" i="1"/>
  <c r="A1619" i="1"/>
  <c r="B1619" i="1"/>
  <c r="K1611" i="1"/>
  <c r="L1611" i="1"/>
  <c r="M1611" i="1"/>
  <c r="N1611" i="1"/>
  <c r="O1611" i="1"/>
  <c r="P1611" i="1"/>
  <c r="J1611" i="1"/>
  <c r="Q1611" i="1"/>
  <c r="R1611" i="1"/>
  <c r="A1611" i="1"/>
  <c r="B1611" i="1"/>
  <c r="K1603" i="1"/>
  <c r="L1603" i="1"/>
  <c r="M1603" i="1"/>
  <c r="N1603" i="1"/>
  <c r="O1603" i="1"/>
  <c r="P1603" i="1"/>
  <c r="J1603" i="1"/>
  <c r="Q1603" i="1"/>
  <c r="R1603" i="1"/>
  <c r="A1603" i="1"/>
  <c r="B1603" i="1"/>
  <c r="K1595" i="1"/>
  <c r="L1595" i="1"/>
  <c r="M1595" i="1"/>
  <c r="N1595" i="1"/>
  <c r="O1595" i="1"/>
  <c r="P1595" i="1"/>
  <c r="J1595" i="1"/>
  <c r="Q1595" i="1"/>
  <c r="R1595" i="1"/>
  <c r="A1595" i="1"/>
  <c r="B1595" i="1"/>
  <c r="K1587" i="1"/>
  <c r="L1587" i="1"/>
  <c r="M1587" i="1"/>
  <c r="N1587" i="1"/>
  <c r="O1587" i="1"/>
  <c r="P1587" i="1"/>
  <c r="R1587" i="1"/>
  <c r="J1587" i="1"/>
  <c r="Q1587" i="1"/>
  <c r="A1587" i="1"/>
  <c r="B1587" i="1"/>
  <c r="K1579" i="1"/>
  <c r="L1579" i="1"/>
  <c r="M1579" i="1"/>
  <c r="N1579" i="1"/>
  <c r="O1579" i="1"/>
  <c r="P1579" i="1"/>
  <c r="J1579" i="1"/>
  <c r="Q1579" i="1"/>
  <c r="R1579" i="1"/>
  <c r="A1579" i="1"/>
  <c r="B1579" i="1"/>
  <c r="K1571" i="1"/>
  <c r="L1571" i="1"/>
  <c r="M1571" i="1"/>
  <c r="N1571" i="1"/>
  <c r="O1571" i="1"/>
  <c r="P1571" i="1"/>
  <c r="J1571" i="1"/>
  <c r="Q1571" i="1"/>
  <c r="R1571" i="1"/>
  <c r="A1571" i="1"/>
  <c r="B1571" i="1"/>
  <c r="K1563" i="1"/>
  <c r="L1563" i="1"/>
  <c r="M1563" i="1"/>
  <c r="N1563" i="1"/>
  <c r="O1563" i="1"/>
  <c r="P1563" i="1"/>
  <c r="J1563" i="1"/>
  <c r="Q1563" i="1"/>
  <c r="R1563" i="1"/>
  <c r="A1563" i="1"/>
  <c r="B1563" i="1"/>
  <c r="K1555" i="1"/>
  <c r="L1555" i="1"/>
  <c r="M1555" i="1"/>
  <c r="N1555" i="1"/>
  <c r="O1555" i="1"/>
  <c r="P1555" i="1"/>
  <c r="R1555" i="1"/>
  <c r="J1555" i="1"/>
  <c r="Q1555" i="1"/>
  <c r="A1555" i="1"/>
  <c r="B1555" i="1"/>
  <c r="L2148" i="1"/>
  <c r="M2148" i="1"/>
  <c r="N2148" i="1"/>
  <c r="O2148" i="1"/>
  <c r="P2148" i="1"/>
  <c r="Q2148" i="1"/>
  <c r="J2148" i="1"/>
  <c r="K2148" i="1"/>
  <c r="R2148" i="1"/>
  <c r="A2148" i="1"/>
  <c r="B2148" i="1"/>
  <c r="L2140" i="1"/>
  <c r="M2140" i="1"/>
  <c r="N2140" i="1"/>
  <c r="O2140" i="1"/>
  <c r="P2140" i="1"/>
  <c r="Q2140" i="1"/>
  <c r="J2140" i="1"/>
  <c r="K2140" i="1"/>
  <c r="R2140" i="1"/>
  <c r="A2140" i="1"/>
  <c r="B2140" i="1"/>
  <c r="L2132" i="1"/>
  <c r="M2132" i="1"/>
  <c r="N2132" i="1"/>
  <c r="O2132" i="1"/>
  <c r="P2132" i="1"/>
  <c r="Q2132" i="1"/>
  <c r="J2132" i="1"/>
  <c r="K2132" i="1"/>
  <c r="R2132" i="1"/>
  <c r="A2132" i="1"/>
  <c r="B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B260"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B201" i="1"/>
  <c r="P228" i="1"/>
  <c r="R2491" i="1"/>
  <c r="R318" i="1"/>
  <c r="J318" i="1"/>
  <c r="J482" i="1"/>
  <c r="M260" i="1"/>
  <c r="P201" i="1"/>
  <c r="O228" i="1"/>
  <c r="R67" i="1"/>
  <c r="L260" i="1"/>
  <c r="O201" i="1"/>
  <c r="N228" i="1"/>
  <c r="N2491" i="1"/>
  <c r="L310" i="1"/>
  <c r="L67" i="1"/>
  <c r="A201" i="1"/>
  <c r="B228"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B318" i="1"/>
  <c r="O310" i="1"/>
  <c r="M482" i="1"/>
  <c r="J2484" i="1"/>
  <c r="J2499" i="1"/>
  <c r="M318" i="1"/>
  <c r="A318" i="1"/>
  <c r="B310" i="1"/>
  <c r="L482" i="1"/>
  <c r="L318" i="1"/>
  <c r="Q2484" i="1"/>
  <c r="P2499" i="1"/>
  <c r="Q2499" i="1"/>
  <c r="N310" i="1"/>
  <c r="A310" i="1"/>
  <c r="A482" i="1"/>
  <c r="O2499" i="1"/>
  <c r="K318" i="1"/>
  <c r="M310" i="1"/>
  <c r="B482" i="1"/>
  <c r="R2474" i="1"/>
  <c r="N205" i="1"/>
  <c r="R32" i="1"/>
  <c r="O2482" i="1"/>
  <c r="B205"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B320" i="1"/>
  <c r="B312" i="1"/>
  <c r="O269" i="1"/>
  <c r="A224" i="1"/>
  <c r="J322" i="1"/>
  <c r="J370" i="1"/>
  <c r="P322" i="1"/>
  <c r="K314" i="1"/>
  <c r="O370" i="1"/>
  <c r="N322" i="1"/>
  <c r="A314" i="1"/>
  <c r="B370"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B627" i="1"/>
  <c r="R71" i="1"/>
  <c r="A71" i="1"/>
  <c r="L265" i="1"/>
  <c r="A265" i="1"/>
  <c r="K224" i="1"/>
  <c r="M232" i="1"/>
  <c r="N157" i="1"/>
  <c r="P28" i="1"/>
  <c r="R51" i="1"/>
  <c r="P51" i="1"/>
  <c r="Q628" i="1"/>
  <c r="A628" i="1"/>
  <c r="B620" i="1"/>
  <c r="P620" i="1"/>
  <c r="O612" i="1"/>
  <c r="B612" i="1"/>
  <c r="L612" i="1"/>
  <c r="O604" i="1"/>
  <c r="R604" i="1"/>
  <c r="J167" i="1"/>
  <c r="R167" i="1"/>
  <c r="M167" i="1"/>
  <c r="N167" i="1"/>
  <c r="B611"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B224" i="1"/>
  <c r="K232" i="1"/>
  <c r="K221" i="1"/>
  <c r="M157" i="1"/>
  <c r="B157" i="1"/>
  <c r="K628" i="1"/>
  <c r="B265" i="1"/>
  <c r="N265" i="1"/>
  <c r="L370" i="1"/>
  <c r="J212" i="1"/>
  <c r="B42" i="1"/>
  <c r="R359" i="1"/>
  <c r="B219" i="1"/>
  <c r="M2481" i="1"/>
  <c r="P2505" i="1"/>
  <c r="N2506" i="1"/>
  <c r="J265" i="1"/>
  <c r="Q224" i="1"/>
  <c r="R232" i="1"/>
  <c r="A232" i="1"/>
  <c r="K157" i="1"/>
  <c r="P2474" i="1"/>
  <c r="M2474" i="1"/>
  <c r="M2477" i="1"/>
  <c r="L2487" i="1"/>
  <c r="M2502" i="1"/>
  <c r="N2502" i="1"/>
  <c r="M66" i="1"/>
  <c r="N23" i="1"/>
  <c r="Q505" i="1"/>
  <c r="K505" i="1"/>
  <c r="R362" i="1"/>
  <c r="B362" i="1"/>
  <c r="M362" i="1"/>
  <c r="P362" i="1"/>
  <c r="N479" i="1"/>
  <c r="M479" i="1"/>
  <c r="B32" i="1"/>
  <c r="Q32" i="1"/>
  <c r="A56" i="1"/>
  <c r="O56" i="1"/>
  <c r="M2501" i="1"/>
  <c r="M2486" i="1"/>
  <c r="J2486" i="1"/>
  <c r="K2486" i="1"/>
  <c r="L66" i="1"/>
  <c r="J268" i="1"/>
  <c r="B268" i="1"/>
  <c r="K268" i="1"/>
  <c r="B319"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9" i="1"/>
  <c r="R619" i="1"/>
  <c r="P612" i="1"/>
  <c r="L630" i="1"/>
  <c r="M562" i="1"/>
  <c r="A570" i="1"/>
  <c r="P257" i="1"/>
  <c r="A35" i="1"/>
  <c r="L44" i="1"/>
  <c r="L562" i="1"/>
  <c r="B570" i="1"/>
  <c r="N255" i="1"/>
  <c r="R19" i="1"/>
  <c r="R44" i="1"/>
  <c r="R165" i="1"/>
  <c r="J600" i="1"/>
  <c r="J562" i="1"/>
  <c r="K578" i="1"/>
  <c r="K570" i="1"/>
  <c r="M371" i="1"/>
  <c r="A211" i="1"/>
  <c r="Q570"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4" i="1"/>
  <c r="R2504" i="1"/>
  <c r="N2504" i="1"/>
  <c r="O2504" i="1"/>
  <c r="K2504" i="1"/>
  <c r="Q2504"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80" i="1"/>
  <c r="Q2480" i="1"/>
  <c r="K2480" i="1"/>
  <c r="M2480" i="1"/>
  <c r="O2480" i="1"/>
  <c r="N2480" i="1"/>
  <c r="R358" i="1"/>
  <c r="B217"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B251" i="1"/>
  <c r="J219" i="1"/>
  <c r="N2482" i="1"/>
  <c r="P2492" i="1"/>
  <c r="Q2506" i="1"/>
  <c r="J2506" i="1"/>
  <c r="P361" i="1"/>
  <c r="Q253" i="1"/>
  <c r="B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B216" i="1"/>
  <c r="R68" i="1"/>
  <c r="K362" i="1"/>
  <c r="Q150" i="1"/>
  <c r="R505" i="1"/>
  <c r="Q2476" i="1"/>
  <c r="N259" i="1"/>
  <c r="L203" i="1"/>
  <c r="O2500"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6"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B392" i="1"/>
  <c r="A392" i="1"/>
  <c r="B384" i="1"/>
  <c r="B171" i="1"/>
  <c r="A171" i="1"/>
  <c r="N171" i="1"/>
  <c r="P171" i="1"/>
  <c r="O171" i="1"/>
  <c r="K36" i="1"/>
  <c r="A36" i="1"/>
  <c r="N60" i="1"/>
  <c r="L60" i="1"/>
  <c r="N209" i="1"/>
  <c r="P209" i="1"/>
  <c r="M210" i="1"/>
  <c r="N599" i="1"/>
  <c r="K599" i="1"/>
  <c r="R599" i="1"/>
  <c r="P167" i="1"/>
  <c r="N603" i="1"/>
  <c r="P627" i="1"/>
  <c r="M621" i="1"/>
  <c r="P628" i="1"/>
  <c r="R628" i="1"/>
  <c r="Q612" i="1"/>
  <c r="N612" i="1"/>
  <c r="N604" i="1"/>
  <c r="L604" i="1"/>
  <c r="B604" i="1"/>
  <c r="N620" i="1"/>
  <c r="L611" i="1"/>
  <c r="O611" i="1"/>
  <c r="O574" i="1"/>
  <c r="R562" i="1"/>
  <c r="R570" i="1"/>
  <c r="A578" i="1"/>
  <c r="B562" i="1"/>
  <c r="M578" i="1"/>
  <c r="M570" i="1"/>
  <c r="L578"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B610" i="1"/>
  <c r="R322" i="1"/>
  <c r="B322" i="1"/>
  <c r="M314" i="1"/>
  <c r="Q370" i="1"/>
  <c r="A370" i="1"/>
  <c r="O202" i="1"/>
  <c r="N212" i="1"/>
  <c r="A212" i="1"/>
  <c r="R58" i="1"/>
  <c r="L50" i="1"/>
  <c r="P42" i="1"/>
  <c r="M34" i="1"/>
  <c r="A34" i="1"/>
  <c r="B26" i="1"/>
  <c r="Q18" i="1"/>
  <c r="L2507"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B586" i="1"/>
  <c r="Q252" i="1"/>
  <c r="K252" i="1"/>
  <c r="L252" i="1"/>
  <c r="M252" i="1"/>
  <c r="N252" i="1"/>
  <c r="J252" i="1"/>
  <c r="B252" i="1"/>
  <c r="P252" i="1"/>
  <c r="P366" i="1"/>
  <c r="J366" i="1"/>
  <c r="R366" i="1"/>
  <c r="K366" i="1"/>
  <c r="L366" i="1"/>
  <c r="A366" i="1"/>
  <c r="M366" i="1"/>
  <c r="B366" i="1"/>
  <c r="N366" i="1"/>
  <c r="O366" i="1"/>
  <c r="A202" i="1"/>
  <c r="N202" i="1"/>
  <c r="N2479" i="1"/>
  <c r="P2479" i="1"/>
  <c r="O2479" i="1"/>
  <c r="K2479" i="1"/>
  <c r="Q2479" i="1"/>
  <c r="J2479" i="1"/>
  <c r="R2479" i="1"/>
  <c r="L2479" i="1"/>
  <c r="N626" i="1"/>
  <c r="B626" i="1"/>
  <c r="O626" i="1"/>
  <c r="Q626" i="1"/>
  <c r="R626" i="1"/>
  <c r="K626" i="1"/>
  <c r="L626" i="1"/>
  <c r="P626" i="1"/>
  <c r="L618" i="1"/>
  <c r="B618" i="1"/>
  <c r="P618" i="1"/>
  <c r="Q618" i="1"/>
  <c r="R618" i="1"/>
  <c r="K618" i="1"/>
  <c r="M618" i="1"/>
  <c r="N618" i="1"/>
  <c r="R602" i="1"/>
  <c r="P602" i="1"/>
  <c r="Q602" i="1"/>
  <c r="J602" i="1"/>
  <c r="M602" i="1"/>
  <c r="N602" i="1"/>
  <c r="A602" i="1"/>
  <c r="B602" i="1"/>
  <c r="N596" i="1"/>
  <c r="B597"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B628" i="1"/>
  <c r="O621" i="1"/>
  <c r="Q597" i="1"/>
  <c r="L589" i="1"/>
  <c r="N621" i="1"/>
  <c r="M247" i="1"/>
  <c r="J47" i="1"/>
  <c r="J168" i="1"/>
  <c r="N597" i="1"/>
  <c r="O629" i="1"/>
  <c r="J206" i="1"/>
  <c r="L155" i="1"/>
  <c r="P168" i="1"/>
  <c r="P596" i="1"/>
  <c r="M597" i="1"/>
  <c r="J589" i="1"/>
  <c r="K604" i="1"/>
  <c r="A604" i="1"/>
  <c r="M612" i="1"/>
  <c r="O620" i="1"/>
  <c r="J628" i="1"/>
  <c r="R605" i="1"/>
  <c r="B578" i="1"/>
  <c r="R582" i="1"/>
  <c r="N561" i="1"/>
  <c r="N578" i="1"/>
  <c r="L571" i="1"/>
  <c r="Q155" i="1"/>
  <c r="A153" i="1"/>
  <c r="P153" i="1"/>
  <c r="K246" i="1"/>
  <c r="A246" i="1"/>
  <c r="M74" i="1"/>
  <c r="M229" i="1"/>
  <c r="A406" i="1"/>
  <c r="P247" i="1"/>
  <c r="K153" i="1"/>
  <c r="K206" i="1"/>
  <c r="B397" i="1"/>
  <c r="A389" i="1"/>
  <c r="B389" i="1"/>
  <c r="L2474" i="1"/>
  <c r="R229" i="1"/>
  <c r="K406" i="1"/>
  <c r="Q363" i="1"/>
  <c r="A247" i="1"/>
  <c r="P593" i="1"/>
  <c r="J593" i="1"/>
  <c r="O363" i="1"/>
  <c r="L261" i="1"/>
  <c r="M15" i="1"/>
  <c r="R218" i="1"/>
  <c r="B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B206" i="1"/>
  <c r="P165" i="1"/>
  <c r="B595" i="1"/>
  <c r="Q594" i="1"/>
  <c r="M594" i="1"/>
  <c r="A594" i="1"/>
  <c r="K586" i="1"/>
  <c r="J586" i="1"/>
  <c r="L586" i="1"/>
  <c r="M586" i="1"/>
  <c r="O614" i="1"/>
  <c r="B168" i="1"/>
  <c r="R168" i="1"/>
  <c r="B388" i="1"/>
  <c r="B622" i="1"/>
  <c r="O622" i="1"/>
  <c r="J622" i="1"/>
  <c r="N168" i="1"/>
  <c r="P169" i="1"/>
  <c r="O169" i="1"/>
  <c r="B395" i="1"/>
  <c r="A395" i="1"/>
  <c r="A387" i="1"/>
  <c r="B591" i="1"/>
  <c r="O591" i="1"/>
  <c r="P591" i="1"/>
  <c r="N629" i="1"/>
  <c r="B629" i="1"/>
  <c r="K629" i="1"/>
  <c r="A629" i="1"/>
  <c r="M629" i="1"/>
  <c r="L629" i="1"/>
  <c r="B621" i="1"/>
  <c r="Q621" i="1"/>
  <c r="R621" i="1"/>
  <c r="A621" i="1"/>
  <c r="K621" i="1"/>
  <c r="O613" i="1"/>
  <c r="P613" i="1"/>
  <c r="Q613" i="1"/>
  <c r="J613" i="1"/>
  <c r="L605" i="1"/>
  <c r="N605" i="1"/>
  <c r="O605" i="1"/>
  <c r="P605" i="1"/>
  <c r="N169" i="1"/>
  <c r="Q168" i="1"/>
  <c r="B170" i="1"/>
  <c r="M170" i="1"/>
  <c r="B594"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B387" i="1"/>
  <c r="O595" i="1"/>
  <c r="N586" i="1"/>
  <c r="Q616" i="1"/>
  <c r="Q606" i="1"/>
  <c r="M605" i="1"/>
  <c r="A613" i="1"/>
  <c r="J629" i="1"/>
  <c r="M168" i="1"/>
  <c r="K587" i="1"/>
  <c r="N587" i="1"/>
  <c r="R587" i="1"/>
  <c r="A605" i="1"/>
  <c r="B613" i="1"/>
  <c r="Q629" i="1"/>
  <c r="N633" i="1"/>
  <c r="A633" i="1"/>
  <c r="R609" i="1"/>
  <c r="B609" i="1"/>
  <c r="Q560" i="1"/>
  <c r="P560" i="1"/>
  <c r="J560" i="1"/>
  <c r="R560" i="1"/>
  <c r="K560" i="1"/>
  <c r="M560" i="1"/>
  <c r="B560" i="1"/>
  <c r="N560" i="1"/>
  <c r="A560" i="1"/>
  <c r="L560" i="1"/>
  <c r="O560" i="1"/>
  <c r="M576" i="1"/>
  <c r="B576" i="1"/>
  <c r="N576" i="1"/>
  <c r="A576" i="1"/>
  <c r="O576" i="1"/>
  <c r="Q576" i="1"/>
  <c r="P576" i="1"/>
  <c r="R576" i="1"/>
  <c r="K576" i="1"/>
  <c r="L576" i="1"/>
  <c r="R568" i="1"/>
  <c r="K568" i="1"/>
  <c r="L568" i="1"/>
  <c r="M568" i="1"/>
  <c r="A568" i="1"/>
  <c r="O568" i="1"/>
  <c r="Q568" i="1"/>
  <c r="P568" i="1"/>
  <c r="B568" i="1"/>
  <c r="J568" i="1"/>
  <c r="N568" i="1"/>
  <c r="Q382" i="1"/>
  <c r="K596" i="1"/>
  <c r="J597" i="1"/>
  <c r="K589" i="1"/>
  <c r="B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B599" i="1"/>
  <c r="L603" i="1"/>
  <c r="M611" i="1"/>
  <c r="A611" i="1"/>
  <c r="O627" i="1"/>
  <c r="A627" i="1"/>
  <c r="P607" i="1"/>
  <c r="L623" i="1"/>
  <c r="O608" i="1"/>
  <c r="O173" i="1"/>
  <c r="Q169" i="1"/>
  <c r="B165" i="1"/>
  <c r="A386" i="1"/>
  <c r="M598" i="1"/>
  <c r="M591" i="1"/>
  <c r="R592" i="1"/>
  <c r="M596" i="1"/>
  <c r="L596" i="1"/>
  <c r="B588" i="1"/>
  <c r="K588" i="1"/>
  <c r="P616" i="1"/>
  <c r="O607" i="1"/>
  <c r="N173" i="1"/>
  <c r="A165" i="1"/>
  <c r="B386" i="1"/>
  <c r="L585" i="1"/>
  <c r="P595" i="1"/>
  <c r="K595" i="1"/>
  <c r="B587" i="1"/>
  <c r="J587" i="1"/>
  <c r="O616" i="1"/>
  <c r="Q631" i="1"/>
  <c r="N624" i="1"/>
  <c r="Q627" i="1"/>
  <c r="N627" i="1"/>
  <c r="B619"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B394" i="1"/>
  <c r="P587" i="1"/>
  <c r="Q595" i="1"/>
  <c r="R590" i="1"/>
  <c r="P599" i="1"/>
  <c r="P603" i="1"/>
  <c r="P611" i="1"/>
  <c r="Q619" i="1"/>
  <c r="R627" i="1"/>
  <c r="P590" i="1"/>
  <c r="O585" i="1"/>
  <c r="N585" i="1"/>
  <c r="B632" i="1"/>
  <c r="O632" i="1"/>
  <c r="Q624" i="1"/>
  <c r="O624" i="1"/>
  <c r="M616" i="1"/>
  <c r="B616" i="1"/>
  <c r="M608" i="1"/>
  <c r="J608" i="1"/>
  <c r="B608" i="1"/>
  <c r="L600" i="1"/>
  <c r="Q600" i="1"/>
  <c r="A600" i="1"/>
  <c r="K590" i="1"/>
  <c r="K591" i="1"/>
  <c r="A591" i="1"/>
  <c r="N632" i="1"/>
  <c r="M631" i="1"/>
  <c r="O631" i="1"/>
  <c r="B631" i="1"/>
  <c r="J631" i="1"/>
  <c r="J623" i="1"/>
  <c r="M623" i="1"/>
  <c r="N623" i="1"/>
  <c r="N615" i="1"/>
  <c r="B615" i="1"/>
  <c r="K607" i="1"/>
  <c r="M607" i="1"/>
  <c r="A607" i="1"/>
  <c r="B607" i="1"/>
  <c r="K620" i="1"/>
  <c r="K580" i="1"/>
  <c r="R580" i="1"/>
  <c r="N580" i="1"/>
  <c r="B572" i="1"/>
  <c r="A572" i="1"/>
  <c r="L572" i="1"/>
  <c r="P564" i="1"/>
  <c r="O564" i="1"/>
  <c r="J564" i="1"/>
  <c r="K564" i="1"/>
  <c r="M561" i="1"/>
  <c r="N565" i="1"/>
  <c r="J577" i="1"/>
  <c r="L577" i="1"/>
  <c r="N577" i="1"/>
  <c r="O577" i="1"/>
  <c r="B577" i="1"/>
  <c r="A577" i="1"/>
  <c r="P569" i="1"/>
  <c r="Q569" i="1"/>
  <c r="J569" i="1"/>
  <c r="P561" i="1"/>
  <c r="J561" i="1"/>
  <c r="R561" i="1"/>
  <c r="Q581" i="1"/>
  <c r="Q573" i="1"/>
  <c r="P581" i="1"/>
  <c r="K577" i="1"/>
  <c r="M569" i="1"/>
  <c r="B581" i="1"/>
  <c r="J581" i="1"/>
  <c r="A581" i="1"/>
  <c r="R581" i="1"/>
  <c r="L581" i="1"/>
  <c r="K581" i="1"/>
  <c r="N581" i="1"/>
  <c r="O581" i="1"/>
  <c r="A573" i="1"/>
  <c r="J573" i="1"/>
  <c r="B573" i="1"/>
  <c r="R573" i="1"/>
  <c r="L573" i="1"/>
  <c r="K573" i="1"/>
  <c r="N573" i="1"/>
  <c r="O573" i="1"/>
  <c r="O565" i="1"/>
  <c r="P565" i="1"/>
  <c r="Q565" i="1"/>
  <c r="B565" i="1"/>
  <c r="R565" i="1"/>
  <c r="L565" i="1"/>
  <c r="K565"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B396" i="1"/>
  <c r="A388" i="1"/>
  <c r="R593" i="1"/>
  <c r="A166" i="1"/>
  <c r="R166" i="1"/>
  <c r="K166" i="1"/>
  <c r="J166" i="1"/>
  <c r="L633" i="1"/>
  <c r="M633" i="1"/>
  <c r="J633" i="1"/>
  <c r="B633" i="1"/>
  <c r="O633" i="1"/>
  <c r="P633" i="1"/>
  <c r="R633" i="1"/>
  <c r="K633" i="1"/>
  <c r="A625" i="1"/>
  <c r="O625" i="1"/>
  <c r="P625" i="1"/>
  <c r="Q625" i="1"/>
  <c r="R625" i="1"/>
  <c r="K625" i="1"/>
  <c r="M625" i="1"/>
  <c r="B625" i="1"/>
  <c r="N625" i="1"/>
  <c r="K617" i="1"/>
  <c r="L617" i="1"/>
  <c r="A617" i="1"/>
  <c r="N617" i="1"/>
  <c r="P617" i="1"/>
  <c r="O617" i="1"/>
  <c r="J617" i="1"/>
  <c r="R617" i="1"/>
  <c r="Q609" i="1"/>
  <c r="J609" i="1"/>
  <c r="K609" i="1"/>
  <c r="L609" i="1"/>
  <c r="A609" i="1"/>
  <c r="N609" i="1"/>
  <c r="P609" i="1"/>
  <c r="O609" i="1"/>
  <c r="B601" i="1"/>
  <c r="M601" i="1"/>
  <c r="A601" i="1"/>
  <c r="N601" i="1"/>
  <c r="Q601" i="1"/>
  <c r="J601" i="1"/>
  <c r="K601" i="1"/>
  <c r="L601" i="1"/>
  <c r="Q172" i="1"/>
  <c r="A172" i="1"/>
  <c r="B164" i="1"/>
  <c r="B166" i="1"/>
  <c r="L165" i="1"/>
  <c r="M617" i="1"/>
  <c r="B593" i="1"/>
  <c r="M593" i="1"/>
  <c r="A593" i="1"/>
  <c r="N593" i="1"/>
  <c r="Q593" i="1"/>
  <c r="K593" i="1"/>
  <c r="L593" i="1"/>
  <c r="Q617" i="1"/>
  <c r="Q166" i="1"/>
  <c r="K169" i="1"/>
  <c r="A169" i="1"/>
  <c r="L169" i="1"/>
  <c r="R585" i="1"/>
  <c r="K585" i="1"/>
  <c r="B585" i="1"/>
  <c r="M585" i="1"/>
  <c r="Q585" i="1"/>
  <c r="J585" i="1"/>
  <c r="Q592" i="1"/>
  <c r="P592" i="1"/>
  <c r="J592" i="1"/>
  <c r="K592" i="1"/>
  <c r="A592" i="1"/>
  <c r="N592" i="1"/>
  <c r="B592" i="1"/>
  <c r="O592" i="1"/>
  <c r="O601" i="1"/>
  <c r="B617" i="1"/>
  <c r="Q630" i="1"/>
  <c r="A630" i="1"/>
  <c r="J630" i="1"/>
  <c r="K630" i="1"/>
  <c r="R630" i="1"/>
  <c r="M630" i="1"/>
  <c r="O630" i="1"/>
  <c r="P630" i="1"/>
  <c r="M622" i="1"/>
  <c r="N622" i="1"/>
  <c r="P622" i="1"/>
  <c r="A622" i="1"/>
  <c r="Q622" i="1"/>
  <c r="K622" i="1"/>
  <c r="R622" i="1"/>
  <c r="L622" i="1"/>
  <c r="B614" i="1"/>
  <c r="J614" i="1"/>
  <c r="K614" i="1"/>
  <c r="R614" i="1"/>
  <c r="M614" i="1"/>
  <c r="N614" i="1"/>
  <c r="P614" i="1"/>
  <c r="A614" i="1"/>
  <c r="Q614" i="1"/>
  <c r="O606" i="1"/>
  <c r="P606" i="1"/>
  <c r="B606" i="1"/>
  <c r="J606" i="1"/>
  <c r="K606" i="1"/>
  <c r="R606" i="1"/>
  <c r="M606" i="1"/>
  <c r="N606" i="1"/>
  <c r="O166" i="1"/>
  <c r="A391" i="1"/>
  <c r="B391" i="1"/>
  <c r="R601" i="1"/>
  <c r="L625" i="1"/>
  <c r="N166" i="1"/>
  <c r="J171" i="1"/>
  <c r="L171" i="1"/>
  <c r="N382" i="1"/>
  <c r="O382" i="1"/>
  <c r="B382" i="1"/>
  <c r="K382" i="1"/>
  <c r="M382" i="1"/>
  <c r="L382" i="1"/>
  <c r="B390" i="1"/>
  <c r="A390" i="1"/>
  <c r="A585" i="1"/>
  <c r="A598" i="1"/>
  <c r="Q598" i="1"/>
  <c r="B598" i="1"/>
  <c r="J598" i="1"/>
  <c r="L598" i="1"/>
  <c r="O598" i="1"/>
  <c r="P598" i="1"/>
  <c r="N590" i="1"/>
  <c r="O590" i="1"/>
  <c r="A590" i="1"/>
  <c r="Q590" i="1"/>
  <c r="L590" i="1"/>
  <c r="M590" i="1"/>
  <c r="A606" i="1"/>
  <c r="B630" i="1"/>
  <c r="P601" i="1"/>
  <c r="J625" i="1"/>
  <c r="R591" i="1"/>
  <c r="M599" i="1"/>
  <c r="L616" i="1"/>
  <c r="K600" i="1"/>
  <c r="K632" i="1"/>
  <c r="A632" i="1"/>
  <c r="R607" i="1"/>
  <c r="M615" i="1"/>
  <c r="P623" i="1"/>
  <c r="B623" i="1"/>
  <c r="L631" i="1"/>
  <c r="L608" i="1"/>
  <c r="J624" i="1"/>
  <c r="B624" i="1"/>
  <c r="Q591" i="1"/>
  <c r="J591" i="1"/>
  <c r="L599" i="1"/>
  <c r="K616" i="1"/>
  <c r="R600" i="1"/>
  <c r="J632" i="1"/>
  <c r="Q607" i="1"/>
  <c r="J607" i="1"/>
  <c r="L615" i="1"/>
  <c r="O623" i="1"/>
  <c r="A623" i="1"/>
  <c r="R631" i="1"/>
  <c r="K608" i="1"/>
  <c r="R624" i="1"/>
  <c r="A624" i="1"/>
  <c r="O600" i="1"/>
  <c r="B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B583" i="1"/>
  <c r="Q583" i="1"/>
  <c r="J583" i="1"/>
  <c r="L583" i="1"/>
  <c r="L575" i="1"/>
  <c r="N575" i="1"/>
  <c r="O575" i="1"/>
  <c r="A575" i="1"/>
  <c r="P575" i="1"/>
  <c r="R575" i="1"/>
  <c r="J567" i="1"/>
  <c r="Q567" i="1"/>
  <c r="L567" i="1"/>
  <c r="M567" i="1"/>
  <c r="N567" i="1"/>
  <c r="B567" i="1"/>
  <c r="P567" i="1"/>
  <c r="J575" i="1"/>
  <c r="P582" i="1"/>
  <c r="L582" i="1"/>
  <c r="M582" i="1"/>
  <c r="N582" i="1"/>
  <c r="A582" i="1"/>
  <c r="J582" i="1"/>
  <c r="M574" i="1"/>
  <c r="A574" i="1"/>
  <c r="R574" i="1"/>
  <c r="K574" i="1"/>
  <c r="L574" i="1"/>
  <c r="P574" i="1"/>
  <c r="B566" i="1"/>
  <c r="J566" i="1"/>
  <c r="Q566" i="1"/>
  <c r="A566" i="1"/>
  <c r="R566" i="1"/>
  <c r="K566" i="1"/>
  <c r="N566" i="1"/>
  <c r="N574" i="1"/>
  <c r="O567" i="1"/>
  <c r="B575" i="1"/>
  <c r="Q579" i="1"/>
  <c r="P566" i="1"/>
  <c r="B574" i="1"/>
  <c r="K567" i="1"/>
  <c r="N583" i="1"/>
  <c r="Q580" i="1"/>
  <c r="O580" i="1"/>
  <c r="P580" i="1"/>
  <c r="J580" i="1"/>
  <c r="A580" i="1"/>
  <c r="L580" i="1"/>
  <c r="N572" i="1"/>
  <c r="M572" i="1"/>
  <c r="O572" i="1"/>
  <c r="P572" i="1"/>
  <c r="R572" i="1"/>
  <c r="B564" i="1"/>
  <c r="R564" i="1"/>
  <c r="A564" i="1"/>
  <c r="L564" i="1"/>
  <c r="M564" i="1"/>
  <c r="N564" i="1"/>
  <c r="Q564" i="1"/>
  <c r="R567" i="1"/>
  <c r="M583" i="1"/>
  <c r="A579" i="1"/>
  <c r="K579" i="1"/>
  <c r="L579" i="1"/>
  <c r="N579" i="1"/>
  <c r="O579" i="1"/>
  <c r="P579" i="1"/>
  <c r="R579" i="1"/>
  <c r="Q571" i="1"/>
  <c r="R571" i="1"/>
  <c r="B571" i="1"/>
  <c r="N571" i="1"/>
  <c r="O571" i="1"/>
  <c r="K571" i="1"/>
  <c r="N563" i="1"/>
  <c r="M563" i="1"/>
  <c r="Q563" i="1"/>
  <c r="A563" i="1"/>
  <c r="B563" i="1"/>
  <c r="O563" i="1"/>
  <c r="R563" i="1"/>
  <c r="M566" i="1"/>
  <c r="Q582" i="1"/>
  <c r="A567" i="1"/>
  <c r="K583" i="1"/>
  <c r="K572" i="1"/>
  <c r="M580" i="1"/>
  <c r="J571" i="1"/>
  <c r="L566" i="1"/>
  <c r="O582" i="1"/>
  <c r="Q575" i="1"/>
  <c r="R583" i="1"/>
  <c r="J572" i="1"/>
  <c r="B580" i="1"/>
  <c r="P571" i="1"/>
  <c r="J574" i="1"/>
  <c r="K582" i="1"/>
  <c r="M575" i="1"/>
  <c r="Q572" i="1"/>
  <c r="L563" i="1"/>
  <c r="A571" i="1"/>
  <c r="M577" i="1"/>
  <c r="N562" i="1"/>
  <c r="A562" i="1"/>
  <c r="Q578" i="1"/>
  <c r="K561" i="1"/>
  <c r="R569" i="1"/>
  <c r="R577" i="1"/>
  <c r="O570" i="1"/>
  <c r="N570" i="1"/>
  <c r="B569" i="1"/>
  <c r="N569" i="1"/>
  <c r="L569" i="1"/>
  <c r="L561" i="1"/>
  <c r="Q561" i="1"/>
  <c r="P577" i="1"/>
  <c r="O561" i="1"/>
  <c r="A561" i="1"/>
  <c r="O569" i="1"/>
  <c r="B19" i="10" a="1"/>
  <c r="B19" i="10" s="1"/>
  <c r="J665" i="1" l="1"/>
  <c r="R665" i="1"/>
  <c r="M665" i="1"/>
  <c r="N665" i="1"/>
  <c r="O665" i="1"/>
  <c r="P665" i="1"/>
  <c r="Q665" i="1"/>
  <c r="K665" i="1"/>
  <c r="L665" i="1"/>
  <c r="A665" i="1"/>
  <c r="B665" i="1"/>
  <c r="J681" i="1"/>
  <c r="R681" i="1"/>
  <c r="M681" i="1"/>
  <c r="N681" i="1"/>
  <c r="O681" i="1"/>
  <c r="P681" i="1"/>
  <c r="Q681" i="1"/>
  <c r="L681" i="1"/>
  <c r="K681" i="1"/>
  <c r="A681" i="1"/>
  <c r="B681" i="1"/>
  <c r="Q674" i="1"/>
  <c r="L674" i="1"/>
  <c r="M674" i="1"/>
  <c r="N674" i="1"/>
  <c r="O674" i="1"/>
  <c r="P674" i="1"/>
  <c r="K674" i="1"/>
  <c r="R674" i="1"/>
  <c r="J674" i="1"/>
  <c r="A674" i="1"/>
  <c r="B674" i="1"/>
  <c r="P667" i="1"/>
  <c r="K667" i="1"/>
  <c r="L667" i="1"/>
  <c r="M667" i="1"/>
  <c r="N667" i="1"/>
  <c r="O667" i="1"/>
  <c r="J667" i="1"/>
  <c r="Q667" i="1"/>
  <c r="R667" i="1"/>
  <c r="B667" i="1"/>
  <c r="A667" i="1"/>
  <c r="P683" i="1"/>
  <c r="K683" i="1"/>
  <c r="L683" i="1"/>
  <c r="M683" i="1"/>
  <c r="N683" i="1"/>
  <c r="O683" i="1"/>
  <c r="J683" i="1"/>
  <c r="Q683" i="1"/>
  <c r="R683" i="1"/>
  <c r="B683" i="1"/>
  <c r="A683" i="1"/>
  <c r="O676" i="1"/>
  <c r="J676" i="1"/>
  <c r="R676" i="1"/>
  <c r="K676" i="1"/>
  <c r="L676" i="1"/>
  <c r="M676" i="1"/>
  <c r="N676" i="1"/>
  <c r="P676" i="1"/>
  <c r="Q676" i="1"/>
  <c r="A676" i="1"/>
  <c r="B676" i="1"/>
  <c r="N669" i="1"/>
  <c r="Q669" i="1"/>
  <c r="J669" i="1"/>
  <c r="R669" i="1"/>
  <c r="K669" i="1"/>
  <c r="L669" i="1"/>
  <c r="M669" i="1"/>
  <c r="O669" i="1"/>
  <c r="P669" i="1"/>
  <c r="A669" i="1"/>
  <c r="B669" i="1"/>
  <c r="M662" i="1"/>
  <c r="P662" i="1"/>
  <c r="Q662" i="1"/>
  <c r="J662" i="1"/>
  <c r="R662" i="1"/>
  <c r="K662" i="1"/>
  <c r="L662" i="1"/>
  <c r="N662" i="1"/>
  <c r="O662" i="1"/>
  <c r="A662" i="1"/>
  <c r="B662" i="1"/>
  <c r="M678" i="1"/>
  <c r="P678" i="1"/>
  <c r="Q678" i="1"/>
  <c r="J678" i="1"/>
  <c r="R678" i="1"/>
  <c r="K678" i="1"/>
  <c r="L678" i="1"/>
  <c r="N678" i="1"/>
  <c r="O678" i="1"/>
  <c r="A678" i="1"/>
  <c r="B678" i="1"/>
  <c r="L671" i="1"/>
  <c r="O671" i="1"/>
  <c r="P671" i="1"/>
  <c r="Q671" i="1"/>
  <c r="J671" i="1"/>
  <c r="R671" i="1"/>
  <c r="K671" i="1"/>
  <c r="M671" i="1"/>
  <c r="N671" i="1"/>
  <c r="B671" i="1"/>
  <c r="A671" i="1"/>
  <c r="K664" i="1"/>
  <c r="N664" i="1"/>
  <c r="O664" i="1"/>
  <c r="P664" i="1"/>
  <c r="Q664" i="1"/>
  <c r="J664" i="1"/>
  <c r="R664" i="1"/>
  <c r="L664" i="1"/>
  <c r="M664" i="1"/>
  <c r="A664" i="1"/>
  <c r="B664" i="1"/>
  <c r="K680" i="1"/>
  <c r="N680" i="1"/>
  <c r="O680" i="1"/>
  <c r="P680" i="1"/>
  <c r="Q680" i="1"/>
  <c r="J680" i="1"/>
  <c r="R680" i="1"/>
  <c r="L680" i="1"/>
  <c r="M680" i="1"/>
  <c r="A680" i="1"/>
  <c r="B680" i="1"/>
  <c r="J673" i="1"/>
  <c r="R673" i="1"/>
  <c r="M673" i="1"/>
  <c r="N673" i="1"/>
  <c r="O673" i="1"/>
  <c r="P673" i="1"/>
  <c r="Q673" i="1"/>
  <c r="K673" i="1"/>
  <c r="L673" i="1"/>
  <c r="A673" i="1"/>
  <c r="B673" i="1"/>
  <c r="Q666" i="1"/>
  <c r="L666" i="1"/>
  <c r="M666" i="1"/>
  <c r="N666" i="1"/>
  <c r="O666" i="1"/>
  <c r="P666" i="1"/>
  <c r="J666" i="1"/>
  <c r="K666" i="1"/>
  <c r="R666" i="1"/>
  <c r="B666" i="1"/>
  <c r="A666" i="1"/>
  <c r="Q682" i="1"/>
  <c r="L682" i="1"/>
  <c r="M682" i="1"/>
  <c r="N682" i="1"/>
  <c r="O682" i="1"/>
  <c r="P682" i="1"/>
  <c r="J682" i="1"/>
  <c r="K682" i="1"/>
  <c r="R682" i="1"/>
  <c r="B682" i="1"/>
  <c r="A682" i="1"/>
  <c r="P675" i="1"/>
  <c r="K675" i="1"/>
  <c r="L675" i="1"/>
  <c r="M675" i="1"/>
  <c r="N675" i="1"/>
  <c r="O675" i="1"/>
  <c r="J675" i="1"/>
  <c r="Q675" i="1"/>
  <c r="R675" i="1"/>
  <c r="B675" i="1"/>
  <c r="A675" i="1"/>
  <c r="O668" i="1"/>
  <c r="J668" i="1"/>
  <c r="R668" i="1"/>
  <c r="K668" i="1"/>
  <c r="L668" i="1"/>
  <c r="M668" i="1"/>
  <c r="N668" i="1"/>
  <c r="P668" i="1"/>
  <c r="Q668" i="1"/>
  <c r="A668" i="1"/>
  <c r="B668" i="1"/>
  <c r="O684" i="1"/>
  <c r="J684" i="1"/>
  <c r="R684" i="1"/>
  <c r="K684" i="1"/>
  <c r="L684" i="1"/>
  <c r="M684" i="1"/>
  <c r="N684" i="1"/>
  <c r="Q684" i="1"/>
  <c r="P684" i="1"/>
  <c r="A684" i="1"/>
  <c r="B684" i="1"/>
  <c r="N661" i="1"/>
  <c r="Q661" i="1"/>
  <c r="J661" i="1"/>
  <c r="R661" i="1"/>
  <c r="K661" i="1"/>
  <c r="L661" i="1"/>
  <c r="M661" i="1"/>
  <c r="O661" i="1"/>
  <c r="P661" i="1"/>
  <c r="B661" i="1"/>
  <c r="A661" i="1"/>
  <c r="N677" i="1"/>
  <c r="Q677" i="1"/>
  <c r="J677" i="1"/>
  <c r="R677" i="1"/>
  <c r="K677" i="1"/>
  <c r="L677" i="1"/>
  <c r="M677" i="1"/>
  <c r="P677" i="1"/>
  <c r="O677" i="1"/>
  <c r="B677" i="1"/>
  <c r="A677" i="1"/>
  <c r="M670" i="1"/>
  <c r="P670" i="1"/>
  <c r="Q670" i="1"/>
  <c r="J670" i="1"/>
  <c r="R670" i="1"/>
  <c r="K670" i="1"/>
  <c r="L670" i="1"/>
  <c r="O670" i="1"/>
  <c r="N670" i="1"/>
  <c r="A670" i="1"/>
  <c r="B670" i="1"/>
  <c r="L663" i="1"/>
  <c r="O663" i="1"/>
  <c r="P663" i="1"/>
  <c r="Q663" i="1"/>
  <c r="J663" i="1"/>
  <c r="R663" i="1"/>
  <c r="K663" i="1"/>
  <c r="N663" i="1"/>
  <c r="M663" i="1"/>
  <c r="B663" i="1"/>
  <c r="A663" i="1"/>
  <c r="L679" i="1"/>
  <c r="O679" i="1"/>
  <c r="P679" i="1"/>
  <c r="Q679" i="1"/>
  <c r="J679" i="1"/>
  <c r="R679" i="1"/>
  <c r="K679" i="1"/>
  <c r="M679" i="1"/>
  <c r="N679" i="1"/>
  <c r="B679" i="1"/>
  <c r="A679" i="1"/>
  <c r="K672" i="1"/>
  <c r="N672" i="1"/>
  <c r="O672" i="1"/>
  <c r="P672" i="1"/>
  <c r="Q672" i="1"/>
  <c r="J672" i="1"/>
  <c r="R672" i="1"/>
  <c r="L672" i="1"/>
  <c r="M672" i="1"/>
  <c r="A672" i="1"/>
  <c r="B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<sst xmlns="http://schemas.openxmlformats.org/spreadsheetml/2006/main" count="21397" uniqueCount="3913">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</sst>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1640625" defaultRowHeight="14.5" x14ac:dyDescent="0.35"/>
  <cols>
    <col min="1" max="1" width="28.453125" customWidth="1"/>
    <col min="2" max="2" width="24.453125" customWidth="1"/>
  </cols>
  <sheetData>
    <row r="1" spans="1:2" x14ac:dyDescent="0.35">
      <c r="A1" s="9" t="s">
        <v>98</v>
      </c>
    </row>
    <row r="3" spans="1:2" x14ac:dyDescent="0.35">
      <c r="A3" t="s">
        <v>99</v>
      </c>
    </row>
    <row r="4" spans="1:2" x14ac:dyDescent="0.35">
      <c r="A4" t="s">
        <v>132</v>
      </c>
    </row>
    <row r="5" spans="1:2" x14ac:dyDescent="0.35">
      <c r="A5" t="s">
        <v>103</v>
      </c>
    </row>
    <row r="6" spans="1:2" x14ac:dyDescent="0.35">
      <c r="A6" t="s">
        <v>100</v>
      </c>
    </row>
    <row r="8" spans="1:2" x14ac:dyDescent="0.35">
      <c r="A8" t="s">
        <v>101</v>
      </c>
    </row>
    <row r="9" spans="1:2" x14ac:dyDescent="0.35">
      <c r="A9" t="s">
        <v>102</v>
      </c>
    </row>
    <row r="10" spans="1:2" x14ac:dyDescent="0.35">
      <c r="A10" s="41" t="s">
        <v>2739</v>
      </c>
    </row>
    <row r="11" spans="1:2" x14ac:dyDescent="0.35">
      <c r="A11" s="41"/>
    </row>
    <row r="12" spans="1:2" x14ac:dyDescent="0.35">
      <c r="A12" t="s">
        <v>104</v>
      </c>
    </row>
    <row r="13" spans="1:2" x14ac:dyDescent="0.35">
      <c r="A13" t="s">
        <v>105</v>
      </c>
    </row>
    <row r="14" spans="1:2" x14ac:dyDescent="0.35">
      <c r="A14" t="s">
        <v>106</v>
      </c>
    </row>
    <row r="16" spans="1:2" x14ac:dyDescent="0.35">
      <c r="A16" s="42" t="s">
        <v>2825</v>
      </c>
      <c r="B16" s="159"/>
    </row>
    <row r="17" spans="1:3" x14ac:dyDescent="0.35">
      <c r="A17" t="s">
        <v>2808</v>
      </c>
      <c r="B17" s="20">
        <f>MAX(PolicyLevers!H:H)</f>
        <v>3256</v>
      </c>
    </row>
    <row r="18" spans="1:3" x14ac:dyDescent="0.3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29" x14ac:dyDescent="0.3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35">
      <c r="A21" s="42" t="s">
        <v>3184</v>
      </c>
      <c r="B21" s="159"/>
    </row>
    <row r="22" spans="1:3" x14ac:dyDescent="0.35">
      <c r="A22" t="s">
        <v>3178</v>
      </c>
    </row>
    <row r="23" spans="1:3" x14ac:dyDescent="0.35">
      <c r="A23" t="s">
        <v>3179</v>
      </c>
    </row>
    <row r="24" spans="1:3" x14ac:dyDescent="0.35">
      <c r="A24" t="s">
        <v>3180</v>
      </c>
    </row>
    <row r="25" spans="1:3" x14ac:dyDescent="0.35">
      <c r="A25" t="s">
        <v>3181</v>
      </c>
    </row>
    <row r="27" spans="1:3" x14ac:dyDescent="0.35">
      <c r="A27" s="42" t="s">
        <v>3182</v>
      </c>
      <c r="B27" s="159"/>
      <c r="C27" s="159"/>
    </row>
    <row r="28" spans="1:3" x14ac:dyDescent="0.35">
      <c r="A28" t="s">
        <v>2818</v>
      </c>
    </row>
    <row r="29" spans="1:3" x14ac:dyDescent="0.35">
      <c r="A29" t="s">
        <v>2804</v>
      </c>
    </row>
    <row r="30" spans="1:3" x14ac:dyDescent="0.35">
      <c r="A30" t="s">
        <v>2805</v>
      </c>
    </row>
    <row r="31" spans="1:3" x14ac:dyDescent="0.35">
      <c r="A31" t="s">
        <v>2806</v>
      </c>
    </row>
    <row r="32" spans="1:3" x14ac:dyDescent="0.35">
      <c r="A32" t="s">
        <v>2807</v>
      </c>
    </row>
    <row r="34" spans="1:2" x14ac:dyDescent="0.35">
      <c r="A34" t="s">
        <v>2819</v>
      </c>
    </row>
    <row r="35" spans="1:2" x14ac:dyDescent="0.35">
      <c r="A35" t="s">
        <v>2802</v>
      </c>
    </row>
    <row r="36" spans="1:2" x14ac:dyDescent="0.35">
      <c r="A36" t="s">
        <v>2803</v>
      </c>
    </row>
    <row r="38" spans="1:2" x14ac:dyDescent="0.35">
      <c r="A38" t="s">
        <v>2820</v>
      </c>
    </row>
    <row r="39" spans="1:2" x14ac:dyDescent="0.35">
      <c r="A39" t="s">
        <v>2809</v>
      </c>
    </row>
    <row r="40" spans="1:2" x14ac:dyDescent="0.35">
      <c r="A40" t="s">
        <v>2810</v>
      </c>
    </row>
    <row r="42" spans="1:2" x14ac:dyDescent="0.35">
      <c r="A42" t="s">
        <v>2821</v>
      </c>
    </row>
    <row r="43" spans="1:2" x14ac:dyDescent="0.35">
      <c r="A43" t="s">
        <v>2811</v>
      </c>
    </row>
    <row r="44" spans="1:2" x14ac:dyDescent="0.35">
      <c r="A44" t="s">
        <v>2812</v>
      </c>
    </row>
    <row r="46" spans="1:2" x14ac:dyDescent="0.35">
      <c r="A46" s="42" t="s">
        <v>3183</v>
      </c>
      <c r="B46" s="159"/>
    </row>
    <row r="47" spans="1:2" x14ac:dyDescent="0.35">
      <c r="A47" t="s">
        <v>2813</v>
      </c>
    </row>
    <row r="48" spans="1:2" x14ac:dyDescent="0.35">
      <c r="A48" t="s">
        <v>2814</v>
      </c>
    </row>
    <row r="50" spans="1:1" x14ac:dyDescent="0.35">
      <c r="A50" t="s">
        <v>2815</v>
      </c>
    </row>
    <row r="51" spans="1:1" x14ac:dyDescent="0.35">
      <c r="A51" t="s">
        <v>2822</v>
      </c>
    </row>
    <row r="52" spans="1:1" x14ac:dyDescent="0.35">
      <c r="A52" t="s">
        <v>2816</v>
      </c>
    </row>
    <row r="53" spans="1:1" x14ac:dyDescent="0.3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15" zoomScale="85" zoomScaleNormal="85" workbookViewId="0">
      <selection activeCell="C121" sqref="C121"/>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3158</v>
      </c>
      <c r="M1"/>
    </row>
    <row r="2" spans="1:14" x14ac:dyDescent="0.35">
      <c r="A2" s="16" t="s">
        <v>3159</v>
      </c>
      <c r="M2"/>
    </row>
    <row r="3" spans="1:14" x14ac:dyDescent="0.3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35">
      <c r="A4" s="317" t="s">
        <v>4</v>
      </c>
      <c r="B4" s="317" t="s">
        <v>2368</v>
      </c>
      <c r="C4" t="s">
        <v>2363</v>
      </c>
      <c r="D4" s="317" t="s">
        <v>2362</v>
      </c>
      <c r="E4" s="317" t="s">
        <v>2364</v>
      </c>
      <c r="F4" s="386">
        <v>0</v>
      </c>
      <c r="G4" s="386">
        <v>1</v>
      </c>
      <c r="H4" s="386">
        <v>0.02</v>
      </c>
      <c r="I4" s="317" t="s">
        <v>2365</v>
      </c>
      <c r="J4" s="370" t="s">
        <v>3425</v>
      </c>
      <c r="K4" s="387" t="s">
        <v>2367</v>
      </c>
      <c r="L4" s="317" t="s">
        <v>2366</v>
      </c>
    </row>
    <row r="5" spans="1:14" x14ac:dyDescent="0.35">
      <c r="A5" s="317" t="s">
        <v>4</v>
      </c>
      <c r="B5" s="317" t="s">
        <v>2431</v>
      </c>
      <c r="C5" t="s">
        <v>3433</v>
      </c>
      <c r="D5" s="317" t="s">
        <v>2432</v>
      </c>
      <c r="E5" s="317" t="s">
        <v>2433</v>
      </c>
      <c r="F5" s="389">
        <v>-2</v>
      </c>
      <c r="G5" s="389">
        <v>3</v>
      </c>
      <c r="H5" s="389">
        <v>0.1</v>
      </c>
      <c r="I5" s="317" t="s">
        <v>2851</v>
      </c>
      <c r="J5" s="314" t="s">
        <v>3812</v>
      </c>
      <c r="K5" s="317"/>
      <c r="L5" s="317" t="s">
        <v>2671</v>
      </c>
      <c r="M5" s="388" t="s">
        <v>3176</v>
      </c>
    </row>
    <row r="6" spans="1:14" x14ac:dyDescent="0.35">
      <c r="A6" s="317" t="s">
        <v>4</v>
      </c>
      <c r="B6" s="317" t="s">
        <v>3430</v>
      </c>
      <c r="C6" t="s">
        <v>3431</v>
      </c>
      <c r="D6" s="317" t="s">
        <v>2435</v>
      </c>
      <c r="E6" t="s">
        <v>3434</v>
      </c>
      <c r="F6" s="390">
        <v>0</v>
      </c>
      <c r="G6" s="390">
        <v>1</v>
      </c>
      <c r="H6" s="390">
        <v>0.02</v>
      </c>
      <c r="I6" s="370" t="s">
        <v>2430</v>
      </c>
      <c r="J6" s="370" t="s">
        <v>3432</v>
      </c>
      <c r="K6" s="387"/>
      <c r="L6" s="387" t="s">
        <v>2672</v>
      </c>
      <c r="M6" s="391" t="s">
        <v>2434</v>
      </c>
    </row>
    <row r="7" spans="1:14" x14ac:dyDescent="0.35">
      <c r="A7" s="317" t="s">
        <v>4</v>
      </c>
      <c r="B7" s="317" t="s">
        <v>3408</v>
      </c>
      <c r="C7" t="s">
        <v>3410</v>
      </c>
      <c r="D7" s="317" t="s">
        <v>3412</v>
      </c>
      <c r="E7" t="s">
        <v>3413</v>
      </c>
      <c r="F7" s="392">
        <v>-45000</v>
      </c>
      <c r="G7" s="392">
        <v>50000</v>
      </c>
      <c r="H7" s="392">
        <v>100</v>
      </c>
      <c r="I7" s="392" t="s">
        <v>3415</v>
      </c>
      <c r="J7" s="393" t="s">
        <v>3816</v>
      </c>
      <c r="K7" s="387" t="s">
        <v>446</v>
      </c>
      <c r="L7" s="387" t="s">
        <v>447</v>
      </c>
      <c r="M7" s="391" t="s">
        <v>448</v>
      </c>
    </row>
    <row r="8" spans="1:14" x14ac:dyDescent="0.35">
      <c r="A8" s="317" t="s">
        <v>4</v>
      </c>
      <c r="B8" s="317" t="s">
        <v>3409</v>
      </c>
      <c r="C8" t="s">
        <v>3411</v>
      </c>
      <c r="D8" s="317" t="s">
        <v>3412</v>
      </c>
      <c r="E8" t="s">
        <v>3414</v>
      </c>
      <c r="F8" s="392">
        <v>-45000</v>
      </c>
      <c r="G8" s="392">
        <v>50000</v>
      </c>
      <c r="H8" s="392">
        <v>100</v>
      </c>
      <c r="I8" s="392" t="s">
        <v>3415</v>
      </c>
      <c r="J8" s="393" t="s">
        <v>3817</v>
      </c>
      <c r="K8" s="387" t="s">
        <v>446</v>
      </c>
      <c r="L8" s="387" t="s">
        <v>447</v>
      </c>
      <c r="M8" s="391"/>
    </row>
    <row r="9" spans="1:14" x14ac:dyDescent="0.35">
      <c r="A9" t="s">
        <v>4</v>
      </c>
      <c r="B9" t="s">
        <v>11</v>
      </c>
      <c r="C9" t="s">
        <v>107</v>
      </c>
      <c r="D9" s="20" t="s">
        <v>11</v>
      </c>
      <c r="E9" t="s">
        <v>2283</v>
      </c>
      <c r="F9" s="394">
        <v>0</v>
      </c>
      <c r="G9" s="394">
        <v>1</v>
      </c>
      <c r="H9" s="13">
        <v>0.02</v>
      </c>
      <c r="I9" s="370" t="s">
        <v>428</v>
      </c>
      <c r="J9" s="370" t="s">
        <v>3257</v>
      </c>
      <c r="K9" s="370" t="s">
        <v>185</v>
      </c>
      <c r="L9" s="314" t="s">
        <v>186</v>
      </c>
      <c r="M9" s="395" t="s">
        <v>141</v>
      </c>
      <c r="N9" s="370" t="s">
        <v>167</v>
      </c>
    </row>
    <row r="10" spans="1:14" x14ac:dyDescent="0.35">
      <c r="A10" t="s">
        <v>4</v>
      </c>
      <c r="B10" t="s">
        <v>5</v>
      </c>
      <c r="C10" t="s">
        <v>285</v>
      </c>
      <c r="D10" s="20" t="s">
        <v>331</v>
      </c>
      <c r="E10" t="s">
        <v>2282</v>
      </c>
      <c r="F10" s="394">
        <v>-0.25</v>
      </c>
      <c r="G10" s="394">
        <f>ROUND(MaxBoundCalculations!B88,1)</f>
        <v>1</v>
      </c>
      <c r="H10" s="394">
        <v>0.01</v>
      </c>
      <c r="I10" s="370" t="s">
        <v>3813</v>
      </c>
      <c r="J10" s="370" t="s">
        <v>3818</v>
      </c>
      <c r="K10" s="370" t="s">
        <v>187</v>
      </c>
      <c r="L10" s="314" t="s">
        <v>188</v>
      </c>
      <c r="M10" s="395" t="s">
        <v>3161</v>
      </c>
      <c r="N10" s="370" t="s">
        <v>3162</v>
      </c>
    </row>
    <row r="11" spans="1:14" x14ac:dyDescent="0.35">
      <c r="A11" s="317" t="s">
        <v>4</v>
      </c>
      <c r="B11" s="317" t="s">
        <v>451</v>
      </c>
      <c r="C11" t="s">
        <v>452</v>
      </c>
      <c r="D11" s="317" t="s">
        <v>451</v>
      </c>
      <c r="E11" t="s">
        <v>2281</v>
      </c>
      <c r="F11" s="386">
        <v>0</v>
      </c>
      <c r="G11" s="386">
        <v>1</v>
      </c>
      <c r="H11" s="386">
        <v>0.01</v>
      </c>
      <c r="I11" s="314" t="s">
        <v>453</v>
      </c>
      <c r="J11" s="370" t="s">
        <v>3643</v>
      </c>
      <c r="K11" s="370" t="s">
        <v>454</v>
      </c>
      <c r="L11" s="314" t="s">
        <v>455</v>
      </c>
      <c r="M11" s="396" t="s">
        <v>456</v>
      </c>
    </row>
    <row r="12" spans="1:14" x14ac:dyDescent="0.35">
      <c r="A12" s="317" t="s">
        <v>4</v>
      </c>
      <c r="B12" s="317" t="s">
        <v>3633</v>
      </c>
      <c r="C12" t="s">
        <v>3634</v>
      </c>
      <c r="D12" s="317" t="s">
        <v>451</v>
      </c>
      <c r="E12" t="s">
        <v>3635</v>
      </c>
      <c r="F12" s="397">
        <v>0</v>
      </c>
      <c r="G12" s="397">
        <v>1</v>
      </c>
      <c r="H12" s="397">
        <v>1</v>
      </c>
      <c r="I12" s="370" t="s">
        <v>26</v>
      </c>
      <c r="J12" s="370" t="s">
        <v>3636</v>
      </c>
      <c r="K12" s="370" t="s">
        <v>454</v>
      </c>
      <c r="L12" s="314" t="s">
        <v>455</v>
      </c>
      <c r="M12" s="396" t="s">
        <v>456</v>
      </c>
    </row>
    <row r="13" spans="1:14" x14ac:dyDescent="0.35">
      <c r="A13" t="s">
        <v>4</v>
      </c>
      <c r="B13" t="s">
        <v>2961</v>
      </c>
      <c r="C13" t="s">
        <v>2962</v>
      </c>
      <c r="D13" t="s">
        <v>2961</v>
      </c>
      <c r="E13" t="s">
        <v>2963</v>
      </c>
      <c r="F13" s="13">
        <v>0</v>
      </c>
      <c r="G13" s="13">
        <f>-ROUND(MaxBoundCalculations!$B$206,2)</f>
        <v>0.33</v>
      </c>
      <c r="H13" s="13">
        <v>0.01</v>
      </c>
      <c r="I13" s="370" t="s">
        <v>2964</v>
      </c>
      <c r="J13" s="370" t="s">
        <v>3422</v>
      </c>
      <c r="K13" s="370" t="s">
        <v>189</v>
      </c>
      <c r="L13" s="314" t="s">
        <v>190</v>
      </c>
      <c r="M13" s="398" t="s">
        <v>3175</v>
      </c>
    </row>
    <row r="14" spans="1:14" ht="203" x14ac:dyDescent="0.35">
      <c r="A14" s="317" t="s">
        <v>4</v>
      </c>
      <c r="B14" s="317" t="s">
        <v>3399</v>
      </c>
      <c r="C14" t="s">
        <v>3400</v>
      </c>
      <c r="D14" s="317" t="s">
        <v>3401</v>
      </c>
      <c r="E14" t="s">
        <v>3402</v>
      </c>
      <c r="F14" s="394">
        <v>-1</v>
      </c>
      <c r="G14" s="394">
        <v>1</v>
      </c>
      <c r="H14" s="394">
        <v>0.01</v>
      </c>
      <c r="I14" s="370" t="s">
        <v>3642</v>
      </c>
      <c r="J14" s="45" t="s">
        <v>3830</v>
      </c>
      <c r="K14" s="387" t="s">
        <v>449</v>
      </c>
      <c r="L14" s="387" t="s">
        <v>450</v>
      </c>
      <c r="M14" s="388" t="s">
        <v>3160</v>
      </c>
    </row>
    <row r="15" spans="1:14" x14ac:dyDescent="0.35">
      <c r="A15" s="317" t="s">
        <v>4</v>
      </c>
      <c r="B15" s="317" t="s">
        <v>3405</v>
      </c>
      <c r="C15" t="s">
        <v>3406</v>
      </c>
      <c r="D15" s="317" t="s">
        <v>3401</v>
      </c>
      <c r="E15" t="s">
        <v>3403</v>
      </c>
      <c r="F15" s="397">
        <v>0</v>
      </c>
      <c r="G15" s="397">
        <v>1</v>
      </c>
      <c r="H15" s="397">
        <v>1</v>
      </c>
      <c r="I15" s="370" t="s">
        <v>26</v>
      </c>
      <c r="J15" s="370" t="s">
        <v>3404</v>
      </c>
      <c r="K15" s="387"/>
      <c r="L15" s="387"/>
    </row>
    <row r="16" spans="1:14" x14ac:dyDescent="0.35">
      <c r="A16" s="317" t="s">
        <v>4</v>
      </c>
      <c r="B16" s="317" t="s">
        <v>3591</v>
      </c>
      <c r="C16" t="s">
        <v>3592</v>
      </c>
      <c r="D16" s="317" t="s">
        <v>3593</v>
      </c>
      <c r="E16" t="s">
        <v>3594</v>
      </c>
      <c r="F16" s="397">
        <v>-50</v>
      </c>
      <c r="G16" s="397">
        <v>50</v>
      </c>
      <c r="H16" s="397">
        <v>1</v>
      </c>
      <c r="I16" s="370" t="s">
        <v>3641</v>
      </c>
      <c r="J16" s="370" t="s">
        <v>3814</v>
      </c>
      <c r="K16" s="387"/>
      <c r="L16" s="387"/>
    </row>
    <row r="17" spans="1:14" ht="29" x14ac:dyDescent="0.35">
      <c r="A17" t="s">
        <v>4</v>
      </c>
      <c r="B17" t="s">
        <v>3782</v>
      </c>
      <c r="C17" t="s">
        <v>3784</v>
      </c>
      <c r="D17" s="317" t="s">
        <v>3401</v>
      </c>
      <c r="E17" t="s">
        <v>3783</v>
      </c>
      <c r="F17" s="397">
        <v>0</v>
      </c>
      <c r="G17" s="397">
        <v>1</v>
      </c>
      <c r="H17" s="397">
        <v>1</v>
      </c>
      <c r="I17" s="370" t="s">
        <v>26</v>
      </c>
      <c r="J17" s="45" t="s">
        <v>3831</v>
      </c>
      <c r="K17" s="387"/>
      <c r="L17" s="387"/>
    </row>
    <row r="18" spans="1:14" x14ac:dyDescent="0.35">
      <c r="A18" t="s">
        <v>67</v>
      </c>
      <c r="B18" t="s">
        <v>15</v>
      </c>
      <c r="C18" t="s">
        <v>2463</v>
      </c>
      <c r="D18" t="s">
        <v>15</v>
      </c>
      <c r="E18" t="s">
        <v>2462</v>
      </c>
      <c r="F18" s="394">
        <v>0</v>
      </c>
      <c r="G18" s="394">
        <v>1</v>
      </c>
      <c r="H18" s="394">
        <v>0.01</v>
      </c>
      <c r="I18" s="370" t="s">
        <v>109</v>
      </c>
      <c r="J18" s="370" t="s">
        <v>3675</v>
      </c>
      <c r="K18" s="370" t="s">
        <v>191</v>
      </c>
      <c r="L18" s="314" t="s">
        <v>192</v>
      </c>
      <c r="M18" s="395" t="s">
        <v>3163</v>
      </c>
    </row>
    <row r="19" spans="1:14" x14ac:dyDescent="0.3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35">
      <c r="A20" t="s">
        <v>67</v>
      </c>
      <c r="B20" t="s">
        <v>14</v>
      </c>
      <c r="C20" t="s">
        <v>7</v>
      </c>
      <c r="D20" t="s">
        <v>14</v>
      </c>
      <c r="E20" t="s">
        <v>2279</v>
      </c>
      <c r="F20">
        <v>0</v>
      </c>
      <c r="G20">
        <v>1</v>
      </c>
      <c r="H20">
        <v>1</v>
      </c>
      <c r="I20" s="370" t="s">
        <v>26</v>
      </c>
      <c r="J20" s="370" t="s">
        <v>2288</v>
      </c>
      <c r="K20" s="370" t="s">
        <v>195</v>
      </c>
      <c r="L20" s="314" t="s">
        <v>196</v>
      </c>
    </row>
    <row r="21" spans="1:14" x14ac:dyDescent="0.3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35">
      <c r="A22" t="s">
        <v>67</v>
      </c>
      <c r="B22" t="s">
        <v>252</v>
      </c>
      <c r="C22" t="s">
        <v>3428</v>
      </c>
      <c r="D22" s="20" t="s">
        <v>332</v>
      </c>
      <c r="E22" t="s">
        <v>2277</v>
      </c>
      <c r="F22">
        <v>0</v>
      </c>
      <c r="G22" s="394">
        <v>0.5</v>
      </c>
      <c r="H22" s="13">
        <v>0.01</v>
      </c>
      <c r="I22" s="370" t="s">
        <v>255</v>
      </c>
      <c r="J22" s="370" t="s">
        <v>3429</v>
      </c>
      <c r="K22" s="370" t="s">
        <v>253</v>
      </c>
      <c r="L22" s="314" t="s">
        <v>254</v>
      </c>
      <c r="M22" s="396" t="s">
        <v>292</v>
      </c>
      <c r="N22" s="400"/>
    </row>
    <row r="23" spans="1:14" x14ac:dyDescent="0.35">
      <c r="A23" t="s">
        <v>67</v>
      </c>
      <c r="B23" t="s">
        <v>3732</v>
      </c>
      <c r="C23" t="s">
        <v>3733</v>
      </c>
      <c r="D23" s="20" t="s">
        <v>332</v>
      </c>
      <c r="E23" t="s">
        <v>3734</v>
      </c>
      <c r="F23">
        <v>0</v>
      </c>
      <c r="G23" s="39">
        <v>600000</v>
      </c>
      <c r="H23" s="39">
        <v>5000</v>
      </c>
      <c r="I23" s="370" t="s">
        <v>3735</v>
      </c>
      <c r="J23" s="370" t="s">
        <v>3743</v>
      </c>
      <c r="K23" s="370"/>
      <c r="L23" s="314"/>
    </row>
    <row r="24" spans="1:14" x14ac:dyDescent="0.35">
      <c r="A24" t="s">
        <v>67</v>
      </c>
      <c r="B24" t="s">
        <v>3808</v>
      </c>
      <c r="C24" t="s">
        <v>3809</v>
      </c>
      <c r="D24" s="20" t="s">
        <v>332</v>
      </c>
      <c r="E24" t="s">
        <v>3810</v>
      </c>
      <c r="F24">
        <v>0</v>
      </c>
      <c r="G24">
        <v>1</v>
      </c>
      <c r="H24">
        <v>1</v>
      </c>
      <c r="I24" s="370" t="s">
        <v>26</v>
      </c>
      <c r="J24" s="370" t="s">
        <v>3811</v>
      </c>
      <c r="K24" s="370"/>
      <c r="L24" s="314"/>
    </row>
    <row r="25" spans="1:14" x14ac:dyDescent="0.3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35">
      <c r="A26" t="s">
        <v>67</v>
      </c>
      <c r="B26" t="s">
        <v>2440</v>
      </c>
      <c r="C26" t="s">
        <v>2439</v>
      </c>
      <c r="D26" t="s">
        <v>16</v>
      </c>
      <c r="E26" t="s">
        <v>2275</v>
      </c>
      <c r="F26" s="394">
        <v>0</v>
      </c>
      <c r="G26" s="394">
        <v>0.5</v>
      </c>
      <c r="H26" s="394">
        <v>0.01</v>
      </c>
      <c r="I26" s="370" t="s">
        <v>2441</v>
      </c>
      <c r="J26" s="370" t="s">
        <v>3644</v>
      </c>
      <c r="K26" s="370" t="s">
        <v>199</v>
      </c>
      <c r="L26" s="314" t="s">
        <v>200</v>
      </c>
      <c r="M26" s="395" t="s">
        <v>146</v>
      </c>
    </row>
    <row r="27" spans="1:14" x14ac:dyDescent="0.35">
      <c r="A27" t="s">
        <v>67</v>
      </c>
      <c r="B27" t="s">
        <v>12</v>
      </c>
      <c r="C27" t="s">
        <v>6</v>
      </c>
      <c r="D27" t="s">
        <v>12</v>
      </c>
      <c r="E27" t="s">
        <v>2274</v>
      </c>
      <c r="F27">
        <v>0</v>
      </c>
      <c r="G27">
        <v>1</v>
      </c>
      <c r="H27">
        <v>1</v>
      </c>
      <c r="I27" s="370" t="s">
        <v>26</v>
      </c>
      <c r="J27" s="370" t="s">
        <v>3165</v>
      </c>
      <c r="K27" s="370" t="s">
        <v>201</v>
      </c>
      <c r="L27" s="314" t="s">
        <v>202</v>
      </c>
    </row>
    <row r="28" spans="1:14" x14ac:dyDescent="0.3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35">
      <c r="A29" s="317" t="s">
        <v>8</v>
      </c>
      <c r="B29" s="317" t="s">
        <v>3736</v>
      </c>
      <c r="C29" t="s">
        <v>3737</v>
      </c>
      <c r="D29" s="317" t="s">
        <v>3736</v>
      </c>
      <c r="E29" t="s">
        <v>3738</v>
      </c>
      <c r="F29" s="317">
        <v>0</v>
      </c>
      <c r="G29" s="317">
        <v>1</v>
      </c>
      <c r="H29" s="317">
        <v>1</v>
      </c>
      <c r="I29" s="314" t="s">
        <v>26</v>
      </c>
      <c r="J29" s="370" t="s">
        <v>3739</v>
      </c>
      <c r="K29" s="370"/>
      <c r="L29" s="314"/>
    </row>
    <row r="30" spans="1:14" x14ac:dyDescent="0.35">
      <c r="A30" t="s">
        <v>8</v>
      </c>
      <c r="B30" t="s">
        <v>3604</v>
      </c>
      <c r="C30" t="s">
        <v>3605</v>
      </c>
      <c r="D30" t="s">
        <v>3604</v>
      </c>
      <c r="E30" t="s">
        <v>3606</v>
      </c>
      <c r="F30" s="401">
        <v>0</v>
      </c>
      <c r="G30">
        <v>100</v>
      </c>
      <c r="H30">
        <v>5</v>
      </c>
      <c r="I30" s="317" t="s">
        <v>3607</v>
      </c>
      <c r="J30" s="370" t="s">
        <v>3608</v>
      </c>
      <c r="K30" s="370"/>
      <c r="L30" s="314"/>
      <c r="M30" s="395"/>
    </row>
    <row r="31" spans="1:14" x14ac:dyDescent="0.35">
      <c r="A31" t="s">
        <v>8</v>
      </c>
      <c r="B31" t="s">
        <v>3881</v>
      </c>
      <c r="C31" t="s">
        <v>3880</v>
      </c>
      <c r="D31" t="s">
        <v>3881</v>
      </c>
      <c r="E31" t="s">
        <v>3882</v>
      </c>
      <c r="F31" s="394">
        <v>0</v>
      </c>
      <c r="G31" s="13">
        <v>1</v>
      </c>
      <c r="H31" s="13">
        <v>0.01</v>
      </c>
      <c r="I31" s="370" t="s">
        <v>3883</v>
      </c>
      <c r="J31" s="370" t="s">
        <v>3884</v>
      </c>
      <c r="K31" s="370"/>
      <c r="L31" s="314"/>
      <c r="M31" s="395"/>
    </row>
    <row r="32" spans="1:14" x14ac:dyDescent="0.35">
      <c r="A32" t="s">
        <v>8</v>
      </c>
      <c r="B32" s="370" t="s">
        <v>3096</v>
      </c>
      <c r="C32" t="s">
        <v>2716</v>
      </c>
      <c r="D32" s="370" t="s">
        <v>3096</v>
      </c>
      <c r="E32" t="s">
        <v>2264</v>
      </c>
      <c r="F32" s="394">
        <v>0</v>
      </c>
      <c r="G32" s="13">
        <v>1</v>
      </c>
      <c r="H32" s="13">
        <v>0.01</v>
      </c>
      <c r="I32" s="370" t="s">
        <v>31</v>
      </c>
      <c r="J32" s="370" t="s">
        <v>3766</v>
      </c>
      <c r="K32" s="370" t="s">
        <v>2427</v>
      </c>
      <c r="L32" s="314" t="s">
        <v>2428</v>
      </c>
      <c r="M32" s="396" t="s">
        <v>144</v>
      </c>
    </row>
    <row r="33" spans="1:14" x14ac:dyDescent="0.35">
      <c r="A33" t="s">
        <v>8</v>
      </c>
      <c r="B33" s="370" t="s">
        <v>3510</v>
      </c>
      <c r="C33" t="s">
        <v>3511</v>
      </c>
      <c r="D33" s="184"/>
      <c r="E33" s="184"/>
      <c r="F33" s="317">
        <v>0</v>
      </c>
      <c r="G33" s="317">
        <v>1</v>
      </c>
      <c r="H33" s="317">
        <v>1</v>
      </c>
      <c r="I33" s="314" t="s">
        <v>26</v>
      </c>
      <c r="J33" s="370" t="s">
        <v>3512</v>
      </c>
      <c r="K33" s="370"/>
      <c r="L33" s="314"/>
      <c r="M33" s="396"/>
    </row>
    <row r="34" spans="1:14" x14ac:dyDescent="0.35">
      <c r="A34" t="s">
        <v>8</v>
      </c>
      <c r="B34" s="370" t="s">
        <v>3722</v>
      </c>
      <c r="C34" t="s">
        <v>3724</v>
      </c>
      <c r="D34" s="370" t="s">
        <v>3096</v>
      </c>
      <c r="E34" t="s">
        <v>3720</v>
      </c>
      <c r="F34" s="317">
        <v>0</v>
      </c>
      <c r="G34" s="317">
        <v>1</v>
      </c>
      <c r="H34" s="317">
        <v>1</v>
      </c>
      <c r="I34" s="317" t="s">
        <v>26</v>
      </c>
      <c r="J34" s="370" t="s">
        <v>3721</v>
      </c>
      <c r="K34" s="370"/>
      <c r="L34" s="314"/>
      <c r="M34" s="396"/>
    </row>
    <row r="35" spans="1:14" x14ac:dyDescent="0.3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3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35">
      <c r="A37" t="s">
        <v>8</v>
      </c>
      <c r="B37" t="s">
        <v>289</v>
      </c>
      <c r="C37" t="s">
        <v>288</v>
      </c>
      <c r="D37" t="s">
        <v>289</v>
      </c>
      <c r="E37" t="s">
        <v>2270</v>
      </c>
      <c r="F37">
        <v>0</v>
      </c>
      <c r="G37">
        <v>1</v>
      </c>
      <c r="H37">
        <v>1</v>
      </c>
      <c r="I37" s="370" t="s">
        <v>26</v>
      </c>
    </row>
    <row r="38" spans="1:14" x14ac:dyDescent="0.35">
      <c r="A38" t="s">
        <v>8</v>
      </c>
      <c r="B38" t="s">
        <v>3450</v>
      </c>
      <c r="C38" t="s">
        <v>3451</v>
      </c>
      <c r="D38" t="s">
        <v>3452</v>
      </c>
      <c r="E38" t="s">
        <v>3609</v>
      </c>
      <c r="F38" s="317">
        <v>0</v>
      </c>
      <c r="G38" s="404">
        <v>1</v>
      </c>
      <c r="H38" s="317">
        <v>1</v>
      </c>
      <c r="I38" s="317" t="s">
        <v>3453</v>
      </c>
      <c r="J38" s="370" t="s">
        <v>3454</v>
      </c>
      <c r="K38" s="370"/>
      <c r="L38" s="314"/>
      <c r="M38" s="41" t="s">
        <v>3455</v>
      </c>
    </row>
    <row r="39" spans="1:14" x14ac:dyDescent="0.35">
      <c r="A39" t="s">
        <v>8</v>
      </c>
      <c r="B39" t="s">
        <v>17</v>
      </c>
      <c r="C39" t="s">
        <v>24</v>
      </c>
      <c r="D39" t="s">
        <v>17</v>
      </c>
      <c r="E39" t="s">
        <v>2269</v>
      </c>
      <c r="F39" s="394">
        <v>0</v>
      </c>
      <c r="G39" s="13">
        <v>1</v>
      </c>
      <c r="H39" s="13">
        <v>0.01</v>
      </c>
      <c r="I39" s="370" t="s">
        <v>30</v>
      </c>
      <c r="J39" s="370" t="s">
        <v>3645</v>
      </c>
      <c r="K39" s="370" t="s">
        <v>203</v>
      </c>
      <c r="L39" s="314" t="s">
        <v>204</v>
      </c>
      <c r="M39" s="395" t="s">
        <v>146</v>
      </c>
    </row>
    <row r="40" spans="1:14" x14ac:dyDescent="0.35">
      <c r="A40" t="s">
        <v>8</v>
      </c>
      <c r="B40" t="s">
        <v>124</v>
      </c>
      <c r="C40" t="s">
        <v>123</v>
      </c>
      <c r="D40" t="s">
        <v>124</v>
      </c>
      <c r="E40" t="s">
        <v>2268</v>
      </c>
      <c r="F40" s="39">
        <v>0</v>
      </c>
      <c r="G40" s="39">
        <v>25000</v>
      </c>
      <c r="H40" s="39">
        <v>500</v>
      </c>
      <c r="I40" s="370" t="s">
        <v>181</v>
      </c>
      <c r="J40" s="370" t="s">
        <v>3676</v>
      </c>
      <c r="K40" s="370" t="s">
        <v>205</v>
      </c>
      <c r="L40" s="314" t="s">
        <v>206</v>
      </c>
      <c r="M40" s="395" t="s">
        <v>143</v>
      </c>
      <c r="N40" s="370" t="s">
        <v>182</v>
      </c>
    </row>
    <row r="41" spans="1:14" x14ac:dyDescent="0.35">
      <c r="A41" t="s">
        <v>8</v>
      </c>
      <c r="B41" t="s">
        <v>3874</v>
      </c>
      <c r="C41" t="s">
        <v>3875</v>
      </c>
      <c r="D41" t="s">
        <v>3876</v>
      </c>
      <c r="E41" t="s">
        <v>3877</v>
      </c>
      <c r="F41" s="39">
        <v>0</v>
      </c>
      <c r="G41" s="39">
        <v>500000</v>
      </c>
      <c r="H41" s="39">
        <v>1000</v>
      </c>
      <c r="I41" s="370" t="s">
        <v>3878</v>
      </c>
      <c r="J41" s="370" t="s">
        <v>3879</v>
      </c>
      <c r="K41" s="370"/>
      <c r="L41" s="314"/>
      <c r="M41" s="395"/>
      <c r="N41" s="370"/>
    </row>
    <row r="42" spans="1:14" x14ac:dyDescent="0.35">
      <c r="A42" t="s">
        <v>8</v>
      </c>
      <c r="B42" t="s">
        <v>2990</v>
      </c>
      <c r="C42" t="s">
        <v>2991</v>
      </c>
      <c r="D42" t="s">
        <v>2990</v>
      </c>
      <c r="E42" s="184"/>
      <c r="F42">
        <v>0</v>
      </c>
      <c r="G42">
        <v>1</v>
      </c>
      <c r="H42">
        <v>1</v>
      </c>
      <c r="I42" s="370" t="s">
        <v>26</v>
      </c>
      <c r="J42" s="393" t="s">
        <v>3823</v>
      </c>
    </row>
    <row r="43" spans="1:14" x14ac:dyDescent="0.35">
      <c r="A43" t="s">
        <v>8</v>
      </c>
      <c r="B43" t="s">
        <v>55</v>
      </c>
      <c r="C43" t="s">
        <v>125</v>
      </c>
      <c r="D43" t="s">
        <v>55</v>
      </c>
      <c r="E43" s="184"/>
      <c r="F43">
        <v>0</v>
      </c>
      <c r="G43">
        <v>1</v>
      </c>
      <c r="H43">
        <v>1</v>
      </c>
      <c r="I43" s="370" t="s">
        <v>26</v>
      </c>
      <c r="J43" s="393" t="s">
        <v>3905</v>
      </c>
    </row>
    <row r="44" spans="1:14" x14ac:dyDescent="0.35">
      <c r="A44" t="s">
        <v>8</v>
      </c>
      <c r="B44" t="s">
        <v>3690</v>
      </c>
      <c r="C44" t="s">
        <v>3691</v>
      </c>
      <c r="D44" t="s">
        <v>3690</v>
      </c>
      <c r="E44" s="184"/>
      <c r="F44">
        <v>0</v>
      </c>
      <c r="G44">
        <v>1</v>
      </c>
      <c r="H44">
        <v>1</v>
      </c>
      <c r="I44" s="370" t="s">
        <v>26</v>
      </c>
      <c r="J44" s="393" t="s">
        <v>3824</v>
      </c>
    </row>
    <row r="45" spans="1:14" x14ac:dyDescent="0.35">
      <c r="A45" t="s">
        <v>8</v>
      </c>
      <c r="B45" t="s">
        <v>344</v>
      </c>
      <c r="C45" t="s">
        <v>345</v>
      </c>
      <c r="D45" t="s">
        <v>344</v>
      </c>
      <c r="E45" t="s">
        <v>2267</v>
      </c>
      <c r="F45">
        <v>0</v>
      </c>
      <c r="G45">
        <v>1</v>
      </c>
      <c r="H45">
        <v>1</v>
      </c>
      <c r="I45" s="370" t="s">
        <v>26</v>
      </c>
      <c r="J45" s="370"/>
    </row>
    <row r="46" spans="1:14" x14ac:dyDescent="0.35">
      <c r="A46" s="317" t="s">
        <v>8</v>
      </c>
      <c r="B46" s="317" t="s">
        <v>243</v>
      </c>
      <c r="C46" t="s">
        <v>244</v>
      </c>
      <c r="D46" s="317" t="s">
        <v>243</v>
      </c>
      <c r="E46" t="s">
        <v>2266</v>
      </c>
      <c r="F46" s="386">
        <v>-0.3</v>
      </c>
      <c r="G46" s="386">
        <v>0.6</v>
      </c>
      <c r="H46" s="386">
        <v>0.01</v>
      </c>
      <c r="I46" s="314" t="s">
        <v>245</v>
      </c>
      <c r="J46" s="370" t="s">
        <v>3815</v>
      </c>
      <c r="K46" s="314" t="s">
        <v>2230</v>
      </c>
      <c r="L46" s="314" t="s">
        <v>246</v>
      </c>
      <c r="M46" s="395" t="s">
        <v>3174</v>
      </c>
    </row>
    <row r="47" spans="1:14" x14ac:dyDescent="0.3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3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35">
      <c r="A49" s="317" t="s">
        <v>8</v>
      </c>
      <c r="B49" t="s">
        <v>2762</v>
      </c>
      <c r="C49" t="s">
        <v>2764</v>
      </c>
      <c r="D49" t="s">
        <v>2762</v>
      </c>
      <c r="E49" t="s">
        <v>2765</v>
      </c>
      <c r="F49" s="386">
        <v>0</v>
      </c>
      <c r="G49" s="386">
        <v>0.95</v>
      </c>
      <c r="H49" s="386">
        <v>0.01</v>
      </c>
      <c r="I49" s="314" t="s">
        <v>2766</v>
      </c>
      <c r="J49" s="370" t="s">
        <v>3678</v>
      </c>
      <c r="K49" s="370" t="s">
        <v>207</v>
      </c>
      <c r="L49" s="314"/>
      <c r="M49" s="395" t="s">
        <v>3173</v>
      </c>
    </row>
    <row r="50" spans="1:14" x14ac:dyDescent="0.35">
      <c r="A50" t="s">
        <v>8</v>
      </c>
      <c r="B50" t="s">
        <v>18</v>
      </c>
      <c r="C50" t="s">
        <v>126</v>
      </c>
      <c r="D50" t="s">
        <v>18</v>
      </c>
      <c r="E50" t="s">
        <v>2763</v>
      </c>
      <c r="F50" s="317">
        <v>0</v>
      </c>
      <c r="G50" s="317">
        <v>60</v>
      </c>
      <c r="H50" s="317">
        <v>1</v>
      </c>
      <c r="I50" s="317" t="str">
        <f>UnitControlCenter!$B$51</f>
        <v>$/MWh</v>
      </c>
      <c r="J50" s="370" t="s">
        <v>3679</v>
      </c>
      <c r="K50" s="370" t="s">
        <v>207</v>
      </c>
      <c r="L50" s="314" t="s">
        <v>208</v>
      </c>
      <c r="M50" s="395" t="s">
        <v>145</v>
      </c>
    </row>
    <row r="51" spans="1:14" x14ac:dyDescent="0.35">
      <c r="A51" t="s">
        <v>8</v>
      </c>
      <c r="B51" t="s">
        <v>3540</v>
      </c>
      <c r="C51" t="s">
        <v>3541</v>
      </c>
      <c r="D51" t="s">
        <v>3542</v>
      </c>
      <c r="E51" t="s">
        <v>3543</v>
      </c>
      <c r="F51" s="394">
        <v>0</v>
      </c>
      <c r="G51" s="13">
        <v>1</v>
      </c>
      <c r="H51" s="13">
        <v>0.01</v>
      </c>
      <c r="I51" s="317" t="s">
        <v>3544</v>
      </c>
      <c r="J51" s="370" t="s">
        <v>3545</v>
      </c>
      <c r="K51" s="370"/>
      <c r="L51" s="314"/>
      <c r="M51" s="395"/>
    </row>
    <row r="52" spans="1:14" x14ac:dyDescent="0.35">
      <c r="A52" t="s">
        <v>8</v>
      </c>
      <c r="B52" t="s">
        <v>3901</v>
      </c>
      <c r="C52" t="s">
        <v>3902</v>
      </c>
      <c r="D52" t="s">
        <v>3596</v>
      </c>
      <c r="E52" t="s">
        <v>3903</v>
      </c>
      <c r="F52" s="401">
        <v>-100</v>
      </c>
      <c r="G52" s="39">
        <v>100</v>
      </c>
      <c r="H52" s="39">
        <v>5</v>
      </c>
      <c r="I52" s="370" t="s">
        <v>3641</v>
      </c>
      <c r="J52" s="370" t="s">
        <v>3904</v>
      </c>
      <c r="K52" s="370"/>
      <c r="L52" s="314"/>
      <c r="M52" s="395"/>
    </row>
    <row r="53" spans="1:14" x14ac:dyDescent="0.35">
      <c r="A53" t="s">
        <v>8</v>
      </c>
      <c r="B53" t="s">
        <v>3597</v>
      </c>
      <c r="C53" t="s">
        <v>3595</v>
      </c>
      <c r="D53" t="s">
        <v>3596</v>
      </c>
      <c r="E53" t="s">
        <v>3600</v>
      </c>
      <c r="F53" s="401">
        <v>-100</v>
      </c>
      <c r="G53">
        <v>100</v>
      </c>
      <c r="H53">
        <v>5</v>
      </c>
      <c r="I53" s="317" t="s">
        <v>3603</v>
      </c>
      <c r="J53" s="370" t="s">
        <v>3819</v>
      </c>
      <c r="K53" s="370"/>
      <c r="L53" s="314"/>
      <c r="M53" s="395"/>
    </row>
    <row r="54" spans="1:14" x14ac:dyDescent="0.35">
      <c r="A54" t="s">
        <v>8</v>
      </c>
      <c r="B54" t="s">
        <v>3598</v>
      </c>
      <c r="C54" t="s">
        <v>3599</v>
      </c>
      <c r="D54" t="s">
        <v>3596</v>
      </c>
      <c r="E54" t="s">
        <v>3601</v>
      </c>
      <c r="F54" s="394">
        <v>-1</v>
      </c>
      <c r="G54" s="13">
        <v>1</v>
      </c>
      <c r="H54" s="13">
        <v>0.01</v>
      </c>
      <c r="I54" s="317" t="s">
        <v>3602</v>
      </c>
      <c r="J54" s="370" t="s">
        <v>3820</v>
      </c>
      <c r="K54" s="370"/>
      <c r="L54" s="314"/>
      <c r="M54" s="395"/>
    </row>
    <row r="55" spans="1:14" x14ac:dyDescent="0.35">
      <c r="A55" t="s">
        <v>9</v>
      </c>
      <c r="B55" t="s">
        <v>3193</v>
      </c>
      <c r="C55" t="s">
        <v>3156</v>
      </c>
      <c r="D55" t="s">
        <v>3193</v>
      </c>
      <c r="E55" t="s">
        <v>3157</v>
      </c>
      <c r="F55" s="386">
        <v>0</v>
      </c>
      <c r="G55" s="386">
        <v>0.5</v>
      </c>
      <c r="H55" s="386">
        <v>0.01</v>
      </c>
      <c r="I55" s="314" t="s">
        <v>3155</v>
      </c>
      <c r="J55" s="370" t="s">
        <v>3194</v>
      </c>
    </row>
    <row r="56" spans="1:14" x14ac:dyDescent="0.35">
      <c r="A56" t="s">
        <v>9</v>
      </c>
      <c r="B56" t="s">
        <v>23</v>
      </c>
      <c r="C56" t="s">
        <v>2993</v>
      </c>
      <c r="D56" t="s">
        <v>2994</v>
      </c>
      <c r="E56" t="s">
        <v>2992</v>
      </c>
      <c r="F56" s="394">
        <v>0</v>
      </c>
      <c r="G56" s="13">
        <v>1</v>
      </c>
      <c r="H56" s="13">
        <v>0.01</v>
      </c>
      <c r="I56" s="370" t="s">
        <v>2789</v>
      </c>
      <c r="J56" s="370" t="s">
        <v>2995</v>
      </c>
      <c r="K56" s="370" t="s">
        <v>228</v>
      </c>
      <c r="L56" s="314" t="s">
        <v>229</v>
      </c>
    </row>
    <row r="57" spans="1:14" x14ac:dyDescent="0.35">
      <c r="A57" t="s">
        <v>9</v>
      </c>
      <c r="B57" t="s">
        <v>3797</v>
      </c>
      <c r="C57" t="s">
        <v>3798</v>
      </c>
      <c r="D57" t="s">
        <v>2994</v>
      </c>
      <c r="E57" t="s">
        <v>3799</v>
      </c>
      <c r="F57">
        <v>0</v>
      </c>
      <c r="G57">
        <v>1</v>
      </c>
      <c r="H57">
        <v>1</v>
      </c>
      <c r="I57" s="370" t="s">
        <v>26</v>
      </c>
      <c r="J57" s="370" t="s">
        <v>3800</v>
      </c>
      <c r="K57" s="370" t="s">
        <v>228</v>
      </c>
      <c r="L57" s="314" t="s">
        <v>229</v>
      </c>
    </row>
    <row r="58" spans="1:14" x14ac:dyDescent="0.35">
      <c r="A58" t="s">
        <v>9</v>
      </c>
      <c r="B58" t="s">
        <v>3881</v>
      </c>
      <c r="C58" t="s">
        <v>3885</v>
      </c>
      <c r="D58" t="s">
        <v>3881</v>
      </c>
      <c r="E58" t="s">
        <v>3886</v>
      </c>
      <c r="F58" s="394">
        <v>0</v>
      </c>
      <c r="G58" s="13">
        <v>1</v>
      </c>
      <c r="H58" s="13">
        <v>0.01</v>
      </c>
      <c r="I58" s="370" t="s">
        <v>3883</v>
      </c>
      <c r="J58" s="370" t="s">
        <v>3884</v>
      </c>
      <c r="K58" s="370"/>
      <c r="L58" s="314"/>
      <c r="M58" s="395"/>
    </row>
    <row r="59" spans="1:14" x14ac:dyDescent="0.35">
      <c r="A59" t="s">
        <v>9</v>
      </c>
      <c r="B59" t="s">
        <v>3797</v>
      </c>
      <c r="C59" t="s">
        <v>3798</v>
      </c>
      <c r="D59" t="s">
        <v>2994</v>
      </c>
      <c r="E59" t="s">
        <v>3799</v>
      </c>
      <c r="F59">
        <v>0</v>
      </c>
      <c r="G59">
        <v>1</v>
      </c>
      <c r="H59">
        <v>1</v>
      </c>
      <c r="I59" s="370" t="s">
        <v>26</v>
      </c>
      <c r="J59" s="370" t="s">
        <v>3800</v>
      </c>
      <c r="K59" s="370" t="s">
        <v>228</v>
      </c>
      <c r="L59" s="314" t="s">
        <v>229</v>
      </c>
    </row>
    <row r="60" spans="1:14" x14ac:dyDescent="0.3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35">
      <c r="A61" t="s">
        <v>9</v>
      </c>
      <c r="B61" t="s">
        <v>3896</v>
      </c>
      <c r="C61" t="s">
        <v>3890</v>
      </c>
      <c r="D61" t="s">
        <v>3896</v>
      </c>
      <c r="E61" t="s">
        <v>3790</v>
      </c>
      <c r="F61" s="401">
        <v>0</v>
      </c>
      <c r="G61">
        <v>20</v>
      </c>
      <c r="H61">
        <v>1</v>
      </c>
      <c r="I61" s="370" t="s">
        <v>3791</v>
      </c>
      <c r="J61" s="370" t="s">
        <v>3792</v>
      </c>
      <c r="K61" s="370"/>
      <c r="L61" s="314"/>
      <c r="M61" s="395"/>
    </row>
    <row r="62" spans="1:14" x14ac:dyDescent="0.35">
      <c r="A62" t="s">
        <v>9</v>
      </c>
      <c r="B62" t="s">
        <v>3895</v>
      </c>
      <c r="C62" t="s">
        <v>3891</v>
      </c>
      <c r="D62" t="s">
        <v>3895</v>
      </c>
      <c r="E62" t="s">
        <v>3892</v>
      </c>
      <c r="F62" s="394">
        <v>0</v>
      </c>
      <c r="G62" s="13">
        <v>0.95</v>
      </c>
      <c r="H62" s="13">
        <v>0.01</v>
      </c>
      <c r="I62" s="314" t="s">
        <v>3893</v>
      </c>
      <c r="J62" s="370" t="s">
        <v>3894</v>
      </c>
      <c r="K62" s="370"/>
      <c r="L62" s="314"/>
      <c r="M62" s="370"/>
    </row>
    <row r="63" spans="1:14" x14ac:dyDescent="0.35">
      <c r="A63" t="s">
        <v>9</v>
      </c>
      <c r="B63" t="s">
        <v>3450</v>
      </c>
      <c r="C63" t="s">
        <v>3793</v>
      </c>
      <c r="D63" t="s">
        <v>3794</v>
      </c>
      <c r="E63" t="s">
        <v>3795</v>
      </c>
      <c r="F63" s="317">
        <v>0</v>
      </c>
      <c r="G63" s="404">
        <v>1</v>
      </c>
      <c r="H63" s="386">
        <v>0.01</v>
      </c>
      <c r="I63" s="317" t="s">
        <v>3453</v>
      </c>
      <c r="J63" s="370" t="s">
        <v>3796</v>
      </c>
      <c r="K63" s="370"/>
      <c r="L63" s="314"/>
      <c r="M63" s="41" t="s">
        <v>3455</v>
      </c>
    </row>
    <row r="64" spans="1:14" x14ac:dyDescent="0.35">
      <c r="A64" t="s">
        <v>9</v>
      </c>
      <c r="B64" t="s">
        <v>97</v>
      </c>
      <c r="C64" t="s">
        <v>271</v>
      </c>
      <c r="D64" t="s">
        <v>3829</v>
      </c>
      <c r="E64" t="s">
        <v>2263</v>
      </c>
      <c r="F64" s="13">
        <v>0</v>
      </c>
      <c r="G64" s="13">
        <v>0.25</v>
      </c>
      <c r="H64" s="13">
        <v>0.01</v>
      </c>
      <c r="I64" s="370" t="s">
        <v>27</v>
      </c>
      <c r="J64" s="370" t="s">
        <v>3787</v>
      </c>
      <c r="K64" s="370" t="s">
        <v>211</v>
      </c>
      <c r="L64" s="314" t="s">
        <v>212</v>
      </c>
      <c r="M64" s="396" t="s">
        <v>2243</v>
      </c>
      <c r="N64" s="314" t="s">
        <v>2243</v>
      </c>
    </row>
    <row r="65" spans="1:14" x14ac:dyDescent="0.35">
      <c r="A65" t="s">
        <v>9</v>
      </c>
      <c r="B65" t="s">
        <v>3828</v>
      </c>
      <c r="C65" t="s">
        <v>3827</v>
      </c>
      <c r="D65" t="s">
        <v>3829</v>
      </c>
      <c r="E65" t="s">
        <v>3825</v>
      </c>
      <c r="F65" s="13">
        <v>0</v>
      </c>
      <c r="G65" s="13">
        <v>0.25</v>
      </c>
      <c r="H65" s="13">
        <v>0.01</v>
      </c>
      <c r="I65" s="370" t="s">
        <v>27</v>
      </c>
      <c r="J65" s="370" t="s">
        <v>3826</v>
      </c>
      <c r="K65" s="370" t="s">
        <v>211</v>
      </c>
      <c r="L65" s="314" t="s">
        <v>212</v>
      </c>
      <c r="M65" s="396" t="s">
        <v>2243</v>
      </c>
      <c r="N65" s="314" t="s">
        <v>2243</v>
      </c>
    </row>
    <row r="66" spans="1:14" x14ac:dyDescent="0.35">
      <c r="A66" t="s">
        <v>9</v>
      </c>
      <c r="B66" t="s">
        <v>3504</v>
      </c>
      <c r="C66" t="s">
        <v>3506</v>
      </c>
      <c r="D66" t="s">
        <v>3504</v>
      </c>
      <c r="E66" t="s">
        <v>3508</v>
      </c>
      <c r="F66" s="394">
        <v>0</v>
      </c>
      <c r="G66" s="394">
        <v>1</v>
      </c>
      <c r="H66" s="13">
        <v>0.01</v>
      </c>
      <c r="I66" s="370" t="s">
        <v>2392</v>
      </c>
      <c r="J66" s="370" t="s">
        <v>3788</v>
      </c>
      <c r="K66" s="370" t="s">
        <v>213</v>
      </c>
      <c r="L66" s="314" t="s">
        <v>2678</v>
      </c>
      <c r="M66" s="395"/>
    </row>
    <row r="67" spans="1:14" x14ac:dyDescent="0.35">
      <c r="A67" s="317" t="s">
        <v>9</v>
      </c>
      <c r="B67" s="317" t="s">
        <v>2749</v>
      </c>
      <c r="C67" t="s">
        <v>2752</v>
      </c>
      <c r="D67" s="317" t="s">
        <v>2756</v>
      </c>
      <c r="E67" s="317" t="s">
        <v>2757</v>
      </c>
      <c r="F67" s="390">
        <v>0</v>
      </c>
      <c r="G67" s="386">
        <v>1</v>
      </c>
      <c r="H67" s="386">
        <v>0.01</v>
      </c>
      <c r="I67" s="314" t="s">
        <v>30</v>
      </c>
      <c r="J67" s="314" t="s">
        <v>3670</v>
      </c>
      <c r="K67" s="314" t="s">
        <v>2245</v>
      </c>
      <c r="L67" s="314" t="s">
        <v>2246</v>
      </c>
      <c r="M67" s="396" t="s">
        <v>146</v>
      </c>
    </row>
    <row r="68" spans="1:14" x14ac:dyDescent="0.35">
      <c r="A68" s="317" t="s">
        <v>9</v>
      </c>
      <c r="B68" s="317" t="s">
        <v>2750</v>
      </c>
      <c r="C68" t="s">
        <v>2753</v>
      </c>
      <c r="D68" s="317" t="s">
        <v>2756</v>
      </c>
      <c r="E68" s="317" t="s">
        <v>2758</v>
      </c>
      <c r="F68" s="390">
        <v>0</v>
      </c>
      <c r="G68" s="386">
        <v>1</v>
      </c>
      <c r="H68" s="386">
        <v>0.01</v>
      </c>
      <c r="I68" s="314" t="s">
        <v>30</v>
      </c>
      <c r="J68" s="314" t="s">
        <v>3671</v>
      </c>
      <c r="K68" s="314" t="s">
        <v>2245</v>
      </c>
      <c r="L68" s="314" t="s">
        <v>2246</v>
      </c>
      <c r="M68" s="396"/>
    </row>
    <row r="69" spans="1:14" x14ac:dyDescent="0.35">
      <c r="A69" s="317" t="s">
        <v>9</v>
      </c>
      <c r="B69" s="317" t="s">
        <v>2751</v>
      </c>
      <c r="C69" t="s">
        <v>2754</v>
      </c>
      <c r="D69" s="317" t="s">
        <v>2756</v>
      </c>
      <c r="E69" s="317" t="s">
        <v>2759</v>
      </c>
      <c r="F69" s="390">
        <v>0</v>
      </c>
      <c r="G69" s="386">
        <v>1</v>
      </c>
      <c r="H69" s="386">
        <v>0.01</v>
      </c>
      <c r="I69" s="314" t="s">
        <v>30</v>
      </c>
      <c r="J69" s="314" t="s">
        <v>3672</v>
      </c>
      <c r="K69" s="314" t="s">
        <v>2245</v>
      </c>
      <c r="L69" s="314" t="s">
        <v>2246</v>
      </c>
      <c r="M69" s="396"/>
    </row>
    <row r="70" spans="1:14" x14ac:dyDescent="0.35">
      <c r="A70" s="317" t="s">
        <v>9</v>
      </c>
      <c r="B70" s="317" t="s">
        <v>2761</v>
      </c>
      <c r="C70" t="s">
        <v>2755</v>
      </c>
      <c r="D70" s="317" t="s">
        <v>2756</v>
      </c>
      <c r="E70" s="317" t="s">
        <v>2760</v>
      </c>
      <c r="F70" s="390">
        <v>0</v>
      </c>
      <c r="G70" s="386">
        <v>1</v>
      </c>
      <c r="H70" s="386">
        <v>0.01</v>
      </c>
      <c r="I70" s="314" t="s">
        <v>30</v>
      </c>
      <c r="J70" s="314" t="s">
        <v>3673</v>
      </c>
      <c r="K70" s="314" t="s">
        <v>2245</v>
      </c>
      <c r="L70" s="314" t="s">
        <v>2246</v>
      </c>
      <c r="M70" s="396"/>
    </row>
    <row r="71" spans="1:14" x14ac:dyDescent="0.35">
      <c r="A71" t="s">
        <v>9</v>
      </c>
      <c r="B71" t="s">
        <v>3740</v>
      </c>
      <c r="C71" t="s">
        <v>3769</v>
      </c>
      <c r="D71" t="s">
        <v>3740</v>
      </c>
      <c r="E71" s="317" t="s">
        <v>3741</v>
      </c>
      <c r="F71" s="390">
        <v>0</v>
      </c>
      <c r="G71" s="386">
        <v>1</v>
      </c>
      <c r="H71" s="386">
        <v>0.01</v>
      </c>
      <c r="I71" s="314" t="s">
        <v>30</v>
      </c>
      <c r="J71" s="314" t="s">
        <v>3742</v>
      </c>
      <c r="K71" s="314"/>
      <c r="L71" s="314"/>
      <c r="M71" s="396"/>
    </row>
    <row r="72" spans="1:14" x14ac:dyDescent="0.35">
      <c r="A72" t="s">
        <v>9</v>
      </c>
      <c r="B72" t="s">
        <v>3505</v>
      </c>
      <c r="C72" t="s">
        <v>3507</v>
      </c>
      <c r="D72" t="s">
        <v>3505</v>
      </c>
      <c r="E72" t="s">
        <v>3509</v>
      </c>
      <c r="F72" s="394">
        <v>0</v>
      </c>
      <c r="G72" s="394">
        <v>1</v>
      </c>
      <c r="H72" s="13">
        <v>0.01</v>
      </c>
      <c r="I72" s="370" t="s">
        <v>2392</v>
      </c>
      <c r="J72" s="370" t="s">
        <v>3789</v>
      </c>
      <c r="K72" s="370" t="s">
        <v>213</v>
      </c>
      <c r="L72" s="314" t="s">
        <v>2678</v>
      </c>
      <c r="M72" s="395"/>
    </row>
    <row r="73" spans="1:14" x14ac:dyDescent="0.35">
      <c r="A73" t="s">
        <v>9</v>
      </c>
      <c r="B73" t="s">
        <v>2417</v>
      </c>
      <c r="C73" t="s">
        <v>2416</v>
      </c>
      <c r="D73" t="s">
        <v>2417</v>
      </c>
      <c r="E73" t="s">
        <v>2419</v>
      </c>
      <c r="F73" s="394">
        <v>0</v>
      </c>
      <c r="G73" s="13">
        <v>1</v>
      </c>
      <c r="H73" s="13">
        <v>0.01</v>
      </c>
      <c r="I73" s="370" t="s">
        <v>2420</v>
      </c>
      <c r="J73" s="370" t="s">
        <v>3168</v>
      </c>
      <c r="K73" s="370"/>
      <c r="L73" s="314" t="s">
        <v>2673</v>
      </c>
      <c r="M73" s="395" t="s">
        <v>3172</v>
      </c>
    </row>
    <row r="74" spans="1:14" x14ac:dyDescent="0.35">
      <c r="A74" t="s">
        <v>9</v>
      </c>
      <c r="B74" t="s">
        <v>21</v>
      </c>
      <c r="C74" t="s">
        <v>272</v>
      </c>
      <c r="D74" s="20" t="s">
        <v>335</v>
      </c>
      <c r="E74" t="s">
        <v>2262</v>
      </c>
      <c r="F74" s="394">
        <v>0</v>
      </c>
      <c r="G74" s="13">
        <v>1</v>
      </c>
      <c r="H74" s="13">
        <v>0.01</v>
      </c>
      <c r="I74" s="370" t="s">
        <v>30</v>
      </c>
      <c r="J74" s="370" t="s">
        <v>3668</v>
      </c>
      <c r="K74" s="370" t="s">
        <v>214</v>
      </c>
      <c r="L74" s="314" t="s">
        <v>215</v>
      </c>
      <c r="M74" s="395"/>
    </row>
    <row r="75" spans="1:14" x14ac:dyDescent="0.35">
      <c r="A75" t="s">
        <v>9</v>
      </c>
      <c r="B75" t="s">
        <v>19</v>
      </c>
      <c r="C75" t="s">
        <v>273</v>
      </c>
      <c r="D75" s="20" t="s">
        <v>335</v>
      </c>
      <c r="E75" t="s">
        <v>2261</v>
      </c>
      <c r="F75" s="394">
        <v>0</v>
      </c>
      <c r="G75" s="13">
        <v>1</v>
      </c>
      <c r="H75" s="13">
        <v>0.01</v>
      </c>
      <c r="I75" s="370" t="s">
        <v>30</v>
      </c>
      <c r="J75" s="370" t="s">
        <v>3669</v>
      </c>
      <c r="K75" s="370" t="s">
        <v>216</v>
      </c>
      <c r="L75" s="314" t="s">
        <v>217</v>
      </c>
      <c r="M75" s="395"/>
    </row>
    <row r="76" spans="1:14" x14ac:dyDescent="0.35">
      <c r="A76" t="s">
        <v>9</v>
      </c>
      <c r="B76" t="s">
        <v>3201</v>
      </c>
      <c r="C76" t="s">
        <v>3202</v>
      </c>
      <c r="D76" t="s">
        <v>3201</v>
      </c>
      <c r="E76" t="s">
        <v>3203</v>
      </c>
      <c r="F76" s="394">
        <v>0</v>
      </c>
      <c r="G76" s="13">
        <v>1</v>
      </c>
      <c r="H76" s="13">
        <v>0.01</v>
      </c>
      <c r="I76" s="370" t="s">
        <v>30</v>
      </c>
      <c r="J76" s="370" t="s">
        <v>3674</v>
      </c>
      <c r="K76" s="370"/>
      <c r="L76" s="314"/>
      <c r="M76" s="395"/>
    </row>
    <row r="77" spans="1:14" ht="72.5" x14ac:dyDescent="0.35">
      <c r="A77" t="s">
        <v>9</v>
      </c>
      <c r="B77" t="s">
        <v>3832</v>
      </c>
      <c r="C77" t="s">
        <v>3833</v>
      </c>
      <c r="D77" t="s">
        <v>3834</v>
      </c>
      <c r="E77" t="s">
        <v>3835</v>
      </c>
      <c r="F77">
        <v>0</v>
      </c>
      <c r="G77">
        <v>1</v>
      </c>
      <c r="H77">
        <v>1</v>
      </c>
      <c r="I77" s="370" t="s">
        <v>26</v>
      </c>
      <c r="J77" s="45" t="s">
        <v>3836</v>
      </c>
      <c r="K77" s="370"/>
      <c r="L77" s="314"/>
      <c r="M77" s="395"/>
    </row>
    <row r="78" spans="1:14" ht="72.5" x14ac:dyDescent="0.35">
      <c r="A78" t="s">
        <v>9</v>
      </c>
      <c r="B78" t="s">
        <v>3832</v>
      </c>
      <c r="C78" t="s">
        <v>3833</v>
      </c>
      <c r="D78" t="s">
        <v>3834</v>
      </c>
      <c r="E78" t="s">
        <v>3835</v>
      </c>
      <c r="F78">
        <v>0</v>
      </c>
      <c r="G78">
        <v>1</v>
      </c>
      <c r="H78">
        <v>1</v>
      </c>
      <c r="I78" s="370" t="s">
        <v>26</v>
      </c>
      <c r="J78" s="45" t="s">
        <v>3836</v>
      </c>
      <c r="K78" s="370"/>
      <c r="L78" s="314"/>
      <c r="M78" s="395"/>
    </row>
    <row r="79" spans="1:14" x14ac:dyDescent="0.35">
      <c r="A79" t="s">
        <v>9</v>
      </c>
      <c r="B79" t="s">
        <v>2467</v>
      </c>
      <c r="C79" t="s">
        <v>2468</v>
      </c>
      <c r="D79" t="s">
        <v>2468</v>
      </c>
      <c r="E79" t="s">
        <v>2469</v>
      </c>
      <c r="F79" s="394">
        <v>0</v>
      </c>
      <c r="G79" s="13">
        <v>1</v>
      </c>
      <c r="H79" s="13">
        <v>0.01</v>
      </c>
      <c r="I79" s="370" t="s">
        <v>2470</v>
      </c>
      <c r="J79" s="370" t="s">
        <v>3677</v>
      </c>
      <c r="K79" s="370"/>
      <c r="L79" s="314" t="s">
        <v>2674</v>
      </c>
      <c r="M79" s="395" t="s">
        <v>146</v>
      </c>
    </row>
    <row r="80" spans="1:14" x14ac:dyDescent="0.35">
      <c r="A80" t="s">
        <v>128</v>
      </c>
      <c r="B80" t="s">
        <v>130</v>
      </c>
      <c r="C80" t="s">
        <v>417</v>
      </c>
      <c r="D80" t="s">
        <v>130</v>
      </c>
      <c r="E80" t="s">
        <v>2260</v>
      </c>
      <c r="F80" s="394">
        <v>-3</v>
      </c>
      <c r="G80" s="13">
        <v>1</v>
      </c>
      <c r="H80" s="13">
        <v>0.01</v>
      </c>
      <c r="I80" s="370" t="s">
        <v>30</v>
      </c>
      <c r="J80" s="370" t="s">
        <v>3821</v>
      </c>
      <c r="K80" s="370" t="s">
        <v>218</v>
      </c>
      <c r="L80" s="314" t="s">
        <v>219</v>
      </c>
      <c r="M80" s="395" t="s">
        <v>146</v>
      </c>
      <c r="N80" s="370" t="s">
        <v>179</v>
      </c>
    </row>
    <row r="81" spans="1:14" x14ac:dyDescent="0.35">
      <c r="A81" t="s">
        <v>128</v>
      </c>
      <c r="B81" t="s">
        <v>247</v>
      </c>
      <c r="C81" t="s">
        <v>424</v>
      </c>
      <c r="D81" t="s">
        <v>247</v>
      </c>
      <c r="E81" t="s">
        <v>2259</v>
      </c>
      <c r="F81" s="394">
        <v>0</v>
      </c>
      <c r="G81" s="13">
        <v>1</v>
      </c>
      <c r="H81" s="13">
        <v>0.01</v>
      </c>
      <c r="I81" s="370" t="s">
        <v>30</v>
      </c>
      <c r="J81" s="370" t="s">
        <v>3266</v>
      </c>
      <c r="K81" s="370" t="s">
        <v>299</v>
      </c>
      <c r="L81" s="314" t="s">
        <v>300</v>
      </c>
      <c r="M81" s="395"/>
      <c r="N81" s="370"/>
    </row>
    <row r="82" spans="1:14" x14ac:dyDescent="0.35">
      <c r="A82" t="s">
        <v>128</v>
      </c>
      <c r="B82" t="s">
        <v>3385</v>
      </c>
      <c r="C82" t="s">
        <v>421</v>
      </c>
      <c r="D82" t="s">
        <v>3385</v>
      </c>
      <c r="E82" t="s">
        <v>2258</v>
      </c>
      <c r="F82" s="394">
        <v>0</v>
      </c>
      <c r="G82" s="13">
        <v>1</v>
      </c>
      <c r="H82" s="13">
        <v>0.01</v>
      </c>
      <c r="I82" s="370" t="s">
        <v>30</v>
      </c>
      <c r="J82" s="370" t="s">
        <v>3386</v>
      </c>
      <c r="K82" s="370"/>
      <c r="L82" s="314" t="s">
        <v>2679</v>
      </c>
      <c r="M82" s="395" t="s">
        <v>3387</v>
      </c>
      <c r="N82" s="370"/>
    </row>
    <row r="83" spans="1:14" x14ac:dyDescent="0.3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35">
      <c r="A84" t="s">
        <v>128</v>
      </c>
      <c r="B84" t="s">
        <v>2746</v>
      </c>
      <c r="C84" t="s">
        <v>2747</v>
      </c>
      <c r="D84" t="s">
        <v>2746</v>
      </c>
      <c r="E84" t="s">
        <v>2748</v>
      </c>
      <c r="F84" s="394">
        <v>0</v>
      </c>
      <c r="G84" s="13">
        <v>1</v>
      </c>
      <c r="H84" s="13">
        <v>0.01</v>
      </c>
      <c r="I84" s="370" t="s">
        <v>30</v>
      </c>
      <c r="J84" s="370" t="s">
        <v>3700</v>
      </c>
      <c r="K84" s="370" t="s">
        <v>222</v>
      </c>
      <c r="L84" s="314" t="s">
        <v>223</v>
      </c>
      <c r="M84" s="395" t="s">
        <v>146</v>
      </c>
      <c r="N84" s="370"/>
    </row>
    <row r="85" spans="1:14" x14ac:dyDescent="0.35">
      <c r="A85" t="s">
        <v>128</v>
      </c>
      <c r="B85" t="s">
        <v>3388</v>
      </c>
      <c r="C85" t="s">
        <v>3310</v>
      </c>
      <c r="D85" t="s">
        <v>3388</v>
      </c>
      <c r="E85" t="s">
        <v>3311</v>
      </c>
      <c r="F85" s="394">
        <v>0</v>
      </c>
      <c r="G85" s="13">
        <v>1</v>
      </c>
      <c r="H85" s="13">
        <v>0.01</v>
      </c>
      <c r="I85" s="370" t="s">
        <v>30</v>
      </c>
      <c r="J85" s="370" t="s">
        <v>3389</v>
      </c>
      <c r="K85" s="370"/>
      <c r="L85" s="314"/>
      <c r="M85" s="395"/>
      <c r="N85" s="370"/>
    </row>
    <row r="86" spans="1:14" x14ac:dyDescent="0.35">
      <c r="A86" t="s">
        <v>128</v>
      </c>
      <c r="B86" t="s">
        <v>131</v>
      </c>
      <c r="C86" t="s">
        <v>419</v>
      </c>
      <c r="D86" t="s">
        <v>131</v>
      </c>
      <c r="E86" t="s">
        <v>2256</v>
      </c>
      <c r="F86" s="394">
        <v>-1.5</v>
      </c>
      <c r="G86" s="13">
        <v>1</v>
      </c>
      <c r="H86" s="13">
        <v>0.01</v>
      </c>
      <c r="I86" s="370" t="s">
        <v>30</v>
      </c>
      <c r="J86" s="370" t="s">
        <v>3822</v>
      </c>
      <c r="K86" s="370" t="s">
        <v>224</v>
      </c>
      <c r="L86" s="314" t="s">
        <v>225</v>
      </c>
      <c r="M86" s="395" t="s">
        <v>146</v>
      </c>
      <c r="N86" s="370"/>
    </row>
    <row r="87" spans="1:14" x14ac:dyDescent="0.35">
      <c r="A87" t="s">
        <v>128</v>
      </c>
      <c r="B87" t="s">
        <v>129</v>
      </c>
      <c r="C87" t="s">
        <v>2779</v>
      </c>
      <c r="D87" t="s">
        <v>129</v>
      </c>
      <c r="E87" t="s">
        <v>2255</v>
      </c>
      <c r="F87" s="394">
        <v>0</v>
      </c>
      <c r="G87" s="13">
        <v>1</v>
      </c>
      <c r="H87" s="13">
        <v>0.01</v>
      </c>
      <c r="I87" s="370" t="s">
        <v>30</v>
      </c>
      <c r="J87" s="370" t="s">
        <v>3701</v>
      </c>
      <c r="K87" s="370" t="s">
        <v>226</v>
      </c>
      <c r="L87" s="314" t="s">
        <v>227</v>
      </c>
      <c r="M87" s="395" t="s">
        <v>146</v>
      </c>
      <c r="N87" s="370"/>
    </row>
    <row r="88" spans="1:14" x14ac:dyDescent="0.35">
      <c r="A88" t="s">
        <v>128</v>
      </c>
      <c r="B88" t="s">
        <v>3382</v>
      </c>
      <c r="C88" t="s">
        <v>420</v>
      </c>
      <c r="D88" t="s">
        <v>3382</v>
      </c>
      <c r="E88" t="s">
        <v>2254</v>
      </c>
      <c r="F88" s="394">
        <v>0</v>
      </c>
      <c r="G88" s="13">
        <v>1</v>
      </c>
      <c r="H88" s="13">
        <v>0.01</v>
      </c>
      <c r="I88" s="370" t="s">
        <v>30</v>
      </c>
      <c r="J88" s="370" t="s">
        <v>3383</v>
      </c>
      <c r="K88" s="370"/>
      <c r="L88" s="314" t="s">
        <v>2680</v>
      </c>
      <c r="M88" s="395" t="s">
        <v>3384</v>
      </c>
      <c r="N88" s="370"/>
    </row>
    <row r="89" spans="1:14" x14ac:dyDescent="0.35">
      <c r="A89" t="s">
        <v>128</v>
      </c>
      <c r="B89" t="s">
        <v>2421</v>
      </c>
      <c r="C89" t="s">
        <v>2422</v>
      </c>
      <c r="D89" t="s">
        <v>2421</v>
      </c>
      <c r="E89" t="s">
        <v>2423</v>
      </c>
      <c r="F89" s="394">
        <v>0</v>
      </c>
      <c r="G89" s="13">
        <v>1</v>
      </c>
      <c r="H89" s="13">
        <v>0.01</v>
      </c>
      <c r="I89" s="370" t="s">
        <v>2424</v>
      </c>
      <c r="J89" s="370" t="s">
        <v>3204</v>
      </c>
      <c r="K89" s="370"/>
      <c r="L89" s="314" t="s">
        <v>2675</v>
      </c>
      <c r="M89" s="388" t="s">
        <v>2425</v>
      </c>
      <c r="N89" s="370"/>
    </row>
    <row r="90" spans="1:14" x14ac:dyDescent="0.3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35">
      <c r="A91" s="317" t="s">
        <v>2456</v>
      </c>
      <c r="B91" s="317" t="s">
        <v>3728</v>
      </c>
      <c r="C91" t="s">
        <v>2715</v>
      </c>
      <c r="D91" s="317" t="s">
        <v>336</v>
      </c>
      <c r="E91" t="s">
        <v>2713</v>
      </c>
      <c r="F91" s="386">
        <v>0</v>
      </c>
      <c r="G91" s="386">
        <v>1</v>
      </c>
      <c r="H91" s="386">
        <v>0.01</v>
      </c>
      <c r="I91" s="370" t="s">
        <v>2714</v>
      </c>
      <c r="J91" s="314" t="s">
        <v>3680</v>
      </c>
      <c r="K91" s="314" t="s">
        <v>329</v>
      </c>
      <c r="L91" s="314" t="s">
        <v>2676</v>
      </c>
      <c r="M91" s="395" t="s">
        <v>146</v>
      </c>
      <c r="N91" s="314"/>
    </row>
    <row r="92" spans="1:14" x14ac:dyDescent="0.35">
      <c r="A92" s="317" t="s">
        <v>2456</v>
      </c>
      <c r="B92" s="317" t="s">
        <v>3806</v>
      </c>
      <c r="C92" t="s">
        <v>2457</v>
      </c>
      <c r="D92" s="317" t="s">
        <v>3806</v>
      </c>
      <c r="E92" t="s">
        <v>2460</v>
      </c>
      <c r="F92" s="386">
        <v>0</v>
      </c>
      <c r="G92" s="386">
        <v>1</v>
      </c>
      <c r="H92" s="386">
        <v>0.01</v>
      </c>
      <c r="I92" s="370" t="s">
        <v>2461</v>
      </c>
      <c r="J92" s="314" t="s">
        <v>3807</v>
      </c>
      <c r="K92" s="314"/>
      <c r="L92" s="314" t="s">
        <v>2677</v>
      </c>
      <c r="M92" s="395"/>
      <c r="N92" s="314"/>
    </row>
    <row r="93" spans="1:14" x14ac:dyDescent="0.35">
      <c r="A93" s="317" t="s">
        <v>2456</v>
      </c>
      <c r="B93" t="s">
        <v>3801</v>
      </c>
      <c r="C93" t="s">
        <v>3802</v>
      </c>
      <c r="D93" t="s">
        <v>3803</v>
      </c>
      <c r="E93" t="s">
        <v>3804</v>
      </c>
      <c r="F93">
        <v>0</v>
      </c>
      <c r="G93">
        <v>1</v>
      </c>
      <c r="H93">
        <v>1</v>
      </c>
      <c r="I93" s="370" t="s">
        <v>26</v>
      </c>
      <c r="J93" s="314" t="s">
        <v>3805</v>
      </c>
      <c r="K93" s="314"/>
      <c r="L93" s="314" t="s">
        <v>2677</v>
      </c>
      <c r="M93" s="395"/>
      <c r="N93" s="314"/>
    </row>
    <row r="94" spans="1:14" x14ac:dyDescent="0.35">
      <c r="A94" t="s">
        <v>2456</v>
      </c>
      <c r="B94" t="s">
        <v>3887</v>
      </c>
      <c r="C94" t="s">
        <v>3888</v>
      </c>
      <c r="D94" t="s">
        <v>3881</v>
      </c>
      <c r="E94" t="s">
        <v>3889</v>
      </c>
      <c r="F94" s="394">
        <v>0</v>
      </c>
      <c r="G94" s="13">
        <v>1</v>
      </c>
      <c r="H94" s="13">
        <v>0.01</v>
      </c>
      <c r="I94" s="370" t="s">
        <v>3883</v>
      </c>
      <c r="J94" s="370" t="s">
        <v>3884</v>
      </c>
      <c r="K94" s="370"/>
      <c r="L94" s="314"/>
      <c r="M94" s="395"/>
    </row>
    <row r="95" spans="1:14" x14ac:dyDescent="0.35">
      <c r="A95" t="s">
        <v>10</v>
      </c>
      <c r="B95" t="s">
        <v>3095</v>
      </c>
      <c r="C95" t="s">
        <v>2393</v>
      </c>
      <c r="D95" t="s">
        <v>3095</v>
      </c>
      <c r="E95" t="s">
        <v>2252</v>
      </c>
      <c r="F95">
        <v>0</v>
      </c>
      <c r="G95">
        <v>300</v>
      </c>
      <c r="H95">
        <v>5</v>
      </c>
      <c r="I95" s="184" t="str">
        <f>UnitControlCenter!$B$50</f>
        <v>$/metric ton CO2e</v>
      </c>
      <c r="J95" s="370" t="s">
        <v>3667</v>
      </c>
      <c r="K95" s="370" t="s">
        <v>230</v>
      </c>
      <c r="L95" s="314" t="s">
        <v>231</v>
      </c>
      <c r="M95" s="396" t="s">
        <v>2369</v>
      </c>
      <c r="N95" s="314" t="s">
        <v>384</v>
      </c>
    </row>
    <row r="96" spans="1:14" x14ac:dyDescent="0.35">
      <c r="A96" t="s">
        <v>10</v>
      </c>
      <c r="B96" t="s">
        <v>22</v>
      </c>
      <c r="C96" t="s">
        <v>134</v>
      </c>
      <c r="D96" t="s">
        <v>22</v>
      </c>
      <c r="E96" t="s">
        <v>2251</v>
      </c>
      <c r="F96" s="386">
        <v>0</v>
      </c>
      <c r="G96" s="386">
        <v>1</v>
      </c>
      <c r="H96" s="386">
        <v>0.01</v>
      </c>
      <c r="I96" s="370" t="s">
        <v>136</v>
      </c>
      <c r="J96" s="370" t="s">
        <v>3169</v>
      </c>
      <c r="K96" s="314" t="s">
        <v>234</v>
      </c>
      <c r="L96" s="314" t="s">
        <v>235</v>
      </c>
      <c r="M96" s="395" t="s">
        <v>146</v>
      </c>
    </row>
    <row r="97" spans="1:13" x14ac:dyDescent="0.35">
      <c r="A97" s="317" t="s">
        <v>10</v>
      </c>
      <c r="B97" s="317" t="s">
        <v>2426</v>
      </c>
      <c r="C97" t="s">
        <v>3871</v>
      </c>
      <c r="D97" s="184"/>
      <c r="E97" s="317" t="s">
        <v>3872</v>
      </c>
      <c r="F97">
        <v>0</v>
      </c>
      <c r="G97">
        <v>1</v>
      </c>
      <c r="H97">
        <v>1</v>
      </c>
      <c r="I97" s="370" t="s">
        <v>26</v>
      </c>
      <c r="J97" s="370" t="s">
        <v>3873</v>
      </c>
      <c r="K97" s="370" t="s">
        <v>230</v>
      </c>
      <c r="L97" s="314" t="s">
        <v>231</v>
      </c>
    </row>
    <row r="98" spans="1:13" x14ac:dyDescent="0.35">
      <c r="A98" s="317" t="s">
        <v>10</v>
      </c>
      <c r="B98" s="317" t="s">
        <v>2949</v>
      </c>
      <c r="C98" t="s">
        <v>3337</v>
      </c>
      <c r="D98" s="184"/>
      <c r="E98" s="317" t="s">
        <v>3339</v>
      </c>
      <c r="F98">
        <v>0</v>
      </c>
      <c r="G98">
        <v>1</v>
      </c>
      <c r="H98">
        <v>1</v>
      </c>
      <c r="I98" s="370" t="s">
        <v>26</v>
      </c>
      <c r="J98" s="370" t="s">
        <v>3336</v>
      </c>
      <c r="K98" s="370" t="s">
        <v>230</v>
      </c>
      <c r="L98" s="314" t="s">
        <v>231</v>
      </c>
    </row>
    <row r="99" spans="1:13" x14ac:dyDescent="0.35">
      <c r="A99" s="317" t="s">
        <v>10</v>
      </c>
      <c r="B99" t="s">
        <v>3295</v>
      </c>
      <c r="C99" t="s">
        <v>3338</v>
      </c>
      <c r="D99" s="184"/>
      <c r="E99" s="184"/>
      <c r="F99">
        <v>0</v>
      </c>
      <c r="G99">
        <v>1</v>
      </c>
      <c r="H99">
        <v>1</v>
      </c>
      <c r="I99" s="370" t="s">
        <v>26</v>
      </c>
      <c r="J99" t="s">
        <v>3392</v>
      </c>
      <c r="K99" s="370" t="s">
        <v>230</v>
      </c>
      <c r="L99" s="314" t="s">
        <v>231</v>
      </c>
    </row>
    <row r="100" spans="1:13" x14ac:dyDescent="0.35">
      <c r="A100" s="317" t="s">
        <v>10</v>
      </c>
      <c r="B100" s="317" t="s">
        <v>2690</v>
      </c>
      <c r="C100" t="s">
        <v>2689</v>
      </c>
      <c r="D100" s="317" t="s">
        <v>2690</v>
      </c>
      <c r="E100" t="s">
        <v>2691</v>
      </c>
      <c r="F100">
        <v>0</v>
      </c>
      <c r="G100">
        <v>1</v>
      </c>
      <c r="H100">
        <v>1</v>
      </c>
      <c r="I100" s="370" t="s">
        <v>26</v>
      </c>
      <c r="J100" s="314"/>
    </row>
    <row r="101" spans="1:13" x14ac:dyDescent="0.35">
      <c r="A101" s="317" t="s">
        <v>10</v>
      </c>
      <c r="B101" s="317" t="s">
        <v>2732</v>
      </c>
      <c r="C101" t="s">
        <v>2732</v>
      </c>
      <c r="D101" s="317" t="s">
        <v>2732</v>
      </c>
      <c r="E101" s="317" t="s">
        <v>2733</v>
      </c>
      <c r="F101" s="386">
        <v>0</v>
      </c>
      <c r="G101" s="386">
        <v>1</v>
      </c>
      <c r="H101" s="386">
        <v>0.01</v>
      </c>
      <c r="I101" s="370" t="s">
        <v>2734</v>
      </c>
      <c r="J101" s="370" t="s">
        <v>3170</v>
      </c>
      <c r="K101" s="314" t="s">
        <v>2884</v>
      </c>
    </row>
    <row r="102" spans="1:13" x14ac:dyDescent="0.35">
      <c r="A102" t="s">
        <v>10</v>
      </c>
      <c r="B102" t="s">
        <v>3242</v>
      </c>
      <c r="C102" t="s">
        <v>3241</v>
      </c>
      <c r="D102" t="s">
        <v>3242</v>
      </c>
      <c r="E102" t="s">
        <v>2250</v>
      </c>
      <c r="F102" s="394">
        <v>-0.9</v>
      </c>
      <c r="G102" s="394">
        <v>0.9</v>
      </c>
      <c r="H102" s="386">
        <v>0.01</v>
      </c>
      <c r="I102" s="370" t="s">
        <v>137</v>
      </c>
      <c r="J102" s="370" t="s">
        <v>3243</v>
      </c>
      <c r="K102" s="314" t="s">
        <v>236</v>
      </c>
      <c r="L102" s="314" t="s">
        <v>237</v>
      </c>
      <c r="M102" s="396" t="s">
        <v>147</v>
      </c>
    </row>
    <row r="103" spans="1:13" x14ac:dyDescent="0.35">
      <c r="A103" t="s">
        <v>10</v>
      </c>
      <c r="B103" t="s">
        <v>3681</v>
      </c>
      <c r="C103" t="s">
        <v>3684</v>
      </c>
      <c r="D103" s="184"/>
      <c r="E103" s="184"/>
      <c r="F103">
        <v>0</v>
      </c>
      <c r="G103">
        <v>1</v>
      </c>
      <c r="H103">
        <v>1</v>
      </c>
      <c r="I103" s="370" t="s">
        <v>26</v>
      </c>
      <c r="J103" t="s">
        <v>3687</v>
      </c>
    </row>
    <row r="104" spans="1:13" x14ac:dyDescent="0.35">
      <c r="A104" t="s">
        <v>10</v>
      </c>
      <c r="B104" t="s">
        <v>3682</v>
      </c>
      <c r="C104" t="s">
        <v>3685</v>
      </c>
      <c r="D104" s="184"/>
      <c r="E104" s="184"/>
      <c r="F104">
        <v>0</v>
      </c>
      <c r="G104">
        <v>1</v>
      </c>
      <c r="H104">
        <v>1</v>
      </c>
      <c r="I104" s="370" t="s">
        <v>26</v>
      </c>
      <c r="J104" t="s">
        <v>3688</v>
      </c>
    </row>
    <row r="105" spans="1:13" x14ac:dyDescent="0.35">
      <c r="A105" t="s">
        <v>10</v>
      </c>
      <c r="B105" t="s">
        <v>3683</v>
      </c>
      <c r="C105" t="s">
        <v>3686</v>
      </c>
      <c r="D105" s="184"/>
      <c r="E105" s="184"/>
      <c r="F105">
        <v>0</v>
      </c>
      <c r="G105">
        <v>1</v>
      </c>
      <c r="H105">
        <v>1</v>
      </c>
      <c r="I105" s="370" t="s">
        <v>26</v>
      </c>
      <c r="J105" t="s">
        <v>3689</v>
      </c>
    </row>
    <row r="106" spans="1:13" x14ac:dyDescent="0.35">
      <c r="A106" t="s">
        <v>2635</v>
      </c>
      <c r="B106" s="184" t="s">
        <v>301</v>
      </c>
      <c r="C106" t="s">
        <v>275</v>
      </c>
      <c r="D106" t="s">
        <v>337</v>
      </c>
      <c r="E106" t="s">
        <v>2249</v>
      </c>
      <c r="F106" s="13">
        <v>0</v>
      </c>
      <c r="G106" s="13">
        <v>0.4</v>
      </c>
      <c r="H106" s="394">
        <v>0.01</v>
      </c>
      <c r="I106" s="370" t="s">
        <v>28</v>
      </c>
      <c r="J106" s="370" t="s">
        <v>3171</v>
      </c>
      <c r="K106" s="370" t="s">
        <v>238</v>
      </c>
      <c r="L106" s="314" t="s">
        <v>239</v>
      </c>
      <c r="M106" s="395"/>
    </row>
    <row r="107" spans="1:13" x14ac:dyDescent="0.35">
      <c r="A107" s="254" t="str">
        <f>A$106</f>
        <v>Research and Development</v>
      </c>
      <c r="B107" s="254" t="str">
        <f t="shared" ref="B107:B110" si="0">B$106</f>
        <v>Capital Cost Reduction</v>
      </c>
      <c r="C107" t="s">
        <v>276</v>
      </c>
      <c r="D107" s="254" t="str">
        <f t="shared" ref="D107:L110" si="1">D$106</f>
        <v>R&amp;D Capital Cost Reductions</v>
      </c>
      <c r="E107" t="s">
        <v>3185</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35">
      <c r="A108" s="254" t="str">
        <f t="shared" ref="A108:A110" si="2">A$106</f>
        <v>Research and Development</v>
      </c>
      <c r="B108" s="254" t="str">
        <f t="shared" si="0"/>
        <v>Capital Cost Reduction</v>
      </c>
      <c r="C108" t="s">
        <v>277</v>
      </c>
      <c r="D108" s="254" t="str">
        <f t="shared" si="1"/>
        <v>R&amp;D Capital Cost Reductions</v>
      </c>
      <c r="E108" t="s">
        <v>3186</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35">
      <c r="A109" s="254" t="str">
        <f t="shared" si="2"/>
        <v>Research and Development</v>
      </c>
      <c r="B109" s="254" t="str">
        <f t="shared" si="0"/>
        <v>Capital Cost Reduction</v>
      </c>
      <c r="C109" t="s">
        <v>278</v>
      </c>
      <c r="D109" s="254" t="str">
        <f t="shared" si="1"/>
        <v>R&amp;D Capital Cost Reductions</v>
      </c>
      <c r="E109" t="s">
        <v>3187</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35">
      <c r="A110" s="254" t="str">
        <f t="shared" si="2"/>
        <v>Research and Development</v>
      </c>
      <c r="B110" s="254" t="str">
        <f t="shared" si="0"/>
        <v>Capital Cost Reduction</v>
      </c>
      <c r="C110" s="317" t="s">
        <v>279</v>
      </c>
      <c r="D110" s="254" t="str">
        <f t="shared" si="1"/>
        <v>R&amp;D Capital Cost Reductions</v>
      </c>
      <c r="E110" t="s">
        <v>3188</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35">
      <c r="A111" s="317" t="s">
        <v>2635</v>
      </c>
      <c r="B111" s="317" t="s">
        <v>2777</v>
      </c>
      <c r="C111" t="s">
        <v>2778</v>
      </c>
      <c r="D111" s="317" t="s">
        <v>3731</v>
      </c>
      <c r="E111" s="390" t="s">
        <v>2780</v>
      </c>
      <c r="F111" s="13">
        <v>0</v>
      </c>
      <c r="G111" s="13">
        <v>1</v>
      </c>
      <c r="H111" s="394">
        <v>0.01</v>
      </c>
      <c r="I111" s="370" t="s">
        <v>30</v>
      </c>
      <c r="J111" s="370" t="s">
        <v>3360</v>
      </c>
      <c r="K111" s="314" t="s">
        <v>2783</v>
      </c>
      <c r="L111" s="314" t="s">
        <v>2782</v>
      </c>
      <c r="M111" s="396" t="s">
        <v>2781</v>
      </c>
    </row>
    <row r="112" spans="1:13" x14ac:dyDescent="0.35">
      <c r="A112" s="317" t="s">
        <v>2635</v>
      </c>
      <c r="B112" s="317" t="s">
        <v>3715</v>
      </c>
      <c r="C112" t="s">
        <v>3716</v>
      </c>
      <c r="D112" s="317" t="s">
        <v>3731</v>
      </c>
      <c r="E112" s="390" t="s">
        <v>3717</v>
      </c>
      <c r="F112" s="13">
        <v>0</v>
      </c>
      <c r="G112" s="13">
        <v>1</v>
      </c>
      <c r="H112" s="394">
        <v>0.01</v>
      </c>
      <c r="I112" s="370" t="s">
        <v>30</v>
      </c>
      <c r="J112" s="370" t="s">
        <v>3719</v>
      </c>
      <c r="K112" s="314"/>
      <c r="L112" s="314"/>
      <c r="M112" s="396" t="s">
        <v>3718</v>
      </c>
    </row>
    <row r="113" spans="1:12" x14ac:dyDescent="0.35">
      <c r="A113" t="s">
        <v>2635</v>
      </c>
      <c r="B113" s="184" t="s">
        <v>314</v>
      </c>
      <c r="C113" t="s">
        <v>280</v>
      </c>
      <c r="D113" t="s">
        <v>338</v>
      </c>
      <c r="E113" t="s">
        <v>2248</v>
      </c>
      <c r="F113" s="13">
        <v>0</v>
      </c>
      <c r="G113" s="13">
        <v>0.4</v>
      </c>
      <c r="H113" s="394">
        <v>0.01</v>
      </c>
      <c r="I113" s="370" t="s">
        <v>29</v>
      </c>
      <c r="J113" s="370" t="s">
        <v>3177</v>
      </c>
      <c r="K113" s="370" t="s">
        <v>238</v>
      </c>
      <c r="L113" s="314" t="s">
        <v>239</v>
      </c>
    </row>
    <row r="114" spans="1:12" x14ac:dyDescent="0.35">
      <c r="A114" s="254" t="str">
        <f>A$113</f>
        <v>Research and Development</v>
      </c>
      <c r="B114" s="254" t="str">
        <f>B$113</f>
        <v>Fuel Use Reduction</v>
      </c>
      <c r="C114" t="s">
        <v>281</v>
      </c>
      <c r="D114" s="254" t="str">
        <f t="shared" ref="D114:L117" si="3">D$113</f>
        <v>R&amp;D Fuel Use Reductions</v>
      </c>
      <c r="E114" t="s">
        <v>3189</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35">
      <c r="A115" s="254" t="str">
        <f t="shared" ref="A115:B117" si="4">A$113</f>
        <v>Research and Development</v>
      </c>
      <c r="B115" s="254" t="str">
        <f t="shared" si="4"/>
        <v>Fuel Use Reduction</v>
      </c>
      <c r="C115" t="s">
        <v>282</v>
      </c>
      <c r="D115" s="254" t="str">
        <f t="shared" si="3"/>
        <v>R&amp;D Fuel Use Reductions</v>
      </c>
      <c r="E115" t="s">
        <v>3190</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35">
      <c r="A116" s="254" t="str">
        <f t="shared" si="4"/>
        <v>Research and Development</v>
      </c>
      <c r="B116" s="254" t="str">
        <f t="shared" si="4"/>
        <v>Fuel Use Reduction</v>
      </c>
      <c r="C116" t="s">
        <v>283</v>
      </c>
      <c r="D116" s="254" t="str">
        <f t="shared" si="3"/>
        <v>R&amp;D Fuel Use Reductions</v>
      </c>
      <c r="E116" t="s">
        <v>3191</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35">
      <c r="A117" s="254" t="str">
        <f t="shared" si="4"/>
        <v>Research and Development</v>
      </c>
      <c r="B117" s="254" t="str">
        <f t="shared" si="4"/>
        <v>Fuel Use Reduction</v>
      </c>
      <c r="C117" t="s">
        <v>284</v>
      </c>
      <c r="D117" s="254" t="str">
        <f t="shared" si="3"/>
        <v>R&amp;D Fuel Use Reductions</v>
      </c>
      <c r="E117" t="s">
        <v>3192</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188.5" x14ac:dyDescent="0.35">
      <c r="A118" t="s">
        <v>2919</v>
      </c>
      <c r="B118" t="s">
        <v>2920</v>
      </c>
      <c r="C118" t="s">
        <v>2927</v>
      </c>
      <c r="D118" s="184"/>
      <c r="E118" t="s">
        <v>2952</v>
      </c>
      <c r="F118">
        <v>0</v>
      </c>
      <c r="G118">
        <v>10</v>
      </c>
      <c r="H118">
        <v>1</v>
      </c>
      <c r="I118" t="s">
        <v>2897</v>
      </c>
      <c r="J118" s="1" t="s">
        <v>3912</v>
      </c>
      <c r="K118" t="s">
        <v>2898</v>
      </c>
    </row>
    <row r="119" spans="1:12" x14ac:dyDescent="0.3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28" si="5">K$118</f>
        <v>io-model.html</v>
      </c>
    </row>
    <row r="120" spans="1:12" x14ac:dyDescent="0.35">
      <c r="A120" t="s">
        <v>2919</v>
      </c>
      <c r="B120" t="s">
        <v>3412</v>
      </c>
      <c r="C120" t="s">
        <v>3587</v>
      </c>
      <c r="D120" s="184"/>
      <c r="E120" t="s">
        <v>2954</v>
      </c>
      <c r="F120">
        <v>0</v>
      </c>
      <c r="G120">
        <v>10</v>
      </c>
      <c r="H120">
        <v>1</v>
      </c>
      <c r="I120" t="s">
        <v>2897</v>
      </c>
      <c r="J120" s="254" t="str">
        <f t="shared" ref="J120:J128"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35">
      <c r="A121" t="s">
        <v>2919</v>
      </c>
      <c r="B121" t="s">
        <v>3909</v>
      </c>
      <c r="C121" t="s">
        <v>3910</v>
      </c>
      <c r="D121" s="184"/>
      <c r="E121" t="s">
        <v>3911</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3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3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3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3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35">
      <c r="A126" t="s">
        <v>2919</v>
      </c>
      <c r="B126" t="s">
        <v>3588</v>
      </c>
      <c r="C126" t="s">
        <v>3589</v>
      </c>
      <c r="D126" s="184"/>
      <c r="E126" t="s">
        <v>3590</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35">
      <c r="A127" t="s">
        <v>2919</v>
      </c>
      <c r="B127" t="s">
        <v>2925</v>
      </c>
      <c r="C127" t="s">
        <v>2933</v>
      </c>
      <c r="D127" s="184"/>
      <c r="E127" t="s">
        <v>2959</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35">
      <c r="A128" t="s">
        <v>2919</v>
      </c>
      <c r="B128" t="s">
        <v>2926</v>
      </c>
      <c r="C128" t="s">
        <v>2934</v>
      </c>
      <c r="D128" s="184"/>
      <c r="E128" t="s">
        <v>2960</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2798</v>
      </c>
      <c r="B129" t="s">
        <v>2799</v>
      </c>
      <c r="C129" t="s">
        <v>3390</v>
      </c>
      <c r="D129" s="184"/>
      <c r="E129" t="s">
        <v>2800</v>
      </c>
      <c r="F129">
        <v>0</v>
      </c>
      <c r="G129">
        <v>1</v>
      </c>
      <c r="H129">
        <v>1</v>
      </c>
      <c r="I129" s="370" t="s">
        <v>26</v>
      </c>
      <c r="J129" t="s">
        <v>3391</v>
      </c>
      <c r="M129" s="403"/>
    </row>
    <row r="130" spans="1:13" x14ac:dyDescent="0.35">
      <c r="A130" t="s">
        <v>2798</v>
      </c>
      <c r="B130" t="s">
        <v>3255</v>
      </c>
      <c r="C130" t="s">
        <v>3253</v>
      </c>
      <c r="D130" s="184"/>
      <c r="E130" s="184"/>
      <c r="F130">
        <v>0</v>
      </c>
      <c r="G130">
        <v>1</v>
      </c>
      <c r="H130">
        <v>1</v>
      </c>
      <c r="I130" s="370" t="s">
        <v>26</v>
      </c>
      <c r="J130" t="s">
        <v>3254</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tabSelected="1" topLeftCell="A2446" zoomScale="70" zoomScaleNormal="70" workbookViewId="0">
      <selection activeCell="B2460" sqref="B2460"/>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3426</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3426</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3426</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3426</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3426</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3426</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3426</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3426</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3426</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3426</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3423</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3423</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3423</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3423</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3423</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3423</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3423</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3423</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3423</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3423</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3258</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3258</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3258</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3258</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3258</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3258</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3258</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3258</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3258</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3258</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3259</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3259</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3259</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3259</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3259</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3259</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3259</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3259</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3259</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3259</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3260</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3260</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3260</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3260</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3260</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3260</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3260</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3260</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3260</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3260</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3261</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3261</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3261</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3261</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3261</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3261</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3261</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3261</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3261</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3261</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3433</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3410</v>
      </c>
      <c r="D63" s="45" t="s">
        <v>34</v>
      </c>
      <c r="E63" s="45" t="s">
        <v>2232</v>
      </c>
      <c r="F63" s="2" t="s">
        <v>3265</v>
      </c>
      <c r="G63" s="45" t="s">
        <v>3416</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3265</v>
      </c>
      <c r="G64" s="2" t="s">
        <v>3417</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3265</v>
      </c>
      <c r="G65" s="2" t="s">
        <v>3418</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3265</v>
      </c>
      <c r="G66" s="2" t="s">
        <v>3419</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3265</v>
      </c>
      <c r="G67" s="2" t="s">
        <v>3420</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3265</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3265</v>
      </c>
      <c r="G69" s="2" t="s">
        <v>3421</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3416</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3417</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3418</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3419</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3420</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3421</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3262</v>
      </c>
      <c r="G77" s="45" t="s">
        <v>3416</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3262</v>
      </c>
      <c r="G78" s="2" t="s">
        <v>3417</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3262</v>
      </c>
      <c r="G79" s="2" t="s">
        <v>3418</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3262</v>
      </c>
      <c r="G80" s="2" t="s">
        <v>3419</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3262</v>
      </c>
      <c r="G81" s="2" t="s">
        <v>3420</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3262</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3262</v>
      </c>
      <c r="G83" s="2" t="s">
        <v>3421</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3416</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3417</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3418</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3419</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3420</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3421</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3263</v>
      </c>
      <c r="G91" s="45" t="s">
        <v>3416</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3263</v>
      </c>
      <c r="G92" s="2" t="s">
        <v>3417</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3263</v>
      </c>
      <c r="G93" s="2" t="s">
        <v>3418</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3263</v>
      </c>
      <c r="G94" s="2" t="s">
        <v>3419</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3263</v>
      </c>
      <c r="G95" s="2" t="s">
        <v>3420</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3263</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3263</v>
      </c>
      <c r="G97" s="2" t="s">
        <v>3421</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3416</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3417</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3418</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3419</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3420</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3421</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3411</v>
      </c>
      <c r="D105" s="45" t="s">
        <v>34</v>
      </c>
      <c r="E105" s="45" t="s">
        <v>2232</v>
      </c>
      <c r="F105" s="2" t="s">
        <v>3427</v>
      </c>
      <c r="G105" s="45" t="s">
        <v>3416</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3427</v>
      </c>
      <c r="G106" s="2" t="s">
        <v>3417</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3427</v>
      </c>
      <c r="G107" s="2" t="s">
        <v>3418</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3427</v>
      </c>
      <c r="G108" s="2" t="s">
        <v>3419</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3427</v>
      </c>
      <c r="G109" s="2" t="s">
        <v>3420</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3427</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3427</v>
      </c>
      <c r="G111" s="2" t="s">
        <v>3421</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3424</v>
      </c>
      <c r="G112" s="45" t="s">
        <v>3416</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3424</v>
      </c>
      <c r="G113" s="2" t="s">
        <v>3417</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3424</v>
      </c>
      <c r="G114" s="2" t="s">
        <v>3418</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3424</v>
      </c>
      <c r="G115" s="2" t="s">
        <v>3419</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3424</v>
      </c>
      <c r="G116" s="2" t="s">
        <v>3420</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3424</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3424</v>
      </c>
      <c r="G118" s="2" t="s">
        <v>3421</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3262</v>
      </c>
      <c r="G119" s="45" t="s">
        <v>3416</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3262</v>
      </c>
      <c r="G120" s="2" t="s">
        <v>3417</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3262</v>
      </c>
      <c r="G121" s="2" t="s">
        <v>3418</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3262</v>
      </c>
      <c r="G122" s="2" t="s">
        <v>3419</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3262</v>
      </c>
      <c r="G123" s="2" t="s">
        <v>3420</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3262</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3262</v>
      </c>
      <c r="G125" s="2" t="s">
        <v>3421</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3416</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3417</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3418</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3419</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3420</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3421</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3264</v>
      </c>
      <c r="G133" s="45" t="s">
        <v>3416</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3264</v>
      </c>
      <c r="G134" s="2" t="s">
        <v>3417</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3264</v>
      </c>
      <c r="G135" s="2" t="s">
        <v>3418</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3264</v>
      </c>
      <c r="G136" s="2" t="s">
        <v>3419</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3264</v>
      </c>
      <c r="G137" s="2" t="s">
        <v>3420</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3264</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3264</v>
      </c>
      <c r="G139" s="2" t="s">
        <v>3421</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3416</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3417</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3418</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3419</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3420</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3421</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3265</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3427</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3424</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3262</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3262</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3263</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3264</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3634</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3265</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3262</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3263</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3427</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3424</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3262</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3264</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3400</v>
      </c>
      <c r="D174" s="45" t="s">
        <v>42</v>
      </c>
      <c r="E174" s="45" t="s">
        <v>34</v>
      </c>
      <c r="F174" s="45" t="s">
        <v>80</v>
      </c>
      <c r="G174" s="2" t="s">
        <v>3265</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3427</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3424</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3262</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3262</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3263</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3264</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3406</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3592</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3784</v>
      </c>
      <c r="D188" s="45" t="s">
        <v>42</v>
      </c>
      <c r="E188" s="45" t="s">
        <v>34</v>
      </c>
      <c r="F188" s="45" t="s">
        <v>80</v>
      </c>
      <c r="G188" s="2" t="s">
        <v>3265</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3427</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3424</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3262</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3262</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3263</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3264</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3428</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3733</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3809</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3457</v>
      </c>
      <c r="E255" s="45"/>
      <c r="F255" s="6" t="s">
        <v>3395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3458</v>
      </c>
      <c r="E256" s="45"/>
      <c r="F256" s="6" t="s">
        <v>3396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3468</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3456</v>
      </c>
      <c r="E271" s="45"/>
      <c r="F271" s="6" t="s">
        <v>3463</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3459</v>
      </c>
      <c r="E272" s="45"/>
      <c r="F272" s="6" t="s">
        <v>3464</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3460</v>
      </c>
      <c r="E273" s="45"/>
      <c r="F273" s="6" t="s">
        <v>3465</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3461</v>
      </c>
      <c r="E274" s="45"/>
      <c r="F274" s="6" t="s">
        <v>3466</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3462</v>
      </c>
      <c r="E275" s="45"/>
      <c r="F275" s="6" t="s">
        <v>3467</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3548</v>
      </c>
      <c r="E276" s="45"/>
      <c r="F276" s="6" t="s">
        <v>3546</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3549</v>
      </c>
      <c r="E277" s="45"/>
      <c r="F277" s="6" t="s">
        <v>3547</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3737</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3457</v>
      </c>
      <c r="E279" s="45"/>
      <c r="F279" s="6" t="s">
        <v>3395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3458</v>
      </c>
      <c r="E280" s="45"/>
      <c r="F280" s="6" t="s">
        <v>3396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3468</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3456</v>
      </c>
      <c r="E295" s="45"/>
      <c r="F295" s="6" t="s">
        <v>3463</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3459</v>
      </c>
      <c r="E296" s="45"/>
      <c r="F296" s="6" t="s">
        <v>3464</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3460</v>
      </c>
      <c r="E297" s="45"/>
      <c r="F297" s="6" t="s">
        <v>3465</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3461</v>
      </c>
      <c r="E298" s="45"/>
      <c r="F298" s="6" t="s">
        <v>3466</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3462</v>
      </c>
      <c r="E299" s="45"/>
      <c r="F299" s="6" t="s">
        <v>3467</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3548</v>
      </c>
      <c r="E300" s="45"/>
      <c r="F300" s="6" t="s">
        <v>3546</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3549</v>
      </c>
      <c r="E301" s="45"/>
      <c r="F301" s="6" t="s">
        <v>3547</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3511</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3724</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3457</v>
      </c>
      <c r="E307" s="45"/>
      <c r="F307" s="6" t="s">
        <v>3395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3458</v>
      </c>
      <c r="E308" s="45"/>
      <c r="F308" s="6" t="s">
        <v>3396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3468</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3456</v>
      </c>
      <c r="E323" s="45"/>
      <c r="F323" s="6" t="s">
        <v>3463</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3459</v>
      </c>
      <c r="E324" s="45"/>
      <c r="F324" s="6" t="s">
        <v>3464</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3460</v>
      </c>
      <c r="E325" s="45"/>
      <c r="F325" s="6" t="s">
        <v>3465</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3461</v>
      </c>
      <c r="E326" s="45"/>
      <c r="F326" s="6" t="s">
        <v>3466</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3462</v>
      </c>
      <c r="E327" s="45"/>
      <c r="F327" s="6" t="s">
        <v>3467</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3548</v>
      </c>
      <c r="E328" s="45"/>
      <c r="F328" s="6" t="s">
        <v>3546</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3549</v>
      </c>
      <c r="E329" s="45"/>
      <c r="F329" s="6" t="s">
        <v>3547</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3451</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3457</v>
      </c>
      <c r="E332" s="45"/>
      <c r="F332" s="6" t="s">
        <v>3395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3458</v>
      </c>
      <c r="E333" s="45"/>
      <c r="F333" s="6" t="s">
        <v>3396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3468</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3456</v>
      </c>
      <c r="E348" s="45"/>
      <c r="F348" s="6" t="s">
        <v>3463</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3459</v>
      </c>
      <c r="E349" s="45"/>
      <c r="F349" s="6" t="s">
        <v>3464</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3460</v>
      </c>
      <c r="E350" s="45"/>
      <c r="F350" s="6" t="s">
        <v>3465</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3461</v>
      </c>
      <c r="E351" s="45"/>
      <c r="F351" s="6" t="s">
        <v>3466</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3462</v>
      </c>
      <c r="E352" s="45"/>
      <c r="F352" s="6" t="s">
        <v>3467</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3548</v>
      </c>
      <c r="E353" s="45"/>
      <c r="F353" s="6" t="s">
        <v>3546</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3549</v>
      </c>
      <c r="E354" s="45"/>
      <c r="F354" s="6" t="s">
        <v>3547</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3457</v>
      </c>
      <c r="E357" s="45"/>
      <c r="F357" s="6" t="s">
        <v>3395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3458</v>
      </c>
      <c r="E358" s="45"/>
      <c r="F358" s="6" t="s">
        <v>3396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3468</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3456</v>
      </c>
      <c r="E373" s="45"/>
      <c r="F373" s="6" t="s">
        <v>3463</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3459</v>
      </c>
      <c r="E374" s="45"/>
      <c r="F374" s="6" t="s">
        <v>3464</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3460</v>
      </c>
      <c r="E375" s="45"/>
      <c r="F375" s="6" t="s">
        <v>3465</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3461</v>
      </c>
      <c r="E376" s="45"/>
      <c r="F376" s="6" t="s">
        <v>3466</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3462</v>
      </c>
      <c r="E377" s="45"/>
      <c r="F377" s="6" t="s">
        <v>3467</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3548</v>
      </c>
      <c r="E378" s="45"/>
      <c r="F378" s="6" t="s">
        <v>3546</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3549</v>
      </c>
      <c r="E379" s="45"/>
      <c r="F379" s="6" t="s">
        <v>3547</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3875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3457</v>
      </c>
      <c r="E382" s="45"/>
      <c r="F382" s="6" t="s">
        <v>3395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3458</v>
      </c>
      <c r="E383" s="45"/>
      <c r="F383" s="6" t="s">
        <v>3396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3468</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3456</v>
      </c>
      <c r="E398" s="45"/>
      <c r="F398" s="6" t="s">
        <v>3463</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3459</v>
      </c>
      <c r="E399" s="45"/>
      <c r="F399" s="6" t="s">
        <v>3464</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3460</v>
      </c>
      <c r="E400" s="45"/>
      <c r="F400" s="6" t="s">
        <v>3465</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3461</v>
      </c>
      <c r="E401" s="45"/>
      <c r="F401" s="6" t="s">
        <v>3466</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3462</v>
      </c>
      <c r="E402" s="45"/>
      <c r="F402" s="6" t="s">
        <v>3467</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3548</v>
      </c>
      <c r="E403" s="45"/>
      <c r="F403" s="6" t="s">
        <v>3546</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3549</v>
      </c>
      <c r="E404" s="45"/>
      <c r="F404" s="6" t="s">
        <v>3547</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3457</v>
      </c>
      <c r="E406" s="45"/>
      <c r="F406" s="6" t="s">
        <v>3395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3458</v>
      </c>
      <c r="E407" s="45"/>
      <c r="F407" s="6" t="s">
        <v>3396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3468</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3456</v>
      </c>
      <c r="E422" s="45"/>
      <c r="F422" s="6" t="s">
        <v>3463</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3459</v>
      </c>
      <c r="E423" s="45"/>
      <c r="F423" s="6" t="s">
        <v>3464</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3460</v>
      </c>
      <c r="E424" s="45"/>
      <c r="F424" s="6" t="s">
        <v>3465</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3461</v>
      </c>
      <c r="E425" s="45"/>
      <c r="F425" s="6" t="s">
        <v>3466</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3462</v>
      </c>
      <c r="E426" s="45"/>
      <c r="F426" s="6" t="s">
        <v>3467</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3548</v>
      </c>
      <c r="E427" s="45"/>
      <c r="F427" s="6" t="s">
        <v>3546</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3549</v>
      </c>
      <c r="E428" s="45"/>
      <c r="F428" s="6" t="s">
        <v>3547</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3691</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3457</v>
      </c>
      <c r="E430" s="45"/>
      <c r="F430" s="6" t="s">
        <v>3395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3458</v>
      </c>
      <c r="E431" s="45"/>
      <c r="F431" s="6" t="s">
        <v>3396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3468</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3456</v>
      </c>
      <c r="E446" s="45"/>
      <c r="F446" s="6" t="s">
        <v>3463</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3459</v>
      </c>
      <c r="E447" s="45"/>
      <c r="F447" s="6" t="s">
        <v>3464</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3460</v>
      </c>
      <c r="E448" s="45"/>
      <c r="F448" s="6" t="s">
        <v>3465</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3461</v>
      </c>
      <c r="E449" s="45"/>
      <c r="F449" s="6" t="s">
        <v>3466</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3462</v>
      </c>
      <c r="E450" s="45"/>
      <c r="F450" s="6" t="s">
        <v>3467</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3548</v>
      </c>
      <c r="E451" s="45"/>
      <c r="F451" s="6" t="s">
        <v>3546</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3549</v>
      </c>
      <c r="E452" s="45"/>
      <c r="F452" s="6" t="s">
        <v>3547</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3457</v>
      </c>
      <c r="E454" s="45"/>
      <c r="F454" s="6" t="s">
        <v>3395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3458</v>
      </c>
      <c r="E455" s="45"/>
      <c r="F455" s="6" t="s">
        <v>3396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3468</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3456</v>
      </c>
      <c r="E470" s="45"/>
      <c r="F470" s="6" t="s">
        <v>3463</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3459</v>
      </c>
      <c r="E471" s="45"/>
      <c r="F471" s="6" t="s">
        <v>3464</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3460</v>
      </c>
      <c r="E472" s="45"/>
      <c r="F472" s="6" t="s">
        <v>3465</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3461</v>
      </c>
      <c r="E473" s="45"/>
      <c r="F473" s="6" t="s">
        <v>3466</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3462</v>
      </c>
      <c r="E474" s="45"/>
      <c r="F474" s="6" t="s">
        <v>3467</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3548</v>
      </c>
      <c r="E475" s="45"/>
      <c r="F475" s="6" t="s">
        <v>3546</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3549</v>
      </c>
      <c r="E476" s="45"/>
      <c r="F476" s="6" t="s">
        <v>3547</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3457</v>
      </c>
      <c r="E482" s="45"/>
      <c r="F482" s="6" t="s">
        <v>3395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3458</v>
      </c>
      <c r="E483" s="45"/>
      <c r="F483" s="6" t="s">
        <v>3396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3468</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3456</v>
      </c>
      <c r="E498" s="45"/>
      <c r="F498" s="6" t="s">
        <v>3463</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3459</v>
      </c>
      <c r="E499" s="45"/>
      <c r="F499" s="6" t="s">
        <v>3464</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3460</v>
      </c>
      <c r="E500" s="45"/>
      <c r="F500" s="6" t="s">
        <v>3465</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3461</v>
      </c>
      <c r="E501" s="45"/>
      <c r="F501" s="6" t="s">
        <v>3466</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3462</v>
      </c>
      <c r="E502" s="45"/>
      <c r="F502" s="6" t="s">
        <v>3467</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3548</v>
      </c>
      <c r="E503" s="45"/>
      <c r="F503" s="6" t="s">
        <v>3546</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3549</v>
      </c>
      <c r="E504" s="45"/>
      <c r="F504" s="6" t="s">
        <v>3547</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3457</v>
      </c>
      <c r="E506" s="45"/>
      <c r="F506" s="6" t="s">
        <v>3395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3458</v>
      </c>
      <c r="E507" s="45"/>
      <c r="F507" s="6" t="s">
        <v>3396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3468</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3456</v>
      </c>
      <c r="E522" s="45"/>
      <c r="F522" s="6" t="s">
        <v>3463</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3459</v>
      </c>
      <c r="E523" s="45"/>
      <c r="F523" s="6" t="s">
        <v>3464</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3460</v>
      </c>
      <c r="E524" s="45"/>
      <c r="F524" s="6" t="s">
        <v>3465</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3461</v>
      </c>
      <c r="E525" s="45"/>
      <c r="F525" s="6" t="s">
        <v>3466</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3462</v>
      </c>
      <c r="E526" s="45"/>
      <c r="F526" s="6" t="s">
        <v>3467</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3548</v>
      </c>
      <c r="E527" s="45"/>
      <c r="F527" s="6" t="s">
        <v>3546</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3549</v>
      </c>
      <c r="E528" s="45"/>
      <c r="F528" s="6" t="s">
        <v>3547</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3541</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3902</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3595</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3599</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3605</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3457</v>
      </c>
      <c r="F534" s="6" t="s">
        <v>3395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3458</v>
      </c>
      <c r="F535" s="6" t="s">
        <v>3396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3468</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3456</v>
      </c>
      <c r="F550" s="6" t="s">
        <v>3463</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3459</v>
      </c>
      <c r="F551" s="6" t="s">
        <v>3464</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3460</v>
      </c>
      <c r="F552" s="6" t="s">
        <v>3465</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3461</v>
      </c>
      <c r="F553" s="6" t="s">
        <v>3466</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3462</v>
      </c>
      <c r="F554" s="6" t="s">
        <v>3467</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3548</v>
      </c>
      <c r="F555" s="6" t="s">
        <v>3546</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3549</v>
      </c>
      <c r="F556" s="6" t="s">
        <v>3547</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5</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3880</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3897</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3885</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3798</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3798</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3890</v>
      </c>
      <c r="D686" s="45" t="s">
        <v>3483</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3484</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3485</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3486</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3891</v>
      </c>
      <c r="D690" s="45" t="s">
        <v>3483</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3484</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3485</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3486</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3793</v>
      </c>
      <c r="D694" s="45" t="s">
        <v>3033</v>
      </c>
      <c r="E694" s="1" t="s">
        <v>3483</v>
      </c>
      <c r="F694" t="s">
        <v>3058</v>
      </c>
      <c r="G694" t="s">
        <v>3490</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3483</v>
      </c>
      <c r="F695" t="s">
        <v>2735</v>
      </c>
      <c r="G695" t="s">
        <v>3490</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3483</v>
      </c>
      <c r="F696" t="s">
        <v>2999</v>
      </c>
      <c r="G696" t="s">
        <v>3490</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3483</v>
      </c>
      <c r="F697" t="s">
        <v>3000</v>
      </c>
      <c r="G697" t="s">
        <v>3490</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3483</v>
      </c>
      <c r="F698" t="s">
        <v>3001</v>
      </c>
      <c r="G698" t="s">
        <v>3490</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3483</v>
      </c>
      <c r="F699" t="s">
        <v>3002</v>
      </c>
      <c r="G699" t="s">
        <v>3490</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3483</v>
      </c>
      <c r="F700" t="s">
        <v>3003</v>
      </c>
      <c r="G700" t="s">
        <v>3490</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3483</v>
      </c>
      <c r="F701" t="s">
        <v>3004</v>
      </c>
      <c r="G701" t="s">
        <v>3490</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3483</v>
      </c>
      <c r="F702" t="s">
        <v>3005</v>
      </c>
      <c r="G702" t="s">
        <v>3490</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3483</v>
      </c>
      <c r="F703" t="s">
        <v>2555</v>
      </c>
      <c r="G703" t="s">
        <v>3490</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3483</v>
      </c>
      <c r="F704" t="s">
        <v>3006</v>
      </c>
      <c r="G704" t="s">
        <v>3490</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3483</v>
      </c>
      <c r="F705" t="s">
        <v>3007</v>
      </c>
      <c r="G705" t="s">
        <v>3490</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3483</v>
      </c>
      <c r="F706" t="s">
        <v>3008</v>
      </c>
      <c r="G706" t="s">
        <v>3490</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3483</v>
      </c>
      <c r="F707" t="s">
        <v>2556</v>
      </c>
      <c r="G707" t="s">
        <v>3490</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3483</v>
      </c>
      <c r="F708" t="s">
        <v>3009</v>
      </c>
      <c r="G708" t="s">
        <v>3490</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3483</v>
      </c>
      <c r="F709" t="s">
        <v>3010</v>
      </c>
      <c r="G709" t="s">
        <v>3490</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3483</v>
      </c>
      <c r="F710" t="s">
        <v>3011</v>
      </c>
      <c r="G710" t="s">
        <v>3490</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3483</v>
      </c>
      <c r="F711" t="s">
        <v>3012</v>
      </c>
      <c r="G711" t="s">
        <v>3490</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3483</v>
      </c>
      <c r="F712" t="s">
        <v>3013</v>
      </c>
      <c r="G712" t="s">
        <v>3490</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3483</v>
      </c>
      <c r="F713" t="s">
        <v>3014</v>
      </c>
      <c r="G713" t="s">
        <v>3490</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3483</v>
      </c>
      <c r="F714" t="s">
        <v>3015</v>
      </c>
      <c r="G714" t="s">
        <v>3490</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3483</v>
      </c>
      <c r="F715" t="s">
        <v>3016</v>
      </c>
      <c r="G715" t="s">
        <v>3490</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3483</v>
      </c>
      <c r="F716" t="s">
        <v>3017</v>
      </c>
      <c r="G716" t="s">
        <v>3490</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3483</v>
      </c>
      <c r="F717" t="s">
        <v>3059</v>
      </c>
      <c r="G717" t="s">
        <v>3490</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3483</v>
      </c>
      <c r="F718" t="s">
        <v>3018</v>
      </c>
      <c r="G718" t="s">
        <v>3490</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3484</v>
      </c>
      <c r="F719" t="s">
        <v>3058</v>
      </c>
      <c r="G719" t="s">
        <v>3491</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3484</v>
      </c>
      <c r="F720" t="s">
        <v>2735</v>
      </c>
      <c r="G720" t="s">
        <v>3491</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3484</v>
      </c>
      <c r="F721" t="s">
        <v>2999</v>
      </c>
      <c r="G721" t="s">
        <v>3491</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3484</v>
      </c>
      <c r="F722" t="s">
        <v>3000</v>
      </c>
      <c r="G722" t="s">
        <v>3491</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3484</v>
      </c>
      <c r="F723" t="s">
        <v>3001</v>
      </c>
      <c r="G723" t="s">
        <v>3491</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3484</v>
      </c>
      <c r="F724" t="s">
        <v>3002</v>
      </c>
      <c r="G724" t="s">
        <v>3491</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3484</v>
      </c>
      <c r="F725" t="s">
        <v>3003</v>
      </c>
      <c r="G725" t="s">
        <v>3491</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3484</v>
      </c>
      <c r="F726" t="s">
        <v>3004</v>
      </c>
      <c r="G726" t="s">
        <v>3491</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3484</v>
      </c>
      <c r="F727" t="s">
        <v>3005</v>
      </c>
      <c r="G727" t="s">
        <v>3491</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3484</v>
      </c>
      <c r="F728" t="s">
        <v>2555</v>
      </c>
      <c r="G728" t="s">
        <v>3491</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3484</v>
      </c>
      <c r="F729" t="s">
        <v>3006</v>
      </c>
      <c r="G729" t="s">
        <v>3491</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3484</v>
      </c>
      <c r="F730" t="s">
        <v>3007</v>
      </c>
      <c r="G730" t="s">
        <v>3491</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3484</v>
      </c>
      <c r="F731" t="s">
        <v>3008</v>
      </c>
      <c r="G731" t="s">
        <v>3491</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3484</v>
      </c>
      <c r="F732" t="s">
        <v>2556</v>
      </c>
      <c r="G732" t="s">
        <v>3491</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3484</v>
      </c>
      <c r="F733" t="s">
        <v>3009</v>
      </c>
      <c r="G733" t="s">
        <v>3491</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3484</v>
      </c>
      <c r="F734" t="s">
        <v>3010</v>
      </c>
      <c r="G734" t="s">
        <v>3491</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3484</v>
      </c>
      <c r="F735" t="s">
        <v>3011</v>
      </c>
      <c r="G735" t="s">
        <v>3491</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3484</v>
      </c>
      <c r="F736" t="s">
        <v>3012</v>
      </c>
      <c r="G736" t="s">
        <v>3491</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3484</v>
      </c>
      <c r="F737" t="s">
        <v>3013</v>
      </c>
      <c r="G737" t="s">
        <v>3491</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3484</v>
      </c>
      <c r="F738" t="s">
        <v>3014</v>
      </c>
      <c r="G738" t="s">
        <v>3491</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3484</v>
      </c>
      <c r="F739" t="s">
        <v>3015</v>
      </c>
      <c r="G739" t="s">
        <v>3491</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3484</v>
      </c>
      <c r="F740" t="s">
        <v>3016</v>
      </c>
      <c r="G740" t="s">
        <v>3491</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3484</v>
      </c>
      <c r="F741" t="s">
        <v>3017</v>
      </c>
      <c r="G741" t="s">
        <v>3491</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3484</v>
      </c>
      <c r="F742" t="s">
        <v>3059</v>
      </c>
      <c r="G742" t="s">
        <v>3491</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3484</v>
      </c>
      <c r="F743" t="s">
        <v>3018</v>
      </c>
      <c r="G743" t="s">
        <v>3491</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3485</v>
      </c>
      <c r="F744" t="s">
        <v>3058</v>
      </c>
      <c r="G744" t="s">
        <v>3492</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3485</v>
      </c>
      <c r="F745" t="s">
        <v>2735</v>
      </c>
      <c r="G745" t="s">
        <v>3492</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3485</v>
      </c>
      <c r="F746" t="s">
        <v>2999</v>
      </c>
      <c r="G746" t="s">
        <v>3492</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3485</v>
      </c>
      <c r="F747" t="s">
        <v>3000</v>
      </c>
      <c r="G747" t="s">
        <v>3492</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3485</v>
      </c>
      <c r="F748" t="s">
        <v>3001</v>
      </c>
      <c r="G748" t="s">
        <v>3492</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3485</v>
      </c>
      <c r="F749" t="s">
        <v>3002</v>
      </c>
      <c r="G749" t="s">
        <v>3492</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3485</v>
      </c>
      <c r="F750" t="s">
        <v>3003</v>
      </c>
      <c r="G750" t="s">
        <v>3492</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3485</v>
      </c>
      <c r="F751" t="s">
        <v>3004</v>
      </c>
      <c r="G751" t="s">
        <v>3492</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3485</v>
      </c>
      <c r="F752" t="s">
        <v>3005</v>
      </c>
      <c r="G752" t="s">
        <v>3492</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3485</v>
      </c>
      <c r="F753" t="s">
        <v>2555</v>
      </c>
      <c r="G753" t="s">
        <v>3492</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3485</v>
      </c>
      <c r="F754" t="s">
        <v>3006</v>
      </c>
      <c r="G754" t="s">
        <v>3492</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3485</v>
      </c>
      <c r="F755" t="s">
        <v>3007</v>
      </c>
      <c r="G755" t="s">
        <v>3492</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3485</v>
      </c>
      <c r="F756" t="s">
        <v>3008</v>
      </c>
      <c r="G756" t="s">
        <v>3492</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3485</v>
      </c>
      <c r="F757" t="s">
        <v>2556</v>
      </c>
      <c r="G757" t="s">
        <v>3492</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3485</v>
      </c>
      <c r="F758" t="s">
        <v>3009</v>
      </c>
      <c r="G758" t="s">
        <v>3492</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3485</v>
      </c>
      <c r="F759" t="s">
        <v>3010</v>
      </c>
      <c r="G759" t="s">
        <v>3492</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3485</v>
      </c>
      <c r="F760" t="s">
        <v>3011</v>
      </c>
      <c r="G760" t="s">
        <v>3492</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3485</v>
      </c>
      <c r="F761" t="s">
        <v>3012</v>
      </c>
      <c r="G761" t="s">
        <v>3492</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3485</v>
      </c>
      <c r="F762" t="s">
        <v>3013</v>
      </c>
      <c r="G762" t="s">
        <v>3492</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3485</v>
      </c>
      <c r="F763" t="s">
        <v>3014</v>
      </c>
      <c r="G763" t="s">
        <v>3492</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3485</v>
      </c>
      <c r="F764" t="s">
        <v>3015</v>
      </c>
      <c r="G764" t="s">
        <v>3492</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3485</v>
      </c>
      <c r="F765" t="s">
        <v>3016</v>
      </c>
      <c r="G765" t="s">
        <v>3492</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3485</v>
      </c>
      <c r="F766" t="s">
        <v>3017</v>
      </c>
      <c r="G766" t="s">
        <v>3492</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3485</v>
      </c>
      <c r="F767" t="s">
        <v>3059</v>
      </c>
      <c r="G767" t="s">
        <v>3492</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3485</v>
      </c>
      <c r="F768" t="s">
        <v>3018</v>
      </c>
      <c r="G768" t="s">
        <v>3492</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3486</v>
      </c>
      <c r="F769" t="s">
        <v>3058</v>
      </c>
      <c r="G769" t="s">
        <v>3493</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3486</v>
      </c>
      <c r="F770" t="s">
        <v>2735</v>
      </c>
      <c r="G770" t="s">
        <v>3493</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3486</v>
      </c>
      <c r="F771" t="s">
        <v>2999</v>
      </c>
      <c r="G771" t="s">
        <v>3493</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3486</v>
      </c>
      <c r="F772" t="s">
        <v>3000</v>
      </c>
      <c r="G772" t="s">
        <v>3493</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3486</v>
      </c>
      <c r="F773" t="s">
        <v>3001</v>
      </c>
      <c r="G773" t="s">
        <v>3493</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3486</v>
      </c>
      <c r="F774" t="s">
        <v>3002</v>
      </c>
      <c r="G774" t="s">
        <v>3493</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3486</v>
      </c>
      <c r="F775" t="s">
        <v>3003</v>
      </c>
      <c r="G775" t="s">
        <v>3493</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3486</v>
      </c>
      <c r="F776" t="s">
        <v>3004</v>
      </c>
      <c r="G776" t="s">
        <v>3493</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3486</v>
      </c>
      <c r="F777" t="s">
        <v>3005</v>
      </c>
      <c r="G777" t="s">
        <v>3493</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3486</v>
      </c>
      <c r="F778" t="s">
        <v>2555</v>
      </c>
      <c r="G778" t="s">
        <v>3493</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3486</v>
      </c>
      <c r="F779" t="s">
        <v>3006</v>
      </c>
      <c r="G779" t="s">
        <v>3493</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3486</v>
      </c>
      <c r="F780" t="s">
        <v>3007</v>
      </c>
      <c r="G780" t="s">
        <v>3493</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3486</v>
      </c>
      <c r="F781" t="s">
        <v>3008</v>
      </c>
      <c r="G781" t="s">
        <v>3493</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3486</v>
      </c>
      <c r="F782" t="s">
        <v>2556</v>
      </c>
      <c r="G782" t="s">
        <v>3493</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3486</v>
      </c>
      <c r="F783" t="s">
        <v>3009</v>
      </c>
      <c r="G783" t="s">
        <v>3493</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3486</v>
      </c>
      <c r="F784" t="s">
        <v>3010</v>
      </c>
      <c r="G784" t="s">
        <v>3493</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3486</v>
      </c>
      <c r="F785" t="s">
        <v>3011</v>
      </c>
      <c r="G785" t="s">
        <v>3493</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3486</v>
      </c>
      <c r="F786" t="s">
        <v>3012</v>
      </c>
      <c r="G786" t="s">
        <v>3493</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3486</v>
      </c>
      <c r="F787" t="s">
        <v>3013</v>
      </c>
      <c r="G787" t="s">
        <v>3493</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3486</v>
      </c>
      <c r="F788" t="s">
        <v>3014</v>
      </c>
      <c r="G788" t="s">
        <v>3493</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3486</v>
      </c>
      <c r="F789" t="s">
        <v>3015</v>
      </c>
      <c r="G789" t="s">
        <v>3493</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3486</v>
      </c>
      <c r="F790" t="s">
        <v>3016</v>
      </c>
      <c r="G790" t="s">
        <v>3493</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3486</v>
      </c>
      <c r="F791" t="s">
        <v>3017</v>
      </c>
      <c r="G791" t="s">
        <v>3493</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3486</v>
      </c>
      <c r="F792" t="s">
        <v>3059</v>
      </c>
      <c r="G792" t="s">
        <v>3493</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3486</v>
      </c>
      <c r="F793" t="s">
        <v>3018</v>
      </c>
      <c r="G793" t="s">
        <v>3493</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3487</v>
      </c>
      <c r="F794" t="s">
        <v>3058</v>
      </c>
      <c r="G794" t="s">
        <v>3494</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3487</v>
      </c>
      <c r="F795" t="s">
        <v>2735</v>
      </c>
      <c r="G795" t="s">
        <v>3494</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3487</v>
      </c>
      <c r="F796" t="s">
        <v>2999</v>
      </c>
      <c r="G796" t="s">
        <v>3494</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3487</v>
      </c>
      <c r="F797" t="s">
        <v>3000</v>
      </c>
      <c r="G797" t="s">
        <v>3494</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3487</v>
      </c>
      <c r="F798" t="s">
        <v>3001</v>
      </c>
      <c r="G798" t="s">
        <v>3494</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3487</v>
      </c>
      <c r="F799" t="s">
        <v>3002</v>
      </c>
      <c r="G799" t="s">
        <v>3494</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3487</v>
      </c>
      <c r="F800" t="s">
        <v>3003</v>
      </c>
      <c r="G800" t="s">
        <v>3494</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3487</v>
      </c>
      <c r="F801" t="s">
        <v>3004</v>
      </c>
      <c r="G801" t="s">
        <v>3494</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3487</v>
      </c>
      <c r="F802" t="s">
        <v>3005</v>
      </c>
      <c r="G802" t="s">
        <v>3494</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3487</v>
      </c>
      <c r="F803" t="s">
        <v>2555</v>
      </c>
      <c r="G803" t="s">
        <v>3494</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3487</v>
      </c>
      <c r="F804" t="s">
        <v>3006</v>
      </c>
      <c r="G804" t="s">
        <v>3494</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3487</v>
      </c>
      <c r="F805" t="s">
        <v>3007</v>
      </c>
      <c r="G805" t="s">
        <v>3494</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3487</v>
      </c>
      <c r="F806" t="s">
        <v>3008</v>
      </c>
      <c r="G806" t="s">
        <v>3494</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3487</v>
      </c>
      <c r="F807" t="s">
        <v>2556</v>
      </c>
      <c r="G807" t="s">
        <v>3494</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3487</v>
      </c>
      <c r="F808" t="s">
        <v>3009</v>
      </c>
      <c r="G808" t="s">
        <v>3494</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3487</v>
      </c>
      <c r="F809" t="s">
        <v>3010</v>
      </c>
      <c r="G809" t="s">
        <v>3494</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3487</v>
      </c>
      <c r="F810" t="s">
        <v>3011</v>
      </c>
      <c r="G810" t="s">
        <v>3494</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3487</v>
      </c>
      <c r="F811" t="s">
        <v>3012</v>
      </c>
      <c r="G811" t="s">
        <v>3494</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3487</v>
      </c>
      <c r="F812" t="s">
        <v>3013</v>
      </c>
      <c r="G812" t="s">
        <v>3494</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3487</v>
      </c>
      <c r="F813" t="s">
        <v>3014</v>
      </c>
      <c r="G813" t="s">
        <v>3494</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3487</v>
      </c>
      <c r="F814" t="s">
        <v>3015</v>
      </c>
      <c r="G814" t="s">
        <v>3494</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3487</v>
      </c>
      <c r="F815" t="s">
        <v>3016</v>
      </c>
      <c r="G815" t="s">
        <v>3494</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3487</v>
      </c>
      <c r="F816" t="s">
        <v>3017</v>
      </c>
      <c r="G816" t="s">
        <v>3494</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3487</v>
      </c>
      <c r="F817" t="s">
        <v>3059</v>
      </c>
      <c r="G817" t="s">
        <v>3494</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3487</v>
      </c>
      <c r="F818" t="s">
        <v>3018</v>
      </c>
      <c r="G818" t="s">
        <v>3494</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3488</v>
      </c>
      <c r="F819" t="s">
        <v>3058</v>
      </c>
      <c r="G819" t="s">
        <v>3495</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3488</v>
      </c>
      <c r="F820" t="s">
        <v>2735</v>
      </c>
      <c r="G820" t="s">
        <v>3495</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3488</v>
      </c>
      <c r="F821" t="s">
        <v>2999</v>
      </c>
      <c r="G821" t="s">
        <v>3495</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3488</v>
      </c>
      <c r="F822" t="s">
        <v>3000</v>
      </c>
      <c r="G822" t="s">
        <v>3495</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3488</v>
      </c>
      <c r="F823" t="s">
        <v>3001</v>
      </c>
      <c r="G823" t="s">
        <v>3495</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3488</v>
      </c>
      <c r="F824" t="s">
        <v>3002</v>
      </c>
      <c r="G824" t="s">
        <v>3495</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3488</v>
      </c>
      <c r="F825" t="s">
        <v>3003</v>
      </c>
      <c r="G825" t="s">
        <v>3495</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3488</v>
      </c>
      <c r="F826" t="s">
        <v>3004</v>
      </c>
      <c r="G826" t="s">
        <v>3495</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3488</v>
      </c>
      <c r="F827" t="s">
        <v>3005</v>
      </c>
      <c r="G827" t="s">
        <v>3495</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3488</v>
      </c>
      <c r="F828" t="s">
        <v>2555</v>
      </c>
      <c r="G828" t="s">
        <v>3495</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3488</v>
      </c>
      <c r="F829" t="s">
        <v>3006</v>
      </c>
      <c r="G829" t="s">
        <v>3495</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3488</v>
      </c>
      <c r="F830" t="s">
        <v>3007</v>
      </c>
      <c r="G830" t="s">
        <v>3495</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3488</v>
      </c>
      <c r="F831" t="s">
        <v>3008</v>
      </c>
      <c r="G831" t="s">
        <v>3495</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3488</v>
      </c>
      <c r="F832" t="s">
        <v>2556</v>
      </c>
      <c r="G832" t="s">
        <v>3495</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3488</v>
      </c>
      <c r="F833" t="s">
        <v>3009</v>
      </c>
      <c r="G833" t="s">
        <v>3495</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3488</v>
      </c>
      <c r="F834" t="s">
        <v>3010</v>
      </c>
      <c r="G834" t="s">
        <v>3495</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3488</v>
      </c>
      <c r="F835" t="s">
        <v>3011</v>
      </c>
      <c r="G835" t="s">
        <v>3495</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3488</v>
      </c>
      <c r="F836" t="s">
        <v>3012</v>
      </c>
      <c r="G836" t="s">
        <v>3495</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3488</v>
      </c>
      <c r="F837" t="s">
        <v>3013</v>
      </c>
      <c r="G837" t="s">
        <v>3495</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3488</v>
      </c>
      <c r="F838" t="s">
        <v>3014</v>
      </c>
      <c r="G838" t="s">
        <v>3495</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3488</v>
      </c>
      <c r="F839" t="s">
        <v>3015</v>
      </c>
      <c r="G839" t="s">
        <v>3495</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3488</v>
      </c>
      <c r="F840" t="s">
        <v>3016</v>
      </c>
      <c r="G840" t="s">
        <v>3495</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3488</v>
      </c>
      <c r="F841" t="s">
        <v>3017</v>
      </c>
      <c r="G841" t="s">
        <v>3495</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3488</v>
      </c>
      <c r="F842" t="s">
        <v>3059</v>
      </c>
      <c r="G842" t="s">
        <v>3495</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3488</v>
      </c>
      <c r="F843" t="s">
        <v>3018</v>
      </c>
      <c r="G843" t="s">
        <v>3495</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3489</v>
      </c>
      <c r="F844" t="s">
        <v>3058</v>
      </c>
      <c r="G844" t="s">
        <v>3496</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3489</v>
      </c>
      <c r="F845" t="s">
        <v>2735</v>
      </c>
      <c r="G845" t="s">
        <v>3496</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3489</v>
      </c>
      <c r="F846" t="s">
        <v>2999</v>
      </c>
      <c r="G846" t="s">
        <v>3496</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3489</v>
      </c>
      <c r="F847" t="s">
        <v>3000</v>
      </c>
      <c r="G847" t="s">
        <v>3496</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3489</v>
      </c>
      <c r="F848" t="s">
        <v>3001</v>
      </c>
      <c r="G848" t="s">
        <v>3496</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3489</v>
      </c>
      <c r="F849" t="s">
        <v>3002</v>
      </c>
      <c r="G849" t="s">
        <v>3496</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3489</v>
      </c>
      <c r="F850" t="s">
        <v>3003</v>
      </c>
      <c r="G850" t="s">
        <v>3496</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3489</v>
      </c>
      <c r="F851" t="s">
        <v>3004</v>
      </c>
      <c r="G851" t="s">
        <v>3496</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3489</v>
      </c>
      <c r="F852" t="s">
        <v>3005</v>
      </c>
      <c r="G852" t="s">
        <v>3496</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3489</v>
      </c>
      <c r="F853" t="s">
        <v>2555</v>
      </c>
      <c r="G853" t="s">
        <v>3496</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3489</v>
      </c>
      <c r="F854" t="s">
        <v>3006</v>
      </c>
      <c r="G854" t="s">
        <v>3496</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3489</v>
      </c>
      <c r="F855" t="s">
        <v>3007</v>
      </c>
      <c r="G855" t="s">
        <v>3496</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3489</v>
      </c>
      <c r="F856" t="s">
        <v>3008</v>
      </c>
      <c r="G856" t="s">
        <v>3496</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3489</v>
      </c>
      <c r="F857" t="s">
        <v>2556</v>
      </c>
      <c r="G857" t="s">
        <v>3496</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3489</v>
      </c>
      <c r="F858" t="s">
        <v>3009</v>
      </c>
      <c r="G858" t="s">
        <v>3496</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3489</v>
      </c>
      <c r="F859" t="s">
        <v>3010</v>
      </c>
      <c r="G859" t="s">
        <v>3496</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3489</v>
      </c>
      <c r="F860" t="s">
        <v>3011</v>
      </c>
      <c r="G860" t="s">
        <v>3496</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3489</v>
      </c>
      <c r="F861" t="s">
        <v>3012</v>
      </c>
      <c r="G861" t="s">
        <v>3496</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3489</v>
      </c>
      <c r="F862" t="s">
        <v>3013</v>
      </c>
      <c r="G862" t="s">
        <v>3496</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3489</v>
      </c>
      <c r="F863" t="s">
        <v>3014</v>
      </c>
      <c r="G863" t="s">
        <v>3496</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3489</v>
      </c>
      <c r="F864" t="s">
        <v>3015</v>
      </c>
      <c r="G864" t="s">
        <v>3496</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3489</v>
      </c>
      <c r="F865" t="s">
        <v>3016</v>
      </c>
      <c r="G865" t="s">
        <v>3496</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3489</v>
      </c>
      <c r="F866" t="s">
        <v>3017</v>
      </c>
      <c r="G866" t="s">
        <v>3496</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3489</v>
      </c>
      <c r="F867" t="s">
        <v>3059</v>
      </c>
      <c r="G867" t="s">
        <v>3496</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3489</v>
      </c>
      <c r="F868" t="s">
        <v>3018</v>
      </c>
      <c r="G868" t="s">
        <v>3496</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3632</v>
      </c>
      <c r="F869" t="s">
        <v>3058</v>
      </c>
      <c r="G869" t="s">
        <v>3632</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3632</v>
      </c>
      <c r="F870" t="s">
        <v>2735</v>
      </c>
      <c r="G870" t="s">
        <v>3632</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3632</v>
      </c>
      <c r="F871" t="s">
        <v>2999</v>
      </c>
      <c r="G871" t="s">
        <v>3632</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3632</v>
      </c>
      <c r="F872" t="s">
        <v>3000</v>
      </c>
      <c r="G872" t="s">
        <v>3632</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3632</v>
      </c>
      <c r="F873" t="s">
        <v>3001</v>
      </c>
      <c r="G873" t="s">
        <v>3632</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3632</v>
      </c>
      <c r="F874" t="s">
        <v>3002</v>
      </c>
      <c r="G874" t="s">
        <v>3632</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3632</v>
      </c>
      <c r="F875" t="s">
        <v>3003</v>
      </c>
      <c r="G875" t="s">
        <v>3632</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3632</v>
      </c>
      <c r="F876" t="s">
        <v>3004</v>
      </c>
      <c r="G876" t="s">
        <v>3632</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3632</v>
      </c>
      <c r="F877" t="s">
        <v>3005</v>
      </c>
      <c r="G877" t="s">
        <v>3632</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3632</v>
      </c>
      <c r="F878" t="s">
        <v>2555</v>
      </c>
      <c r="G878" t="s">
        <v>3632</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3632</v>
      </c>
      <c r="F879" t="s">
        <v>3006</v>
      </c>
      <c r="G879" t="s">
        <v>3632</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3632</v>
      </c>
      <c r="F880" t="s">
        <v>3007</v>
      </c>
      <c r="G880" t="s">
        <v>3632</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3632</v>
      </c>
      <c r="F881" t="s">
        <v>3008</v>
      </c>
      <c r="G881" t="s">
        <v>3632</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3632</v>
      </c>
      <c r="F882" t="s">
        <v>2556</v>
      </c>
      <c r="G882" t="s">
        <v>3632</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3632</v>
      </c>
      <c r="F883" t="s">
        <v>3009</v>
      </c>
      <c r="G883" t="s">
        <v>3632</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3632</v>
      </c>
      <c r="F884" t="s">
        <v>3010</v>
      </c>
      <c r="G884" t="s">
        <v>3632</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3632</v>
      </c>
      <c r="F885" t="s">
        <v>3011</v>
      </c>
      <c r="G885" t="s">
        <v>3632</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3632</v>
      </c>
      <c r="F886" t="s">
        <v>3012</v>
      </c>
      <c r="G886" t="s">
        <v>3632</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3632</v>
      </c>
      <c r="F887" t="s">
        <v>3013</v>
      </c>
      <c r="G887" t="s">
        <v>3632</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3632</v>
      </c>
      <c r="F888" t="s">
        <v>3014</v>
      </c>
      <c r="G888" t="s">
        <v>3632</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3632</v>
      </c>
      <c r="F889" t="s">
        <v>3015</v>
      </c>
      <c r="G889" t="s">
        <v>3632</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3632</v>
      </c>
      <c r="F890" t="s">
        <v>3016</v>
      </c>
      <c r="G890" t="s">
        <v>3632</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3632</v>
      </c>
      <c r="F891" t="s">
        <v>3017</v>
      </c>
      <c r="G891" t="s">
        <v>3632</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3632</v>
      </c>
      <c r="F892" t="s">
        <v>3059</v>
      </c>
      <c r="G892" t="s">
        <v>3632</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3632</v>
      </c>
      <c r="F893" t="s">
        <v>3018</v>
      </c>
      <c r="G893" t="s">
        <v>3632</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3506</v>
      </c>
      <c r="D894" s="45" t="s">
        <v>3033</v>
      </c>
      <c r="E894" s="1" t="s">
        <v>3483</v>
      </c>
      <c r="F894" t="s">
        <v>3058</v>
      </c>
      <c r="G894" s="45" t="s">
        <v>3490</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3484</v>
      </c>
      <c r="F895" t="s">
        <v>3058</v>
      </c>
      <c r="G895" s="45" t="s">
        <v>3491</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3485</v>
      </c>
      <c r="F896" t="s">
        <v>3058</v>
      </c>
      <c r="G896" s="45" t="s">
        <v>3492</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3486</v>
      </c>
      <c r="F897" t="s">
        <v>3058</v>
      </c>
      <c r="G897" s="45" t="s">
        <v>3493</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3487</v>
      </c>
      <c r="F898" t="s">
        <v>3058</v>
      </c>
      <c r="G898" s="45" t="s">
        <v>3494</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3488</v>
      </c>
      <c r="F899" t="s">
        <v>3058</v>
      </c>
      <c r="G899" s="45" t="s">
        <v>3495</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3489</v>
      </c>
      <c r="F900" t="s">
        <v>3058</v>
      </c>
      <c r="G900" s="45" t="s">
        <v>3496</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3632</v>
      </c>
      <c r="F901" t="s">
        <v>3058</v>
      </c>
      <c r="G901" s="45" t="s">
        <v>3632</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3483</v>
      </c>
      <c r="F902" t="s">
        <v>2735</v>
      </c>
      <c r="G902" s="45" t="s">
        <v>3490</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3484</v>
      </c>
      <c r="F903" t="s">
        <v>2735</v>
      </c>
      <c r="G903" s="45" t="s">
        <v>3491</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3485</v>
      </c>
      <c r="F904" t="s">
        <v>2735</v>
      </c>
      <c r="G904" s="45" t="s">
        <v>3492</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3486</v>
      </c>
      <c r="F905" t="s">
        <v>2735</v>
      </c>
      <c r="G905" s="45" t="s">
        <v>3493</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3487</v>
      </c>
      <c r="F906" t="s">
        <v>2735</v>
      </c>
      <c r="G906" s="45" t="s">
        <v>3494</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3488</v>
      </c>
      <c r="F907" t="s">
        <v>2735</v>
      </c>
      <c r="G907" s="45" t="s">
        <v>3495</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3489</v>
      </c>
      <c r="F908" t="s">
        <v>2735</v>
      </c>
      <c r="G908" s="45" t="s">
        <v>3496</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3632</v>
      </c>
      <c r="F909" t="s">
        <v>2735</v>
      </c>
      <c r="G909" s="45" t="s">
        <v>3632</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3483</v>
      </c>
      <c r="F910" t="s">
        <v>2999</v>
      </c>
      <c r="G910" s="45" t="s">
        <v>3490</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3484</v>
      </c>
      <c r="F911" t="s">
        <v>2999</v>
      </c>
      <c r="G911" s="45" t="s">
        <v>3491</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3485</v>
      </c>
      <c r="F912" t="s">
        <v>2999</v>
      </c>
      <c r="G912" s="45" t="s">
        <v>3492</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3486</v>
      </c>
      <c r="F913" t="s">
        <v>2999</v>
      </c>
      <c r="G913" s="45" t="s">
        <v>3493</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3487</v>
      </c>
      <c r="F914" t="s">
        <v>2999</v>
      </c>
      <c r="G914" s="45" t="s">
        <v>3494</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3488</v>
      </c>
      <c r="F915" t="s">
        <v>2999</v>
      </c>
      <c r="G915" s="45" t="s">
        <v>3495</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3489</v>
      </c>
      <c r="F916" t="s">
        <v>2999</v>
      </c>
      <c r="G916" s="45" t="s">
        <v>3496</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3632</v>
      </c>
      <c r="F917" t="s">
        <v>2999</v>
      </c>
      <c r="G917" s="45" t="s">
        <v>3632</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3483</v>
      </c>
      <c r="F918" t="s">
        <v>3000</v>
      </c>
      <c r="G918" s="45" t="s">
        <v>3490</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3484</v>
      </c>
      <c r="F919" t="s">
        <v>3000</v>
      </c>
      <c r="G919" s="45" t="s">
        <v>3491</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3485</v>
      </c>
      <c r="F920" t="s">
        <v>3000</v>
      </c>
      <c r="G920" s="45" t="s">
        <v>3492</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3486</v>
      </c>
      <c r="F921" t="s">
        <v>3000</v>
      </c>
      <c r="G921" s="45" t="s">
        <v>3493</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3487</v>
      </c>
      <c r="F922" t="s">
        <v>3000</v>
      </c>
      <c r="G922" s="45" t="s">
        <v>3494</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3488</v>
      </c>
      <c r="F923" t="s">
        <v>3000</v>
      </c>
      <c r="G923" s="45" t="s">
        <v>3495</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3489</v>
      </c>
      <c r="F924" t="s">
        <v>3000</v>
      </c>
      <c r="G924" s="45" t="s">
        <v>3496</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3632</v>
      </c>
      <c r="F925" t="s">
        <v>3000</v>
      </c>
      <c r="G925" s="45" t="s">
        <v>3632</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3483</v>
      </c>
      <c r="F926" t="s">
        <v>3001</v>
      </c>
      <c r="G926" s="45" t="s">
        <v>3490</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3484</v>
      </c>
      <c r="F927" t="s">
        <v>3001</v>
      </c>
      <c r="G927" s="45" t="s">
        <v>3491</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3485</v>
      </c>
      <c r="F928" t="s">
        <v>3001</v>
      </c>
      <c r="G928" s="45" t="s">
        <v>3492</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3486</v>
      </c>
      <c r="F929" t="s">
        <v>3001</v>
      </c>
      <c r="G929" s="45" t="s">
        <v>3493</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3487</v>
      </c>
      <c r="F930" t="s">
        <v>3001</v>
      </c>
      <c r="G930" s="45" t="s">
        <v>3494</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3488</v>
      </c>
      <c r="F931" t="s">
        <v>3001</v>
      </c>
      <c r="G931" s="45" t="s">
        <v>3495</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3489</v>
      </c>
      <c r="F932" t="s">
        <v>3001</v>
      </c>
      <c r="G932" s="45" t="s">
        <v>3496</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3632</v>
      </c>
      <c r="F933" t="s">
        <v>3001</v>
      </c>
      <c r="G933" s="45" t="s">
        <v>3632</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3483</v>
      </c>
      <c r="F934" t="s">
        <v>3002</v>
      </c>
      <c r="G934" s="45" t="s">
        <v>3490</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3484</v>
      </c>
      <c r="F935" t="s">
        <v>3002</v>
      </c>
      <c r="G935" s="45" t="s">
        <v>3491</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3485</v>
      </c>
      <c r="F936" t="s">
        <v>3002</v>
      </c>
      <c r="G936" s="45" t="s">
        <v>3492</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3486</v>
      </c>
      <c r="F937" t="s">
        <v>3002</v>
      </c>
      <c r="G937" s="45" t="s">
        <v>3493</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3487</v>
      </c>
      <c r="F938" t="s">
        <v>3002</v>
      </c>
      <c r="G938" s="45" t="s">
        <v>3494</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3488</v>
      </c>
      <c r="F939" t="s">
        <v>3002</v>
      </c>
      <c r="G939" s="45" t="s">
        <v>3495</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3489</v>
      </c>
      <c r="F940" t="s">
        <v>3002</v>
      </c>
      <c r="G940" s="45" t="s">
        <v>3496</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3632</v>
      </c>
      <c r="F941" t="s">
        <v>3002</v>
      </c>
      <c r="G941" s="45" t="s">
        <v>3632</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3483</v>
      </c>
      <c r="F942" t="s">
        <v>3003</v>
      </c>
      <c r="G942" s="45" t="s">
        <v>3490</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3484</v>
      </c>
      <c r="F943" t="s">
        <v>3003</v>
      </c>
      <c r="G943" s="45" t="s">
        <v>3491</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3485</v>
      </c>
      <c r="F944" t="s">
        <v>3003</v>
      </c>
      <c r="G944" s="45" t="s">
        <v>3492</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3486</v>
      </c>
      <c r="F945" t="s">
        <v>3003</v>
      </c>
      <c r="G945" s="45" t="s">
        <v>3493</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3487</v>
      </c>
      <c r="F946" t="s">
        <v>3003</v>
      </c>
      <c r="G946" s="45" t="s">
        <v>3494</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3488</v>
      </c>
      <c r="F947" t="s">
        <v>3003</v>
      </c>
      <c r="G947" s="45" t="s">
        <v>3495</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3489</v>
      </c>
      <c r="F948" t="s">
        <v>3003</v>
      </c>
      <c r="G948" s="45" t="s">
        <v>3496</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3632</v>
      </c>
      <c r="F949" t="s">
        <v>3003</v>
      </c>
      <c r="G949" s="45" t="s">
        <v>3632</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3483</v>
      </c>
      <c r="F950" t="s">
        <v>3004</v>
      </c>
      <c r="G950" s="45" t="s">
        <v>3490</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3484</v>
      </c>
      <c r="F951" t="s">
        <v>3004</v>
      </c>
      <c r="G951" s="45" t="s">
        <v>3491</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3485</v>
      </c>
      <c r="F952" t="s">
        <v>3004</v>
      </c>
      <c r="G952" s="45" t="s">
        <v>3492</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3486</v>
      </c>
      <c r="F953" t="s">
        <v>3004</v>
      </c>
      <c r="G953" s="45" t="s">
        <v>3493</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3487</v>
      </c>
      <c r="F954" t="s">
        <v>3004</v>
      </c>
      <c r="G954" s="45" t="s">
        <v>3494</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3488</v>
      </c>
      <c r="F955" t="s">
        <v>3004</v>
      </c>
      <c r="G955" s="45" t="s">
        <v>3495</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3489</v>
      </c>
      <c r="F956" t="s">
        <v>3004</v>
      </c>
      <c r="G956" s="45" t="s">
        <v>3496</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3632</v>
      </c>
      <c r="F957" t="s">
        <v>3004</v>
      </c>
      <c r="G957" s="45" t="s">
        <v>3632</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3483</v>
      </c>
      <c r="F958" t="s">
        <v>3005</v>
      </c>
      <c r="G958" s="45" t="s">
        <v>3490</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3484</v>
      </c>
      <c r="F959" t="s">
        <v>3005</v>
      </c>
      <c r="G959" s="45" t="s">
        <v>3491</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3485</v>
      </c>
      <c r="F960" t="s">
        <v>3005</v>
      </c>
      <c r="G960" s="45" t="s">
        <v>3492</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3486</v>
      </c>
      <c r="F961" t="s">
        <v>3005</v>
      </c>
      <c r="G961" s="45" t="s">
        <v>3493</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3487</v>
      </c>
      <c r="F962" t="s">
        <v>3005</v>
      </c>
      <c r="G962" s="45" t="s">
        <v>3494</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3488</v>
      </c>
      <c r="F963" t="s">
        <v>3005</v>
      </c>
      <c r="G963" s="45" t="s">
        <v>3495</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3489</v>
      </c>
      <c r="F964" t="s">
        <v>3005</v>
      </c>
      <c r="G964" s="45" t="s">
        <v>3496</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3632</v>
      </c>
      <c r="F965" t="s">
        <v>3005</v>
      </c>
      <c r="G965" s="45" t="s">
        <v>3632</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3483</v>
      </c>
      <c r="F966" t="s">
        <v>2555</v>
      </c>
      <c r="G966" s="45" t="s">
        <v>3490</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3484</v>
      </c>
      <c r="F967" t="s">
        <v>2555</v>
      </c>
      <c r="G967" s="45" t="s">
        <v>3491</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3485</v>
      </c>
      <c r="F968" t="s">
        <v>2555</v>
      </c>
      <c r="G968" s="45" t="s">
        <v>3492</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3486</v>
      </c>
      <c r="F969" t="s">
        <v>2555</v>
      </c>
      <c r="G969" s="45" t="s">
        <v>3493</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3487</v>
      </c>
      <c r="F970" t="s">
        <v>2555</v>
      </c>
      <c r="G970" s="45" t="s">
        <v>3494</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3488</v>
      </c>
      <c r="F971" t="s">
        <v>2555</v>
      </c>
      <c r="G971" s="45" t="s">
        <v>3495</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3489</v>
      </c>
      <c r="F972" t="s">
        <v>2555</v>
      </c>
      <c r="G972" s="45" t="s">
        <v>3496</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3632</v>
      </c>
      <c r="F973" t="s">
        <v>2555</v>
      </c>
      <c r="G973" s="45" t="s">
        <v>3632</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3483</v>
      </c>
      <c r="F974" t="s">
        <v>3006</v>
      </c>
      <c r="G974" s="45" t="s">
        <v>3490</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3484</v>
      </c>
      <c r="F975" t="s">
        <v>3006</v>
      </c>
      <c r="G975" s="45" t="s">
        <v>3491</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3485</v>
      </c>
      <c r="F976" t="s">
        <v>3006</v>
      </c>
      <c r="G976" s="45" t="s">
        <v>3492</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3486</v>
      </c>
      <c r="F977" t="s">
        <v>3006</v>
      </c>
      <c r="G977" s="45" t="s">
        <v>3493</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3487</v>
      </c>
      <c r="F978" t="s">
        <v>3006</v>
      </c>
      <c r="G978" s="45" t="s">
        <v>3494</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3488</v>
      </c>
      <c r="F979" t="s">
        <v>3006</v>
      </c>
      <c r="G979" s="45" t="s">
        <v>3495</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3489</v>
      </c>
      <c r="F980" t="s">
        <v>3006</v>
      </c>
      <c r="G980" s="45" t="s">
        <v>3496</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3632</v>
      </c>
      <c r="F981" t="s">
        <v>3006</v>
      </c>
      <c r="G981" s="45" t="s">
        <v>3632</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3483</v>
      </c>
      <c r="F982" t="s">
        <v>3007</v>
      </c>
      <c r="G982" s="45" t="s">
        <v>3490</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3484</v>
      </c>
      <c r="F983" t="s">
        <v>3007</v>
      </c>
      <c r="G983" s="45" t="s">
        <v>3491</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3485</v>
      </c>
      <c r="F984" t="s">
        <v>3007</v>
      </c>
      <c r="G984" s="45" t="s">
        <v>3492</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3486</v>
      </c>
      <c r="F985" t="s">
        <v>3007</v>
      </c>
      <c r="G985" s="45" t="s">
        <v>3493</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3487</v>
      </c>
      <c r="F986" t="s">
        <v>3007</v>
      </c>
      <c r="G986" s="45" t="s">
        <v>3494</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3488</v>
      </c>
      <c r="F987" t="s">
        <v>3007</v>
      </c>
      <c r="G987" s="45" t="s">
        <v>3495</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3489</v>
      </c>
      <c r="F988" t="s">
        <v>3007</v>
      </c>
      <c r="G988" s="45" t="s">
        <v>3496</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3632</v>
      </c>
      <c r="F989" t="s">
        <v>3007</v>
      </c>
      <c r="G989" s="45" t="s">
        <v>3632</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3483</v>
      </c>
      <c r="F990" t="s">
        <v>3008</v>
      </c>
      <c r="G990" s="45" t="s">
        <v>3490</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3484</v>
      </c>
      <c r="F991" t="s">
        <v>3008</v>
      </c>
      <c r="G991" s="45" t="s">
        <v>3491</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3485</v>
      </c>
      <c r="F992" t="s">
        <v>3008</v>
      </c>
      <c r="G992" s="45" t="s">
        <v>3492</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3486</v>
      </c>
      <c r="F993" t="s">
        <v>3008</v>
      </c>
      <c r="G993" s="45" t="s">
        <v>3493</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3487</v>
      </c>
      <c r="F994" t="s">
        <v>3008</v>
      </c>
      <c r="G994" s="45" t="s">
        <v>3494</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3488</v>
      </c>
      <c r="F995" t="s">
        <v>3008</v>
      </c>
      <c r="G995" s="45" t="s">
        <v>3495</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3489</v>
      </c>
      <c r="F996" t="s">
        <v>3008</v>
      </c>
      <c r="G996" s="45" t="s">
        <v>3496</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3632</v>
      </c>
      <c r="F997" t="s">
        <v>3008</v>
      </c>
      <c r="G997" s="45" t="s">
        <v>3632</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3483</v>
      </c>
      <c r="F998" t="s">
        <v>2556</v>
      </c>
      <c r="G998" s="45" t="s">
        <v>3490</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3484</v>
      </c>
      <c r="F999" t="s">
        <v>2556</v>
      </c>
      <c r="G999" s="45" t="s">
        <v>3491</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3485</v>
      </c>
      <c r="F1000" t="s">
        <v>2556</v>
      </c>
      <c r="G1000" s="45" t="s">
        <v>3492</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3486</v>
      </c>
      <c r="F1001" t="s">
        <v>2556</v>
      </c>
      <c r="G1001" s="45" t="s">
        <v>3493</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3487</v>
      </c>
      <c r="F1002" t="s">
        <v>2556</v>
      </c>
      <c r="G1002" s="45" t="s">
        <v>3494</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3488</v>
      </c>
      <c r="F1003" t="s">
        <v>2556</v>
      </c>
      <c r="G1003" s="45" t="s">
        <v>3495</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3489</v>
      </c>
      <c r="F1004" t="s">
        <v>2556</v>
      </c>
      <c r="G1004" s="45" t="s">
        <v>3496</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3632</v>
      </c>
      <c r="F1005" t="s">
        <v>2556</v>
      </c>
      <c r="G1005" s="45" t="s">
        <v>3632</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3483</v>
      </c>
      <c r="F1006" t="s">
        <v>3009</v>
      </c>
      <c r="G1006" s="45" t="s">
        <v>3490</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3484</v>
      </c>
      <c r="F1007" t="s">
        <v>3009</v>
      </c>
      <c r="G1007" s="45" t="s">
        <v>3491</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3485</v>
      </c>
      <c r="F1008" t="s">
        <v>3009</v>
      </c>
      <c r="G1008" s="45" t="s">
        <v>3492</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3486</v>
      </c>
      <c r="F1009" t="s">
        <v>3009</v>
      </c>
      <c r="G1009" s="45" t="s">
        <v>3493</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3487</v>
      </c>
      <c r="F1010" t="s">
        <v>3009</v>
      </c>
      <c r="G1010" s="45" t="s">
        <v>3494</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3488</v>
      </c>
      <c r="F1011" t="s">
        <v>3009</v>
      </c>
      <c r="G1011" s="45" t="s">
        <v>3495</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3489</v>
      </c>
      <c r="F1012" t="s">
        <v>3009</v>
      </c>
      <c r="G1012" s="45" t="s">
        <v>3496</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3632</v>
      </c>
      <c r="F1013" t="s">
        <v>3009</v>
      </c>
      <c r="G1013" s="45" t="s">
        <v>3632</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3483</v>
      </c>
      <c r="F1014" t="s">
        <v>3010</v>
      </c>
      <c r="G1014" s="45" t="s">
        <v>3490</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3484</v>
      </c>
      <c r="F1015" t="s">
        <v>3010</v>
      </c>
      <c r="G1015" s="45" t="s">
        <v>3491</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3485</v>
      </c>
      <c r="F1016" t="s">
        <v>3010</v>
      </c>
      <c r="G1016" s="45" t="s">
        <v>3492</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3486</v>
      </c>
      <c r="F1017" t="s">
        <v>3010</v>
      </c>
      <c r="G1017" s="45" t="s">
        <v>3493</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3487</v>
      </c>
      <c r="F1018" t="s">
        <v>3010</v>
      </c>
      <c r="G1018" s="45" t="s">
        <v>3494</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3488</v>
      </c>
      <c r="F1019" t="s">
        <v>3010</v>
      </c>
      <c r="G1019" s="45" t="s">
        <v>3495</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3489</v>
      </c>
      <c r="F1020" t="s">
        <v>3010</v>
      </c>
      <c r="G1020" s="45" t="s">
        <v>3496</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3632</v>
      </c>
      <c r="F1021" t="s">
        <v>3010</v>
      </c>
      <c r="G1021" s="45" t="s">
        <v>3632</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3483</v>
      </c>
      <c r="F1022" t="s">
        <v>3011</v>
      </c>
      <c r="G1022" s="45" t="s">
        <v>3490</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3484</v>
      </c>
      <c r="F1023" t="s">
        <v>3011</v>
      </c>
      <c r="G1023" s="45" t="s">
        <v>3491</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3485</v>
      </c>
      <c r="F1024" t="s">
        <v>3011</v>
      </c>
      <c r="G1024" s="45" t="s">
        <v>3492</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3486</v>
      </c>
      <c r="F1025" t="s">
        <v>3011</v>
      </c>
      <c r="G1025" s="45" t="s">
        <v>3493</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3487</v>
      </c>
      <c r="F1026" t="s">
        <v>3011</v>
      </c>
      <c r="G1026" s="45" t="s">
        <v>3494</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3488</v>
      </c>
      <c r="F1027" t="s">
        <v>3011</v>
      </c>
      <c r="G1027" s="45" t="s">
        <v>3495</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3489</v>
      </c>
      <c r="F1028" t="s">
        <v>3011</v>
      </c>
      <c r="G1028" s="45" t="s">
        <v>3496</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3632</v>
      </c>
      <c r="F1029" t="s">
        <v>3011</v>
      </c>
      <c r="G1029" s="45" t="s">
        <v>3632</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3483</v>
      </c>
      <c r="F1030" t="s">
        <v>3012</v>
      </c>
      <c r="G1030" s="45" t="s">
        <v>3490</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3484</v>
      </c>
      <c r="F1031" t="s">
        <v>3012</v>
      </c>
      <c r="G1031" s="45" t="s">
        <v>3491</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3485</v>
      </c>
      <c r="F1032" t="s">
        <v>3012</v>
      </c>
      <c r="G1032" s="45" t="s">
        <v>3492</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3486</v>
      </c>
      <c r="F1033" t="s">
        <v>3012</v>
      </c>
      <c r="G1033" s="45" t="s">
        <v>3493</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3487</v>
      </c>
      <c r="F1034" t="s">
        <v>3012</v>
      </c>
      <c r="G1034" s="45" t="s">
        <v>3494</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3488</v>
      </c>
      <c r="F1035" t="s">
        <v>3012</v>
      </c>
      <c r="G1035" s="45" t="s">
        <v>3495</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3489</v>
      </c>
      <c r="F1036" t="s">
        <v>3012</v>
      </c>
      <c r="G1036" s="45" t="s">
        <v>3496</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3632</v>
      </c>
      <c r="F1037" t="s">
        <v>3012</v>
      </c>
      <c r="G1037" s="45" t="s">
        <v>3632</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3483</v>
      </c>
      <c r="F1038" t="s">
        <v>3013</v>
      </c>
      <c r="G1038" s="45" t="s">
        <v>3490</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3484</v>
      </c>
      <c r="F1039" t="s">
        <v>3013</v>
      </c>
      <c r="G1039" s="45" t="s">
        <v>3491</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3485</v>
      </c>
      <c r="F1040" t="s">
        <v>3013</v>
      </c>
      <c r="G1040" s="45" t="s">
        <v>3492</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3486</v>
      </c>
      <c r="F1041" t="s">
        <v>3013</v>
      </c>
      <c r="G1041" s="45" t="s">
        <v>3493</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3487</v>
      </c>
      <c r="F1042" t="s">
        <v>3013</v>
      </c>
      <c r="G1042" s="45" t="s">
        <v>3494</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3488</v>
      </c>
      <c r="F1043" t="s">
        <v>3013</v>
      </c>
      <c r="G1043" s="45" t="s">
        <v>3495</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3489</v>
      </c>
      <c r="F1044" t="s">
        <v>3013</v>
      </c>
      <c r="G1044" s="45" t="s">
        <v>3496</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3632</v>
      </c>
      <c r="F1045" t="s">
        <v>3013</v>
      </c>
      <c r="G1045" s="45" t="s">
        <v>3632</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3483</v>
      </c>
      <c r="F1046" t="s">
        <v>3014</v>
      </c>
      <c r="G1046" s="45" t="s">
        <v>3490</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3484</v>
      </c>
      <c r="F1047" t="s">
        <v>3014</v>
      </c>
      <c r="G1047" s="45" t="s">
        <v>3491</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3485</v>
      </c>
      <c r="F1048" t="s">
        <v>3014</v>
      </c>
      <c r="G1048" s="45" t="s">
        <v>3492</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3486</v>
      </c>
      <c r="F1049" t="s">
        <v>3014</v>
      </c>
      <c r="G1049" s="45" t="s">
        <v>3493</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3487</v>
      </c>
      <c r="F1050" t="s">
        <v>3014</v>
      </c>
      <c r="G1050" s="45" t="s">
        <v>3494</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3488</v>
      </c>
      <c r="F1051" t="s">
        <v>3014</v>
      </c>
      <c r="G1051" s="45" t="s">
        <v>3495</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3489</v>
      </c>
      <c r="F1052" t="s">
        <v>3014</v>
      </c>
      <c r="G1052" s="45" t="s">
        <v>3496</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3632</v>
      </c>
      <c r="F1053" t="s">
        <v>3014</v>
      </c>
      <c r="G1053" s="45" t="s">
        <v>3632</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3483</v>
      </c>
      <c r="F1054" t="s">
        <v>3015</v>
      </c>
      <c r="G1054" s="45" t="s">
        <v>3490</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3484</v>
      </c>
      <c r="F1055" t="s">
        <v>3015</v>
      </c>
      <c r="G1055" s="45" t="s">
        <v>3491</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3485</v>
      </c>
      <c r="F1056" t="s">
        <v>3015</v>
      </c>
      <c r="G1056" s="45" t="s">
        <v>3492</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3486</v>
      </c>
      <c r="F1057" t="s">
        <v>3015</v>
      </c>
      <c r="G1057" s="45" t="s">
        <v>3493</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3487</v>
      </c>
      <c r="F1058" t="s">
        <v>3015</v>
      </c>
      <c r="G1058" s="45" t="s">
        <v>3494</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3488</v>
      </c>
      <c r="F1059" t="s">
        <v>3015</v>
      </c>
      <c r="G1059" s="45" t="s">
        <v>3495</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3489</v>
      </c>
      <c r="F1060" t="s">
        <v>3015</v>
      </c>
      <c r="G1060" s="45" t="s">
        <v>3496</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3632</v>
      </c>
      <c r="F1061" t="s">
        <v>3015</v>
      </c>
      <c r="G1061" s="45" t="s">
        <v>3632</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3483</v>
      </c>
      <c r="F1062" t="s">
        <v>3016</v>
      </c>
      <c r="G1062" s="45" t="s">
        <v>3490</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3484</v>
      </c>
      <c r="F1063" t="s">
        <v>3016</v>
      </c>
      <c r="G1063" s="45" t="s">
        <v>3491</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3485</v>
      </c>
      <c r="F1064" t="s">
        <v>3016</v>
      </c>
      <c r="G1064" s="45" t="s">
        <v>3492</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3486</v>
      </c>
      <c r="F1065" t="s">
        <v>3016</v>
      </c>
      <c r="G1065" s="45" t="s">
        <v>3493</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3487</v>
      </c>
      <c r="F1066" t="s">
        <v>3016</v>
      </c>
      <c r="G1066" s="45" t="s">
        <v>3494</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3488</v>
      </c>
      <c r="F1067" t="s">
        <v>3016</v>
      </c>
      <c r="G1067" s="45" t="s">
        <v>3495</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3489</v>
      </c>
      <c r="F1068" t="s">
        <v>3016</v>
      </c>
      <c r="G1068" s="45" t="s">
        <v>3496</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3632</v>
      </c>
      <c r="F1069" t="s">
        <v>3016</v>
      </c>
      <c r="G1069" s="45" t="s">
        <v>3632</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3483</v>
      </c>
      <c r="F1070" t="s">
        <v>3017</v>
      </c>
      <c r="G1070" s="45" t="s">
        <v>3490</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3484</v>
      </c>
      <c r="F1071" t="s">
        <v>3017</v>
      </c>
      <c r="G1071" s="45" t="s">
        <v>3491</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3485</v>
      </c>
      <c r="F1072" t="s">
        <v>3017</v>
      </c>
      <c r="G1072" s="45" t="s">
        <v>3492</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3486</v>
      </c>
      <c r="F1073" t="s">
        <v>3017</v>
      </c>
      <c r="G1073" s="45" t="s">
        <v>3493</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3487</v>
      </c>
      <c r="F1074" t="s">
        <v>3017</v>
      </c>
      <c r="G1074" s="45" t="s">
        <v>3494</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3488</v>
      </c>
      <c r="F1075" t="s">
        <v>3017</v>
      </c>
      <c r="G1075" s="45" t="s">
        <v>3495</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3489</v>
      </c>
      <c r="F1076" t="s">
        <v>3017</v>
      </c>
      <c r="G1076" s="45" t="s">
        <v>3496</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3632</v>
      </c>
      <c r="F1077" t="s">
        <v>3017</v>
      </c>
      <c r="G1077" s="45" t="s">
        <v>3632</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3483</v>
      </c>
      <c r="F1078" t="s">
        <v>3059</v>
      </c>
      <c r="G1078" s="45" t="s">
        <v>3490</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3484</v>
      </c>
      <c r="F1079" t="s">
        <v>3059</v>
      </c>
      <c r="G1079" s="45" t="s">
        <v>3491</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3485</v>
      </c>
      <c r="F1080" t="s">
        <v>3059</v>
      </c>
      <c r="G1080" s="45" t="s">
        <v>3492</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3486</v>
      </c>
      <c r="F1081" t="s">
        <v>3059</v>
      </c>
      <c r="G1081" s="45" t="s">
        <v>3493</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3487</v>
      </c>
      <c r="F1082" t="s">
        <v>3059</v>
      </c>
      <c r="G1082" s="45" t="s">
        <v>3494</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3488</v>
      </c>
      <c r="F1083" t="s">
        <v>3059</v>
      </c>
      <c r="G1083" s="45" t="s">
        <v>3495</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3489</v>
      </c>
      <c r="F1084" t="s">
        <v>3059</v>
      </c>
      <c r="G1084" s="45" t="s">
        <v>3496</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3632</v>
      </c>
      <c r="F1085" t="s">
        <v>3059</v>
      </c>
      <c r="G1085" s="45" t="s">
        <v>3632</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3483</v>
      </c>
      <c r="F1086" t="s">
        <v>3018</v>
      </c>
      <c r="G1086" s="45" t="s">
        <v>3490</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3484</v>
      </c>
      <c r="F1087" t="s">
        <v>3018</v>
      </c>
      <c r="G1087" s="45" t="s">
        <v>3491</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3485</v>
      </c>
      <c r="F1088" t="s">
        <v>3018</v>
      </c>
      <c r="G1088" s="45" t="s">
        <v>3492</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3486</v>
      </c>
      <c r="F1089" t="s">
        <v>3018</v>
      </c>
      <c r="G1089" s="45" t="s">
        <v>3493</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3487</v>
      </c>
      <c r="F1090" t="s">
        <v>3018</v>
      </c>
      <c r="G1090" s="45" t="s">
        <v>3494</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3488</v>
      </c>
      <c r="F1091" t="s">
        <v>3018</v>
      </c>
      <c r="G1091" s="45" t="s">
        <v>3495</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3489</v>
      </c>
      <c r="F1092" t="s">
        <v>3018</v>
      </c>
      <c r="G1092" s="45" t="s">
        <v>3496</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3632</v>
      </c>
      <c r="F1093" t="s">
        <v>3018</v>
      </c>
      <c r="G1093" s="45" t="s">
        <v>3632</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3769</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3507</v>
      </c>
      <c r="D1349" s="45" t="s">
        <v>3033</v>
      </c>
      <c r="E1349" s="1" t="s">
        <v>3483</v>
      </c>
      <c r="F1349" t="s">
        <v>3058</v>
      </c>
      <c r="G1349" s="45" t="s">
        <v>3490</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3484</v>
      </c>
      <c r="F1350" t="s">
        <v>3058</v>
      </c>
      <c r="G1350" s="45" t="s">
        <v>3491</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3485</v>
      </c>
      <c r="F1351" t="s">
        <v>3058</v>
      </c>
      <c r="G1351" s="45" t="s">
        <v>3492</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3486</v>
      </c>
      <c r="F1352" t="s">
        <v>3058</v>
      </c>
      <c r="G1352" s="45" t="s">
        <v>3493</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3487</v>
      </c>
      <c r="F1353" t="s">
        <v>3058</v>
      </c>
      <c r="G1353" s="45" t="s">
        <v>3494</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3488</v>
      </c>
      <c r="F1354" t="s">
        <v>3058</v>
      </c>
      <c r="G1354" s="45" t="s">
        <v>3495</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3489</v>
      </c>
      <c r="F1355" t="s">
        <v>3058</v>
      </c>
      <c r="G1355" s="45" t="s">
        <v>3496</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3632</v>
      </c>
      <c r="F1356" t="s">
        <v>3058</v>
      </c>
      <c r="G1356" s="45" t="s">
        <v>3632</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3483</v>
      </c>
      <c r="F1357" t="s">
        <v>2735</v>
      </c>
      <c r="G1357" s="45" t="s">
        <v>3490</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3484</v>
      </c>
      <c r="F1358" t="s">
        <v>2735</v>
      </c>
      <c r="G1358" s="45" t="s">
        <v>3491</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3485</v>
      </c>
      <c r="F1359" t="s">
        <v>2735</v>
      </c>
      <c r="G1359" s="45" t="s">
        <v>3492</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3486</v>
      </c>
      <c r="F1360" t="s">
        <v>2735</v>
      </c>
      <c r="G1360" s="45" t="s">
        <v>3493</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3487</v>
      </c>
      <c r="F1361" t="s">
        <v>2735</v>
      </c>
      <c r="G1361" s="45" t="s">
        <v>3494</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3488</v>
      </c>
      <c r="F1362" t="s">
        <v>2735</v>
      </c>
      <c r="G1362" s="45" t="s">
        <v>3495</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3489</v>
      </c>
      <c r="F1363" t="s">
        <v>2735</v>
      </c>
      <c r="G1363" s="45" t="s">
        <v>3496</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3632</v>
      </c>
      <c r="F1364" t="s">
        <v>2735</v>
      </c>
      <c r="G1364" s="45" t="s">
        <v>3632</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3483</v>
      </c>
      <c r="F1365" t="s">
        <v>2999</v>
      </c>
      <c r="G1365" s="45" t="s">
        <v>3490</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3484</v>
      </c>
      <c r="F1366" t="s">
        <v>2999</v>
      </c>
      <c r="G1366" s="45" t="s">
        <v>3491</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3485</v>
      </c>
      <c r="F1367" t="s">
        <v>2999</v>
      </c>
      <c r="G1367" s="45" t="s">
        <v>3492</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3486</v>
      </c>
      <c r="F1368" t="s">
        <v>2999</v>
      </c>
      <c r="G1368" s="45" t="s">
        <v>3493</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3487</v>
      </c>
      <c r="F1369" t="s">
        <v>2999</v>
      </c>
      <c r="G1369" s="45" t="s">
        <v>3494</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3488</v>
      </c>
      <c r="F1370" t="s">
        <v>2999</v>
      </c>
      <c r="G1370" s="45" t="s">
        <v>3495</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3489</v>
      </c>
      <c r="F1371" t="s">
        <v>2999</v>
      </c>
      <c r="G1371" s="45" t="s">
        <v>3496</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3632</v>
      </c>
      <c r="F1372" t="s">
        <v>2999</v>
      </c>
      <c r="G1372" s="45" t="s">
        <v>3632</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3483</v>
      </c>
      <c r="F1373" t="s">
        <v>3000</v>
      </c>
      <c r="G1373" s="45" t="s">
        <v>3490</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3484</v>
      </c>
      <c r="F1374" t="s">
        <v>3000</v>
      </c>
      <c r="G1374" s="45" t="s">
        <v>3491</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3485</v>
      </c>
      <c r="F1375" t="s">
        <v>3000</v>
      </c>
      <c r="G1375" s="45" t="s">
        <v>3492</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3486</v>
      </c>
      <c r="F1376" t="s">
        <v>3000</v>
      </c>
      <c r="G1376" s="45" t="s">
        <v>3493</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3487</v>
      </c>
      <c r="F1377" t="s">
        <v>3000</v>
      </c>
      <c r="G1377" s="45" t="s">
        <v>3494</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3488</v>
      </c>
      <c r="F1378" t="s">
        <v>3000</v>
      </c>
      <c r="G1378" s="45" t="s">
        <v>3495</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3489</v>
      </c>
      <c r="F1379" t="s">
        <v>3000</v>
      </c>
      <c r="G1379" s="45" t="s">
        <v>3496</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3632</v>
      </c>
      <c r="F1380" t="s">
        <v>3000</v>
      </c>
      <c r="G1380" s="45" t="s">
        <v>3632</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3483</v>
      </c>
      <c r="F1381" t="s">
        <v>3001</v>
      </c>
      <c r="G1381" s="45" t="s">
        <v>3490</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3484</v>
      </c>
      <c r="F1382" t="s">
        <v>3001</v>
      </c>
      <c r="G1382" s="45" t="s">
        <v>3491</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3485</v>
      </c>
      <c r="F1383" t="s">
        <v>3001</v>
      </c>
      <c r="G1383" s="45" t="s">
        <v>3492</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3486</v>
      </c>
      <c r="F1384" t="s">
        <v>3001</v>
      </c>
      <c r="G1384" s="45" t="s">
        <v>3493</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3487</v>
      </c>
      <c r="F1385" t="s">
        <v>3001</v>
      </c>
      <c r="G1385" s="45" t="s">
        <v>3494</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3488</v>
      </c>
      <c r="F1386" t="s">
        <v>3001</v>
      </c>
      <c r="G1386" s="45" t="s">
        <v>3495</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3489</v>
      </c>
      <c r="F1387" t="s">
        <v>3001</v>
      </c>
      <c r="G1387" s="45" t="s">
        <v>3496</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3632</v>
      </c>
      <c r="F1388" t="s">
        <v>3001</v>
      </c>
      <c r="G1388" s="45" t="s">
        <v>3632</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3483</v>
      </c>
      <c r="F1389" t="s">
        <v>3002</v>
      </c>
      <c r="G1389" s="45" t="s">
        <v>3490</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3484</v>
      </c>
      <c r="F1390" t="s">
        <v>3002</v>
      </c>
      <c r="G1390" s="45" t="s">
        <v>3491</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3485</v>
      </c>
      <c r="F1391" t="s">
        <v>3002</v>
      </c>
      <c r="G1391" s="45" t="s">
        <v>3492</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3486</v>
      </c>
      <c r="F1392" t="s">
        <v>3002</v>
      </c>
      <c r="G1392" s="45" t="s">
        <v>3493</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3487</v>
      </c>
      <c r="F1393" t="s">
        <v>3002</v>
      </c>
      <c r="G1393" s="45" t="s">
        <v>3494</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3488</v>
      </c>
      <c r="F1394" t="s">
        <v>3002</v>
      </c>
      <c r="G1394" s="45" t="s">
        <v>3495</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3489</v>
      </c>
      <c r="F1395" t="s">
        <v>3002</v>
      </c>
      <c r="G1395" s="45" t="s">
        <v>3496</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3632</v>
      </c>
      <c r="F1396" t="s">
        <v>3002</v>
      </c>
      <c r="G1396" s="45" t="s">
        <v>3632</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3483</v>
      </c>
      <c r="F1397" t="s">
        <v>3003</v>
      </c>
      <c r="G1397" s="45" t="s">
        <v>3490</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3484</v>
      </c>
      <c r="F1398" t="s">
        <v>3003</v>
      </c>
      <c r="G1398" s="45" t="s">
        <v>3491</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3485</v>
      </c>
      <c r="F1399" t="s">
        <v>3003</v>
      </c>
      <c r="G1399" s="45" t="s">
        <v>3492</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3486</v>
      </c>
      <c r="F1400" t="s">
        <v>3003</v>
      </c>
      <c r="G1400" s="45" t="s">
        <v>3493</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3487</v>
      </c>
      <c r="F1401" t="s">
        <v>3003</v>
      </c>
      <c r="G1401" s="45" t="s">
        <v>3494</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3488</v>
      </c>
      <c r="F1402" t="s">
        <v>3003</v>
      </c>
      <c r="G1402" s="45" t="s">
        <v>3495</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3489</v>
      </c>
      <c r="F1403" t="s">
        <v>3003</v>
      </c>
      <c r="G1403" s="45" t="s">
        <v>3496</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3632</v>
      </c>
      <c r="F1404" t="s">
        <v>3003</v>
      </c>
      <c r="G1404" s="45" t="s">
        <v>3632</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3483</v>
      </c>
      <c r="F1405" t="s">
        <v>3004</v>
      </c>
      <c r="G1405" s="45" t="s">
        <v>3490</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3484</v>
      </c>
      <c r="F1406" t="s">
        <v>3004</v>
      </c>
      <c r="G1406" s="45" t="s">
        <v>3491</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3485</v>
      </c>
      <c r="F1407" t="s">
        <v>3004</v>
      </c>
      <c r="G1407" s="45" t="s">
        <v>3492</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3486</v>
      </c>
      <c r="F1408" t="s">
        <v>3004</v>
      </c>
      <c r="G1408" s="45" t="s">
        <v>3493</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3487</v>
      </c>
      <c r="F1409" t="s">
        <v>3004</v>
      </c>
      <c r="G1409" s="45" t="s">
        <v>3494</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3488</v>
      </c>
      <c r="F1410" t="s">
        <v>3004</v>
      </c>
      <c r="G1410" s="45" t="s">
        <v>3495</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3489</v>
      </c>
      <c r="F1411" t="s">
        <v>3004</v>
      </c>
      <c r="G1411" s="45" t="s">
        <v>3496</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3632</v>
      </c>
      <c r="F1412" t="s">
        <v>3004</v>
      </c>
      <c r="G1412" s="45" t="s">
        <v>3632</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3483</v>
      </c>
      <c r="F1413" t="s">
        <v>3005</v>
      </c>
      <c r="G1413" s="45" t="s">
        <v>3490</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3484</v>
      </c>
      <c r="F1414" t="s">
        <v>3005</v>
      </c>
      <c r="G1414" s="45" t="s">
        <v>3491</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3485</v>
      </c>
      <c r="F1415" t="s">
        <v>3005</v>
      </c>
      <c r="G1415" s="45" t="s">
        <v>3492</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3486</v>
      </c>
      <c r="F1416" t="s">
        <v>3005</v>
      </c>
      <c r="G1416" s="45" t="s">
        <v>3493</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3487</v>
      </c>
      <c r="F1417" t="s">
        <v>3005</v>
      </c>
      <c r="G1417" s="45" t="s">
        <v>3494</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3488</v>
      </c>
      <c r="F1418" t="s">
        <v>3005</v>
      </c>
      <c r="G1418" s="45" t="s">
        <v>3495</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3489</v>
      </c>
      <c r="F1419" t="s">
        <v>3005</v>
      </c>
      <c r="G1419" s="45" t="s">
        <v>3496</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3632</v>
      </c>
      <c r="F1420" t="s">
        <v>3005</v>
      </c>
      <c r="G1420" s="45" t="s">
        <v>3632</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3483</v>
      </c>
      <c r="F1421" t="s">
        <v>2555</v>
      </c>
      <c r="G1421" s="45" t="s">
        <v>3490</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3484</v>
      </c>
      <c r="F1422" t="s">
        <v>2555</v>
      </c>
      <c r="G1422" s="45" t="s">
        <v>3491</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3485</v>
      </c>
      <c r="F1423" t="s">
        <v>2555</v>
      </c>
      <c r="G1423" s="45" t="s">
        <v>3492</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3486</v>
      </c>
      <c r="F1424" t="s">
        <v>2555</v>
      </c>
      <c r="G1424" s="45" t="s">
        <v>3493</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3487</v>
      </c>
      <c r="F1425" t="s">
        <v>2555</v>
      </c>
      <c r="G1425" s="45" t="s">
        <v>3494</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3488</v>
      </c>
      <c r="F1426" t="s">
        <v>2555</v>
      </c>
      <c r="G1426" s="45" t="s">
        <v>3495</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3489</v>
      </c>
      <c r="F1427" t="s">
        <v>2555</v>
      </c>
      <c r="G1427" s="45" t="s">
        <v>3496</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3632</v>
      </c>
      <c r="F1428" t="s">
        <v>2555</v>
      </c>
      <c r="G1428" s="45" t="s">
        <v>3632</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3483</v>
      </c>
      <c r="F1429" t="s">
        <v>3006</v>
      </c>
      <c r="G1429" s="45" t="s">
        <v>3490</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3484</v>
      </c>
      <c r="F1430" t="s">
        <v>3006</v>
      </c>
      <c r="G1430" s="45" t="s">
        <v>3491</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3485</v>
      </c>
      <c r="F1431" t="s">
        <v>3006</v>
      </c>
      <c r="G1431" s="45" t="s">
        <v>3492</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3486</v>
      </c>
      <c r="F1432" t="s">
        <v>3006</v>
      </c>
      <c r="G1432" s="45" t="s">
        <v>3493</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3487</v>
      </c>
      <c r="F1433" t="s">
        <v>3006</v>
      </c>
      <c r="G1433" s="45" t="s">
        <v>3494</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3488</v>
      </c>
      <c r="F1434" t="s">
        <v>3006</v>
      </c>
      <c r="G1434" s="45" t="s">
        <v>3495</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3489</v>
      </c>
      <c r="F1435" t="s">
        <v>3006</v>
      </c>
      <c r="G1435" s="45" t="s">
        <v>3496</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3632</v>
      </c>
      <c r="F1436" t="s">
        <v>3006</v>
      </c>
      <c r="G1436" s="45" t="s">
        <v>3632</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3483</v>
      </c>
      <c r="F1437" t="s">
        <v>3007</v>
      </c>
      <c r="G1437" s="45" t="s">
        <v>3490</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3484</v>
      </c>
      <c r="F1438" t="s">
        <v>3007</v>
      </c>
      <c r="G1438" s="45" t="s">
        <v>3491</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3485</v>
      </c>
      <c r="F1439" t="s">
        <v>3007</v>
      </c>
      <c r="G1439" s="45" t="s">
        <v>3492</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3486</v>
      </c>
      <c r="F1440" t="s">
        <v>3007</v>
      </c>
      <c r="G1440" s="45" t="s">
        <v>3493</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3487</v>
      </c>
      <c r="F1441" t="s">
        <v>3007</v>
      </c>
      <c r="G1441" s="45" t="s">
        <v>3494</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3488</v>
      </c>
      <c r="F1442" t="s">
        <v>3007</v>
      </c>
      <c r="G1442" s="45" t="s">
        <v>3495</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3489</v>
      </c>
      <c r="F1443" t="s">
        <v>3007</v>
      </c>
      <c r="G1443" s="45" t="s">
        <v>3496</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3632</v>
      </c>
      <c r="F1444" t="s">
        <v>3007</v>
      </c>
      <c r="G1444" s="45" t="s">
        <v>3632</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3483</v>
      </c>
      <c r="F1445" t="s">
        <v>3008</v>
      </c>
      <c r="G1445" s="45" t="s">
        <v>3490</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3484</v>
      </c>
      <c r="F1446" t="s">
        <v>3008</v>
      </c>
      <c r="G1446" s="45" t="s">
        <v>3491</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3485</v>
      </c>
      <c r="F1447" t="s">
        <v>3008</v>
      </c>
      <c r="G1447" s="45" t="s">
        <v>3492</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3486</v>
      </c>
      <c r="F1448" t="s">
        <v>3008</v>
      </c>
      <c r="G1448" s="45" t="s">
        <v>3493</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3487</v>
      </c>
      <c r="F1449" t="s">
        <v>3008</v>
      </c>
      <c r="G1449" s="45" t="s">
        <v>3494</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3488</v>
      </c>
      <c r="F1450" t="s">
        <v>3008</v>
      </c>
      <c r="G1450" s="45" t="s">
        <v>3495</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3489</v>
      </c>
      <c r="F1451" t="s">
        <v>3008</v>
      </c>
      <c r="G1451" s="45" t="s">
        <v>3496</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3632</v>
      </c>
      <c r="F1452" t="s">
        <v>3008</v>
      </c>
      <c r="G1452" s="45" t="s">
        <v>3632</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3483</v>
      </c>
      <c r="F1453" t="s">
        <v>2556</v>
      </c>
      <c r="G1453" s="45" t="s">
        <v>3490</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3484</v>
      </c>
      <c r="F1454" t="s">
        <v>2556</v>
      </c>
      <c r="G1454" s="45" t="s">
        <v>3491</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3485</v>
      </c>
      <c r="F1455" t="s">
        <v>2556</v>
      </c>
      <c r="G1455" s="45" t="s">
        <v>3492</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3486</v>
      </c>
      <c r="F1456" t="s">
        <v>2556</v>
      </c>
      <c r="G1456" s="45" t="s">
        <v>3493</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3487</v>
      </c>
      <c r="F1457" t="s">
        <v>2556</v>
      </c>
      <c r="G1457" s="45" t="s">
        <v>3494</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3488</v>
      </c>
      <c r="F1458" t="s">
        <v>2556</v>
      </c>
      <c r="G1458" s="45" t="s">
        <v>3495</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3489</v>
      </c>
      <c r="F1459" t="s">
        <v>2556</v>
      </c>
      <c r="G1459" s="45" t="s">
        <v>3496</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3632</v>
      </c>
      <c r="F1460" t="s">
        <v>2556</v>
      </c>
      <c r="G1460" s="45" t="s">
        <v>3632</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3483</v>
      </c>
      <c r="F1461" t="s">
        <v>3009</v>
      </c>
      <c r="G1461" s="45" t="s">
        <v>3490</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3484</v>
      </c>
      <c r="F1462" t="s">
        <v>3009</v>
      </c>
      <c r="G1462" s="45" t="s">
        <v>3491</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3485</v>
      </c>
      <c r="F1463" t="s">
        <v>3009</v>
      </c>
      <c r="G1463" s="45" t="s">
        <v>3492</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3486</v>
      </c>
      <c r="F1464" t="s">
        <v>3009</v>
      </c>
      <c r="G1464" s="45" t="s">
        <v>3493</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3487</v>
      </c>
      <c r="F1465" t="s">
        <v>3009</v>
      </c>
      <c r="G1465" s="45" t="s">
        <v>3494</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3488</v>
      </c>
      <c r="F1466" t="s">
        <v>3009</v>
      </c>
      <c r="G1466" s="45" t="s">
        <v>3495</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3489</v>
      </c>
      <c r="F1467" t="s">
        <v>3009</v>
      </c>
      <c r="G1467" s="45" t="s">
        <v>3496</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3632</v>
      </c>
      <c r="F1468" t="s">
        <v>3009</v>
      </c>
      <c r="G1468" s="45" t="s">
        <v>3632</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3483</v>
      </c>
      <c r="F1469" t="s">
        <v>3010</v>
      </c>
      <c r="G1469" s="45" t="s">
        <v>3490</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3484</v>
      </c>
      <c r="F1470" t="s">
        <v>3010</v>
      </c>
      <c r="G1470" s="45" t="s">
        <v>3491</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3485</v>
      </c>
      <c r="F1471" t="s">
        <v>3010</v>
      </c>
      <c r="G1471" s="45" t="s">
        <v>3492</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3486</v>
      </c>
      <c r="F1472" t="s">
        <v>3010</v>
      </c>
      <c r="G1472" s="45" t="s">
        <v>3493</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3487</v>
      </c>
      <c r="F1473" t="s">
        <v>3010</v>
      </c>
      <c r="G1473" s="45" t="s">
        <v>3494</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3488</v>
      </c>
      <c r="F1474" t="s">
        <v>3010</v>
      </c>
      <c r="G1474" s="45" t="s">
        <v>3495</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3489</v>
      </c>
      <c r="F1475" t="s">
        <v>3010</v>
      </c>
      <c r="G1475" s="45" t="s">
        <v>3496</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3632</v>
      </c>
      <c r="F1476" t="s">
        <v>3010</v>
      </c>
      <c r="G1476" s="45" t="s">
        <v>3632</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3483</v>
      </c>
      <c r="F1477" t="s">
        <v>3011</v>
      </c>
      <c r="G1477" s="45" t="s">
        <v>3490</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3484</v>
      </c>
      <c r="F1478" t="s">
        <v>3011</v>
      </c>
      <c r="G1478" s="45" t="s">
        <v>3491</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3485</v>
      </c>
      <c r="F1479" t="s">
        <v>3011</v>
      </c>
      <c r="G1479" s="45" t="s">
        <v>3492</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3486</v>
      </c>
      <c r="F1480" t="s">
        <v>3011</v>
      </c>
      <c r="G1480" s="45" t="s">
        <v>3493</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3487</v>
      </c>
      <c r="F1481" t="s">
        <v>3011</v>
      </c>
      <c r="G1481" s="45" t="s">
        <v>3494</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3488</v>
      </c>
      <c r="F1482" t="s">
        <v>3011</v>
      </c>
      <c r="G1482" s="45" t="s">
        <v>3495</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3489</v>
      </c>
      <c r="F1483" t="s">
        <v>3011</v>
      </c>
      <c r="G1483" s="45" t="s">
        <v>3496</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3632</v>
      </c>
      <c r="F1484" t="s">
        <v>3011</v>
      </c>
      <c r="G1484" s="45" t="s">
        <v>3632</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3483</v>
      </c>
      <c r="F1485" t="s">
        <v>3012</v>
      </c>
      <c r="G1485" s="45" t="s">
        <v>3490</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3484</v>
      </c>
      <c r="F1486" t="s">
        <v>3012</v>
      </c>
      <c r="G1486" s="45" t="s">
        <v>3491</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3485</v>
      </c>
      <c r="F1487" t="s">
        <v>3012</v>
      </c>
      <c r="G1487" s="45" t="s">
        <v>3492</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3486</v>
      </c>
      <c r="F1488" t="s">
        <v>3012</v>
      </c>
      <c r="G1488" s="45" t="s">
        <v>3493</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3487</v>
      </c>
      <c r="F1489" t="s">
        <v>3012</v>
      </c>
      <c r="G1489" s="45" t="s">
        <v>3494</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3488</v>
      </c>
      <c r="F1490" t="s">
        <v>3012</v>
      </c>
      <c r="G1490" s="45" t="s">
        <v>3495</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3489</v>
      </c>
      <c r="F1491" t="s">
        <v>3012</v>
      </c>
      <c r="G1491" s="45" t="s">
        <v>3496</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3632</v>
      </c>
      <c r="F1492" t="s">
        <v>3012</v>
      </c>
      <c r="G1492" s="45" t="s">
        <v>3632</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3483</v>
      </c>
      <c r="F1493" t="s">
        <v>3013</v>
      </c>
      <c r="G1493" s="45" t="s">
        <v>3490</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3484</v>
      </c>
      <c r="F1494" t="s">
        <v>3013</v>
      </c>
      <c r="G1494" s="45" t="s">
        <v>3491</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3485</v>
      </c>
      <c r="F1495" t="s">
        <v>3013</v>
      </c>
      <c r="G1495" s="45" t="s">
        <v>3492</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3486</v>
      </c>
      <c r="F1496" t="s">
        <v>3013</v>
      </c>
      <c r="G1496" s="45" t="s">
        <v>3493</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3487</v>
      </c>
      <c r="F1497" t="s">
        <v>3013</v>
      </c>
      <c r="G1497" s="45" t="s">
        <v>3494</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3488</v>
      </c>
      <c r="F1498" t="s">
        <v>3013</v>
      </c>
      <c r="G1498" s="45" t="s">
        <v>3495</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3489</v>
      </c>
      <c r="F1499" t="s">
        <v>3013</v>
      </c>
      <c r="G1499" s="45" t="s">
        <v>3496</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3632</v>
      </c>
      <c r="F1500" t="s">
        <v>3013</v>
      </c>
      <c r="G1500" s="45" t="s">
        <v>3632</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3483</v>
      </c>
      <c r="F1501" t="s">
        <v>3014</v>
      </c>
      <c r="G1501" s="45" t="s">
        <v>3490</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3484</v>
      </c>
      <c r="F1502" t="s">
        <v>3014</v>
      </c>
      <c r="G1502" s="45" t="s">
        <v>3491</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3485</v>
      </c>
      <c r="F1503" t="s">
        <v>3014</v>
      </c>
      <c r="G1503" s="45" t="s">
        <v>3492</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3486</v>
      </c>
      <c r="F1504" t="s">
        <v>3014</v>
      </c>
      <c r="G1504" s="45" t="s">
        <v>3493</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3487</v>
      </c>
      <c r="F1505" t="s">
        <v>3014</v>
      </c>
      <c r="G1505" s="45" t="s">
        <v>3494</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3488</v>
      </c>
      <c r="F1506" t="s">
        <v>3014</v>
      </c>
      <c r="G1506" s="45" t="s">
        <v>3495</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3489</v>
      </c>
      <c r="F1507" t="s">
        <v>3014</v>
      </c>
      <c r="G1507" s="45" t="s">
        <v>3496</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3632</v>
      </c>
      <c r="F1508" t="s">
        <v>3014</v>
      </c>
      <c r="G1508" s="45" t="s">
        <v>3632</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3483</v>
      </c>
      <c r="F1509" t="s">
        <v>3015</v>
      </c>
      <c r="G1509" s="45" t="s">
        <v>3490</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3484</v>
      </c>
      <c r="F1510" t="s">
        <v>3015</v>
      </c>
      <c r="G1510" s="45" t="s">
        <v>3491</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3485</v>
      </c>
      <c r="F1511" t="s">
        <v>3015</v>
      </c>
      <c r="G1511" s="45" t="s">
        <v>3492</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3486</v>
      </c>
      <c r="F1512" t="s">
        <v>3015</v>
      </c>
      <c r="G1512" s="45" t="s">
        <v>3493</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3487</v>
      </c>
      <c r="F1513" t="s">
        <v>3015</v>
      </c>
      <c r="G1513" s="45" t="s">
        <v>3494</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3488</v>
      </c>
      <c r="F1514" t="s">
        <v>3015</v>
      </c>
      <c r="G1514" s="45" t="s">
        <v>3495</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3489</v>
      </c>
      <c r="F1515" t="s">
        <v>3015</v>
      </c>
      <c r="G1515" s="45" t="s">
        <v>3496</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3632</v>
      </c>
      <c r="F1516" t="s">
        <v>3015</v>
      </c>
      <c r="G1516" s="45" t="s">
        <v>3632</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3483</v>
      </c>
      <c r="F1517" t="s">
        <v>3016</v>
      </c>
      <c r="G1517" s="45" t="s">
        <v>3490</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3484</v>
      </c>
      <c r="F1518" t="s">
        <v>3016</v>
      </c>
      <c r="G1518" s="45" t="s">
        <v>3491</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3485</v>
      </c>
      <c r="F1519" t="s">
        <v>3016</v>
      </c>
      <c r="G1519" s="45" t="s">
        <v>3492</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3486</v>
      </c>
      <c r="F1520" t="s">
        <v>3016</v>
      </c>
      <c r="G1520" s="45" t="s">
        <v>3493</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3487</v>
      </c>
      <c r="F1521" t="s">
        <v>3016</v>
      </c>
      <c r="G1521" s="45" t="s">
        <v>3494</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3488</v>
      </c>
      <c r="F1522" t="s">
        <v>3016</v>
      </c>
      <c r="G1522" s="45" t="s">
        <v>3495</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3489</v>
      </c>
      <c r="F1523" t="s">
        <v>3016</v>
      </c>
      <c r="G1523" s="45" t="s">
        <v>3496</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3632</v>
      </c>
      <c r="F1524" t="s">
        <v>3016</v>
      </c>
      <c r="G1524" s="45" t="s">
        <v>3632</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3483</v>
      </c>
      <c r="F1525" t="s">
        <v>3017</v>
      </c>
      <c r="G1525" s="45" t="s">
        <v>3490</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3484</v>
      </c>
      <c r="F1526" t="s">
        <v>3017</v>
      </c>
      <c r="G1526" s="45" t="s">
        <v>3491</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3485</v>
      </c>
      <c r="F1527" t="s">
        <v>3017</v>
      </c>
      <c r="G1527" s="45" t="s">
        <v>3492</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3486</v>
      </c>
      <c r="F1528" t="s">
        <v>3017</v>
      </c>
      <c r="G1528" s="45" t="s">
        <v>3493</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3487</v>
      </c>
      <c r="F1529" t="s">
        <v>3017</v>
      </c>
      <c r="G1529" s="45" t="s">
        <v>3494</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3488</v>
      </c>
      <c r="F1530" t="s">
        <v>3017</v>
      </c>
      <c r="G1530" s="45" t="s">
        <v>3495</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3489</v>
      </c>
      <c r="F1531" t="s">
        <v>3017</v>
      </c>
      <c r="G1531" s="45" t="s">
        <v>3496</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3632</v>
      </c>
      <c r="F1532" t="s">
        <v>3017</v>
      </c>
      <c r="G1532" s="45" t="s">
        <v>3632</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3483</v>
      </c>
      <c r="F1533" t="s">
        <v>3059</v>
      </c>
      <c r="G1533" s="45" t="s">
        <v>3490</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3484</v>
      </c>
      <c r="F1534" t="s">
        <v>3059</v>
      </c>
      <c r="G1534" s="45" t="s">
        <v>3491</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3485</v>
      </c>
      <c r="F1535" t="s">
        <v>3059</v>
      </c>
      <c r="G1535" s="45" t="s">
        <v>3492</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3486</v>
      </c>
      <c r="F1536" t="s">
        <v>3059</v>
      </c>
      <c r="G1536" s="45" t="s">
        <v>3493</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3487</v>
      </c>
      <c r="F1537" t="s">
        <v>3059</v>
      </c>
      <c r="G1537" s="45" t="s">
        <v>3494</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3488</v>
      </c>
      <c r="F1538" t="s">
        <v>3059</v>
      </c>
      <c r="G1538" s="45" t="s">
        <v>3495</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3489</v>
      </c>
      <c r="F1539" t="s">
        <v>3059</v>
      </c>
      <c r="G1539" s="45" t="s">
        <v>3496</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3632</v>
      </c>
      <c r="F1540" t="s">
        <v>3059</v>
      </c>
      <c r="G1540" s="45" t="s">
        <v>3632</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3483</v>
      </c>
      <c r="F1541" t="s">
        <v>3018</v>
      </c>
      <c r="G1541" s="45" t="s">
        <v>3490</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3484</v>
      </c>
      <c r="F1542" t="s">
        <v>3018</v>
      </c>
      <c r="G1542" s="45" t="s">
        <v>3491</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3485</v>
      </c>
      <c r="F1543" t="s">
        <v>3018</v>
      </c>
      <c r="G1543" s="45" t="s">
        <v>3492</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3486</v>
      </c>
      <c r="F1544" t="s">
        <v>3018</v>
      </c>
      <c r="G1544" s="45" t="s">
        <v>3493</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3487</v>
      </c>
      <c r="F1545" t="s">
        <v>3018</v>
      </c>
      <c r="G1545" s="45" t="s">
        <v>3494</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3488</v>
      </c>
      <c r="F1546" t="s">
        <v>3018</v>
      </c>
      <c r="G1546" s="45" t="s">
        <v>3495</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3489</v>
      </c>
      <c r="F1547" t="s">
        <v>3018</v>
      </c>
      <c r="G1547" s="45" t="s">
        <v>3496</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3632</v>
      </c>
      <c r="F1548" t="s">
        <v>3018</v>
      </c>
      <c r="G1548" s="45" t="s">
        <v>3632</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3827</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3202</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3833</v>
      </c>
      <c r="D2061" s="45" t="s">
        <v>3837</v>
      </c>
      <c r="E2061" s="45"/>
      <c r="F2061" s="45" t="s">
        <v>3838</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3839</v>
      </c>
      <c r="E2062" s="45"/>
      <c r="F2062" s="45" t="s">
        <v>3840</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3841</v>
      </c>
      <c r="E2063" s="45"/>
      <c r="F2063" s="45" t="s">
        <v>3842</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3843</v>
      </c>
      <c r="E2064" s="45"/>
      <c r="F2064" s="45" t="s">
        <v>3844</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3845</v>
      </c>
      <c r="E2065" s="45"/>
      <c r="F2065" s="45" t="s">
        <v>3846</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3847</v>
      </c>
      <c r="E2066" s="45"/>
      <c r="F2066" s="45" t="s">
        <v>3848</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3849</v>
      </c>
      <c r="E2067" s="45"/>
      <c r="F2067" s="45" t="s">
        <v>3850</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3851</v>
      </c>
      <c r="E2068" s="45"/>
      <c r="F2068" s="45" t="s">
        <v>3852</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3853</v>
      </c>
      <c r="E2069" s="45"/>
      <c r="F2069" s="45" t="s">
        <v>3854</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3855</v>
      </c>
      <c r="E2070" s="45"/>
      <c r="F2070" s="45" t="s">
        <v>3856</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3857</v>
      </c>
      <c r="E2071" s="45"/>
      <c r="F2071" s="45" t="s">
        <v>3858</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3859</v>
      </c>
      <c r="E2072" s="45"/>
      <c r="F2072" s="45" t="s">
        <v>3860</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3861</v>
      </c>
      <c r="E2073" s="45"/>
      <c r="F2073" s="45" t="s">
        <v>3862</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3863</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3864</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3865</v>
      </c>
      <c r="E2076" s="45"/>
      <c r="F2076" s="45" t="s">
        <v>3866</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3867</v>
      </c>
      <c r="E2077" s="45"/>
      <c r="F2077" s="45" t="s">
        <v>3868</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29"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3869</v>
      </c>
      <c r="E2078" s="45"/>
      <c r="F2078" s="45" t="s">
        <v>3870</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3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3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3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3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3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3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3310</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3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3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3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3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3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3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3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3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Shifting</v>
      </c>
      <c r="C2101" t="s">
        <v>3802</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3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3888</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3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3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3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3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3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3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3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3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3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3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3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3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438</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3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3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3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3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3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3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3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3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3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3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3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3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3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3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3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3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3337</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3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3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3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3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3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3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3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3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3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3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3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3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3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3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3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3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3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3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3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3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3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3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3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3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3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3338</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If set to zero, this policy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3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3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3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3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3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3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3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3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3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3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3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3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3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3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3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3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3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3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3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3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3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3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3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3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3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3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3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3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3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3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3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3241</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3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3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3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3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3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3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3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3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3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3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3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3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3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3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3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3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3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3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3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3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3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3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3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3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3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3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3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3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3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3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3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3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3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3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3729</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3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3729</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3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3729</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3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3729</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3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3729</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3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3729</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3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3729</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3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3729</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3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3729</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3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3729</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3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3729</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3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3729</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3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3729</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3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3729</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3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3729</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3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3729</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3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3729</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3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3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3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3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3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3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3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3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3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3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3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3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3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3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3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3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3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3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3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3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3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3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3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3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3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3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3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3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3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3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3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3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3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3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3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3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3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3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3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3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3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3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3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3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3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3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3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3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3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3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3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3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3726</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3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3726</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3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3726</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3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3726</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3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3726</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3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3726</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3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3726</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3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3726</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3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3726</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3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3726</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3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3726</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3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3726</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3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3726</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3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3726</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3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3726</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3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3726</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3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3726</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3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3727</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3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3727</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3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3727</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3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3727</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3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3727</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3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3727</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3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3727</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3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3727</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3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3727</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3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3727</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3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3727</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3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3727</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3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3727</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3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3727</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3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3727</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3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3727</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3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3727</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3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3684</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3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3685</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3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3686</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3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3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3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3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3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3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3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3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3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3457</v>
      </c>
      <c r="E2333" s="45"/>
      <c r="F2333" s="6" t="s">
        <v>3469</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3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3458</v>
      </c>
      <c r="E2334" s="45"/>
      <c r="F2334" s="6" t="s">
        <v>3470</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3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3471</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3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3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3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3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3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3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3472</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3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3473</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3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3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3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3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3474</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3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3475</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3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3476</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3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3456</v>
      </c>
      <c r="E2349" s="45"/>
      <c r="F2349" s="6" t="s">
        <v>3477</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3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3459</v>
      </c>
      <c r="E2350" s="45"/>
      <c r="F2350" s="6" t="s">
        <v>3478</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3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3460</v>
      </c>
      <c r="E2351" s="45"/>
      <c r="F2351" s="6" t="s">
        <v>3479</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3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3461</v>
      </c>
      <c r="E2352" s="45"/>
      <c r="F2352" s="6" t="s">
        <v>3480</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3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3462</v>
      </c>
      <c r="E2353" s="45"/>
      <c r="F2353" s="6" t="s">
        <v>3481</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3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3548</v>
      </c>
      <c r="E2354" s="45"/>
      <c r="F2354" s="6" t="s">
        <v>3550</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3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3549</v>
      </c>
      <c r="E2355" s="45"/>
      <c r="F2355" s="6" t="s">
        <v>3551</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3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3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3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3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3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3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3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3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3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3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3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3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3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3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3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29" x14ac:dyDescent="0.3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3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3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3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3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3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3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3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3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3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3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3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3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3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3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3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3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3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3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3716</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3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3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3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3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3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3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3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3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3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3457</v>
      </c>
      <c r="E2398" s="45"/>
      <c r="F2398" s="6" t="s">
        <v>3469</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3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3458</v>
      </c>
      <c r="E2399" s="45"/>
      <c r="F2399" s="6" t="s">
        <v>3470</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3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3471</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3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3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3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3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3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3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3472</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3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3473</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3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3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3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3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3474</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3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3475</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3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3476</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3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3456</v>
      </c>
      <c r="E2414" s="45"/>
      <c r="F2414" s="6" t="s">
        <v>3477</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3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3459</v>
      </c>
      <c r="E2415" s="45"/>
      <c r="F2415" s="6" t="s">
        <v>3478</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3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3460</v>
      </c>
      <c r="E2416" s="45"/>
      <c r="F2416" s="6" t="s">
        <v>3479</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3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3461</v>
      </c>
      <c r="E2417" s="45"/>
      <c r="F2417" s="6" t="s">
        <v>3480</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3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3462</v>
      </c>
      <c r="E2418" s="45"/>
      <c r="F2418" s="6" t="s">
        <v>3481</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3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3548</v>
      </c>
      <c r="E2419" s="45"/>
      <c r="F2419" s="6" t="s">
        <v>3550</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3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3549</v>
      </c>
      <c r="E2420" s="45"/>
      <c r="F2420" s="6" t="s">
        <v>3551</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3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3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3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3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3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3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3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3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3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3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3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3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3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3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3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29" x14ac:dyDescent="0.3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3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3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3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3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3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3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3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3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3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3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3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3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3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3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3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3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3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3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3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3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3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3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3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3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3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3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3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3587</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3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3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3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3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3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3910</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3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3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3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3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3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3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3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3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3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3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3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3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3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3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3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3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3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3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3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3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3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3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3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3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3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3589</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3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3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3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3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3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3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3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3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3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3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3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3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3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3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3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3390</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3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3253</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796875" defaultRowHeight="14.5" x14ac:dyDescent="0.35"/>
  <cols>
    <col min="1" max="2" width="76.81640625" customWidth="1"/>
  </cols>
  <sheetData>
    <row r="1" spans="1:2" x14ac:dyDescent="0.35">
      <c r="A1" s="414" t="s">
        <v>2790</v>
      </c>
      <c r="B1" s="414"/>
    </row>
    <row r="2" spans="1:2" x14ac:dyDescent="0.35">
      <c r="A2" s="195" t="s">
        <v>2791</v>
      </c>
      <c r="B2" s="195" t="s">
        <v>2792</v>
      </c>
    </row>
    <row r="3" spans="1:2" x14ac:dyDescent="0.35">
      <c r="A3" s="196" t="s">
        <v>339</v>
      </c>
      <c r="B3" t="str">
        <f>A3</f>
        <v>million metric tons / year</v>
      </c>
    </row>
    <row r="4" spans="1:2" x14ac:dyDescent="0.35">
      <c r="A4" s="196" t="s">
        <v>3446</v>
      </c>
      <c r="B4" t="str">
        <f>A4</f>
        <v>million metric tons</v>
      </c>
    </row>
    <row r="5" spans="1:2" x14ac:dyDescent="0.35">
      <c r="A5" s="196" t="s">
        <v>3646</v>
      </c>
      <c r="B5" t="str">
        <f>A5</f>
        <v>g CO2e / 2023 dollar</v>
      </c>
    </row>
    <row r="6" spans="1:2" x14ac:dyDescent="0.35">
      <c r="A6" s="197" t="s">
        <v>2301</v>
      </c>
      <c r="B6" t="str">
        <f t="shared" ref="B6:B46" si="0">A6</f>
        <v>thousand metric tons / year</v>
      </c>
    </row>
    <row r="7" spans="1:2" x14ac:dyDescent="0.35">
      <c r="A7" s="197" t="s">
        <v>3647</v>
      </c>
      <c r="B7" t="str">
        <f>A7</f>
        <v>g CO2 / 2023 dollar</v>
      </c>
    </row>
    <row r="8" spans="1:2" ht="29" x14ac:dyDescent="0.35">
      <c r="A8" s="197" t="s">
        <v>3648</v>
      </c>
      <c r="B8" t="str">
        <f t="shared" si="0"/>
        <v>2023 dollars / metric ton CO2e abated, Annual average abatement (million metric tons CO2e)</v>
      </c>
    </row>
    <row r="9" spans="1:2" x14ac:dyDescent="0.35">
      <c r="A9" s="197" t="s">
        <v>3649</v>
      </c>
      <c r="B9" t="str">
        <f t="shared" si="0"/>
        <v>billion 2023 dollars / year</v>
      </c>
    </row>
    <row r="10" spans="1:2" x14ac:dyDescent="0.35">
      <c r="A10" s="197" t="s">
        <v>3650</v>
      </c>
      <c r="B10" t="str">
        <f t="shared" si="0"/>
        <v>billion 2023 dollars</v>
      </c>
    </row>
    <row r="11" spans="1:2" x14ac:dyDescent="0.35">
      <c r="A11" s="197" t="s">
        <v>2832</v>
      </c>
      <c r="B11" t="str">
        <f t="shared" si="0"/>
        <v>jobs</v>
      </c>
    </row>
    <row r="12" spans="1:2" x14ac:dyDescent="0.35">
      <c r="A12" s="197" t="s">
        <v>2874</v>
      </c>
      <c r="B12" t="str">
        <f t="shared" si="0"/>
        <v>incidents / year</v>
      </c>
    </row>
    <row r="13" spans="1:2" x14ac:dyDescent="0.35">
      <c r="A13" s="197" t="s">
        <v>2851</v>
      </c>
      <c r="B13" t="str">
        <f t="shared" si="0"/>
        <v>% change</v>
      </c>
    </row>
    <row r="14" spans="1:2" x14ac:dyDescent="0.35">
      <c r="A14" s="197" t="s">
        <v>3651</v>
      </c>
      <c r="B14" t="str">
        <f t="shared" si="0"/>
        <v>2023 dollars / employee-year</v>
      </c>
    </row>
    <row r="15" spans="1:2" x14ac:dyDescent="0.35">
      <c r="A15" s="197" t="s">
        <v>340</v>
      </c>
      <c r="B15" t="str">
        <f t="shared" si="0"/>
        <v>lives / year</v>
      </c>
    </row>
    <row r="16" spans="1:2" x14ac:dyDescent="0.35">
      <c r="A16" s="197" t="s">
        <v>341</v>
      </c>
      <c r="B16" t="str">
        <f t="shared" si="0"/>
        <v>terawatt-hours (TWh) / year</v>
      </c>
    </row>
    <row r="17" spans="1:2" x14ac:dyDescent="0.35">
      <c r="A17" s="197" t="s">
        <v>3522</v>
      </c>
      <c r="B17" t="str">
        <f t="shared" si="0"/>
        <v>terawatt-hours (TWh)</v>
      </c>
    </row>
    <row r="18" spans="1:2" x14ac:dyDescent="0.35">
      <c r="A18" s="197" t="s">
        <v>3296</v>
      </c>
      <c r="B18" t="str">
        <f t="shared" si="0"/>
        <v>%</v>
      </c>
    </row>
    <row r="19" spans="1:2" x14ac:dyDescent="0.35">
      <c r="A19" s="197" t="s">
        <v>3297</v>
      </c>
      <c r="B19" t="str">
        <f t="shared" si="0"/>
        <v>metric tons CO2e / megawatt-hour (MWh)</v>
      </c>
    </row>
    <row r="20" spans="1:2" x14ac:dyDescent="0.35">
      <c r="A20" s="197" t="s">
        <v>3652</v>
      </c>
      <c r="B20" t="str">
        <f t="shared" si="0"/>
        <v>kilowatt-hour / 2023 dollar</v>
      </c>
    </row>
    <row r="21" spans="1:2" x14ac:dyDescent="0.35">
      <c r="A21" s="197" t="s">
        <v>342</v>
      </c>
      <c r="B21" t="str">
        <f t="shared" si="0"/>
        <v>gigawatts (GW) / year</v>
      </c>
    </row>
    <row r="22" spans="1:2" x14ac:dyDescent="0.35">
      <c r="A22" s="197" t="s">
        <v>3653</v>
      </c>
      <c r="B22" t="str">
        <f t="shared" si="0"/>
        <v>2023 dollars / megawatt-hour (MWh)</v>
      </c>
    </row>
    <row r="23" spans="1:2" x14ac:dyDescent="0.35">
      <c r="A23" s="197" t="s">
        <v>2438</v>
      </c>
      <c r="B23" t="str">
        <f t="shared" si="0"/>
        <v>cubic km / yr</v>
      </c>
    </row>
    <row r="24" spans="1:2" x14ac:dyDescent="0.35">
      <c r="A24" s="197" t="s">
        <v>2360</v>
      </c>
      <c r="B24" t="str">
        <f t="shared" si="0"/>
        <v>trillion passenger-miles / year</v>
      </c>
    </row>
    <row r="25" spans="1:2" x14ac:dyDescent="0.35">
      <c r="A25" s="197" t="s">
        <v>2361</v>
      </c>
      <c r="B25" t="str">
        <f t="shared" si="0"/>
        <v>trillion freight ton-miles / year</v>
      </c>
    </row>
    <row r="26" spans="1:2" x14ac:dyDescent="0.35">
      <c r="A26" s="197" t="s">
        <v>462</v>
      </c>
      <c r="B26" t="str">
        <f t="shared" si="0"/>
        <v>million vehicles / year</v>
      </c>
    </row>
    <row r="27" spans="1:2" x14ac:dyDescent="0.35">
      <c r="A27" s="197" t="s">
        <v>2338</v>
      </c>
      <c r="B27" t="str">
        <f t="shared" si="0"/>
        <v>thousand vehicles / year</v>
      </c>
    </row>
    <row r="28" spans="1:2" x14ac:dyDescent="0.35">
      <c r="A28" s="197" t="s">
        <v>2337</v>
      </c>
      <c r="B28" t="str">
        <f t="shared" si="0"/>
        <v>million vehicles</v>
      </c>
    </row>
    <row r="29" spans="1:2" x14ac:dyDescent="0.35">
      <c r="A29" s="197" t="s">
        <v>2370</v>
      </c>
      <c r="B29" t="str">
        <f t="shared" si="0"/>
        <v>thousand vehicles</v>
      </c>
    </row>
    <row r="30" spans="1:2" x14ac:dyDescent="0.35">
      <c r="A30" s="197" t="s">
        <v>444</v>
      </c>
      <c r="B30" t="str">
        <f t="shared" si="0"/>
        <v>quads / year</v>
      </c>
    </row>
    <row r="31" spans="1:2" x14ac:dyDescent="0.35">
      <c r="A31" s="197" t="s">
        <v>3654</v>
      </c>
      <c r="B31" t="str">
        <f>A31</f>
        <v>thousand BTU / 2023 dollar</v>
      </c>
    </row>
    <row r="32" spans="1:2" x14ac:dyDescent="0.35">
      <c r="A32" s="197" t="s">
        <v>2343</v>
      </c>
      <c r="B32" t="str">
        <f t="shared" si="0"/>
        <v>millions of short tons / year</v>
      </c>
    </row>
    <row r="33" spans="1:2" x14ac:dyDescent="0.35">
      <c r="A33" s="197" t="s">
        <v>2344</v>
      </c>
      <c r="B33" t="str">
        <f t="shared" si="0"/>
        <v>trillion cubic feet / year</v>
      </c>
    </row>
    <row r="34" spans="1:2" x14ac:dyDescent="0.35">
      <c r="A34" s="197" t="s">
        <v>3267</v>
      </c>
      <c r="B34" t="str">
        <f t="shared" si="0"/>
        <v>million barrels of oil / year</v>
      </c>
    </row>
    <row r="35" spans="1:2" x14ac:dyDescent="0.35">
      <c r="A35" s="197" t="s">
        <v>2610</v>
      </c>
      <c r="B35" t="str">
        <f t="shared" si="0"/>
        <v>million gallons / year</v>
      </c>
    </row>
    <row r="36" spans="1:2" x14ac:dyDescent="0.35">
      <c r="A36" s="197" t="s">
        <v>2405</v>
      </c>
      <c r="B36" t="str">
        <f t="shared" si="0"/>
        <v>trillion BTU / year</v>
      </c>
    </row>
    <row r="37" spans="1:2" x14ac:dyDescent="0.35">
      <c r="A37" s="197" t="s">
        <v>3655</v>
      </c>
      <c r="B37" t="str">
        <f t="shared" si="0"/>
        <v>2023 dollars / short ton</v>
      </c>
    </row>
    <row r="38" spans="1:2" x14ac:dyDescent="0.35">
      <c r="A38" s="197" t="s">
        <v>3656</v>
      </c>
      <c r="B38" t="str">
        <f t="shared" si="0"/>
        <v>2023 dollars / thousand cubic feet</v>
      </c>
    </row>
    <row r="39" spans="1:2" x14ac:dyDescent="0.35">
      <c r="A39" s="197" t="s">
        <v>3657</v>
      </c>
      <c r="B39" t="str">
        <f t="shared" si="0"/>
        <v>2023 dollars / gallon</v>
      </c>
    </row>
    <row r="40" spans="1:2" x14ac:dyDescent="0.35">
      <c r="A40" s="197" t="s">
        <v>3658</v>
      </c>
      <c r="B40" t="str">
        <f t="shared" si="0"/>
        <v>2023 dollars / barrel of oil</v>
      </c>
    </row>
    <row r="41" spans="1:2" x14ac:dyDescent="0.35">
      <c r="A41" s="197" t="s">
        <v>3659</v>
      </c>
      <c r="B41" t="str">
        <f t="shared" si="0"/>
        <v>2023 dollars / kg</v>
      </c>
    </row>
    <row r="42" spans="1:2" x14ac:dyDescent="0.35">
      <c r="A42" s="197" t="s">
        <v>3660</v>
      </c>
      <c r="B42" t="str">
        <f t="shared" si="0"/>
        <v>2023 dollars / kilowatt-hour (kWh)</v>
      </c>
    </row>
    <row r="43" spans="1:2" x14ac:dyDescent="0.35">
      <c r="A43" s="197" t="s">
        <v>3653</v>
      </c>
      <c r="B43" t="str">
        <f t="shared" ref="B43" si="1">A43</f>
        <v>2023 dollars / megawatt-hour (MWh)</v>
      </c>
    </row>
    <row r="44" spans="1:2" x14ac:dyDescent="0.35">
      <c r="A44" s="197" t="s">
        <v>3256</v>
      </c>
      <c r="B44" t="str">
        <f t="shared" si="0"/>
        <v>cost of eqpt. to capture 1 metric ton CO2e/yr (2020 dollars)</v>
      </c>
    </row>
    <row r="45" spans="1:2" x14ac:dyDescent="0.35">
      <c r="A45" s="197" t="s">
        <v>3661</v>
      </c>
      <c r="B45" t="str">
        <f t="shared" si="0"/>
        <v>million 2023 dollars / megawatt (MW)</v>
      </c>
    </row>
    <row r="46" spans="1:2" x14ac:dyDescent="0.35">
      <c r="A46" s="197" t="s">
        <v>3662</v>
      </c>
      <c r="B46" t="str">
        <f t="shared" si="0"/>
        <v>cost of eqpt. to produce 1 kg H2/yr (2023 dollars)</v>
      </c>
    </row>
    <row r="48" spans="1:2" x14ac:dyDescent="0.35">
      <c r="A48" s="414" t="s">
        <v>2794</v>
      </c>
      <c r="B48" s="414"/>
    </row>
    <row r="49" spans="1:2" x14ac:dyDescent="0.35">
      <c r="A49" s="195" t="s">
        <v>2791</v>
      </c>
      <c r="B49" s="195" t="s">
        <v>2792</v>
      </c>
    </row>
    <row r="50" spans="1:2" x14ac:dyDescent="0.35">
      <c r="A50" s="159" t="s">
        <v>133</v>
      </c>
      <c r="B50" t="str">
        <f t="shared" ref="B50:B51" si="2">A50</f>
        <v>$/metric ton CO2e</v>
      </c>
    </row>
    <row r="51" spans="1:2" x14ac:dyDescent="0.35">
      <c r="A51" s="159" t="s">
        <v>135</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3" zoomScale="55" zoomScaleNormal="55" workbookViewId="0">
      <selection activeCell="D54" sqref="D54"/>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2292</v>
      </c>
      <c r="B1" s="165" t="s">
        <v>2293</v>
      </c>
      <c r="C1" s="198" t="s">
        <v>2793</v>
      </c>
      <c r="D1" s="165" t="s">
        <v>56</v>
      </c>
      <c r="E1" s="165" t="s">
        <v>58</v>
      </c>
      <c r="F1" s="165" t="s">
        <v>426</v>
      </c>
      <c r="G1" s="165" t="s">
        <v>57</v>
      </c>
      <c r="H1" s="165" t="s">
        <v>2302</v>
      </c>
      <c r="I1" s="166" t="s">
        <v>290</v>
      </c>
      <c r="J1" s="44" t="s">
        <v>3532</v>
      </c>
    </row>
    <row r="2" spans="1:10" x14ac:dyDescent="0.35">
      <c r="A2" s="2" t="s">
        <v>2307</v>
      </c>
      <c r="B2" s="1" t="s">
        <v>2308</v>
      </c>
      <c r="C2" s="43">
        <v>1</v>
      </c>
      <c r="D2" s="1" t="s">
        <v>59</v>
      </c>
      <c r="E2" s="1" t="s">
        <v>60</v>
      </c>
      <c r="F2" s="1" t="str">
        <f>UnitControlCenter!$B$3</f>
        <v>million metric tons / year</v>
      </c>
      <c r="G2" s="1" t="s">
        <v>169</v>
      </c>
      <c r="J2" s="1" t="s">
        <v>3538</v>
      </c>
    </row>
    <row r="3" spans="1:10" x14ac:dyDescent="0.35">
      <c r="A3" s="2" t="s">
        <v>2307</v>
      </c>
      <c r="B3" s="1" t="s">
        <v>2309</v>
      </c>
      <c r="C3" s="47">
        <v>1</v>
      </c>
      <c r="D3" s="2" t="s">
        <v>59</v>
      </c>
      <c r="E3" s="2" t="s">
        <v>60</v>
      </c>
      <c r="F3" s="1" t="str">
        <f>UnitControlCenter!$B$3</f>
        <v>million metric tons / year</v>
      </c>
      <c r="G3" s="1" t="s">
        <v>2291</v>
      </c>
    </row>
    <row r="4" spans="1:10" ht="29" x14ac:dyDescent="0.35">
      <c r="A4" s="2" t="s">
        <v>2307</v>
      </c>
      <c r="B4" s="1" t="s">
        <v>3444</v>
      </c>
      <c r="C4" s="43">
        <v>1</v>
      </c>
      <c r="D4" s="1" t="s">
        <v>59</v>
      </c>
      <c r="E4" s="1" t="s">
        <v>60</v>
      </c>
      <c r="F4" s="1" t="str">
        <f>UnitControlCenter!B4</f>
        <v>million metric tons</v>
      </c>
      <c r="G4" s="1" t="s">
        <v>3447</v>
      </c>
      <c r="J4" s="1" t="s">
        <v>3539</v>
      </c>
    </row>
    <row r="5" spans="1:10" ht="29" x14ac:dyDescent="0.35">
      <c r="A5" s="2" t="s">
        <v>2307</v>
      </c>
      <c r="B5" s="1" t="s">
        <v>3445</v>
      </c>
      <c r="C5" s="47">
        <v>1</v>
      </c>
      <c r="D5" s="2" t="s">
        <v>59</v>
      </c>
      <c r="E5" s="2" t="s">
        <v>60</v>
      </c>
      <c r="F5" s="1" t="str">
        <f>UnitControlCenter!B4</f>
        <v>million metric tons</v>
      </c>
      <c r="G5" s="1" t="s">
        <v>3448</v>
      </c>
    </row>
    <row r="6" spans="1:10" ht="72.5" x14ac:dyDescent="0.35">
      <c r="A6" s="2" t="s">
        <v>2307</v>
      </c>
      <c r="B6" s="2" t="s">
        <v>2310</v>
      </c>
      <c r="C6" s="43">
        <v>1</v>
      </c>
      <c r="D6" s="1" t="s">
        <v>61</v>
      </c>
      <c r="E6" s="1" t="s">
        <v>62</v>
      </c>
      <c r="F6" s="1" t="str">
        <f>UnitControlCenter!$B$3</f>
        <v>million metric tons / year</v>
      </c>
      <c r="G6" s="1" t="s">
        <v>2771</v>
      </c>
      <c r="H6" s="1" t="s">
        <v>2772</v>
      </c>
      <c r="I6" s="1" t="s">
        <v>2773</v>
      </c>
    </row>
    <row r="7" spans="1:10" ht="29" x14ac:dyDescent="0.35">
      <c r="A7" s="2" t="s">
        <v>2307</v>
      </c>
      <c r="B7" s="2" t="s">
        <v>2311</v>
      </c>
      <c r="C7" s="43">
        <v>1</v>
      </c>
      <c r="D7" s="1" t="s">
        <v>61</v>
      </c>
      <c r="E7" s="1" t="s">
        <v>62</v>
      </c>
      <c r="F7" s="1" t="str">
        <f>UnitControlCenter!$B$3</f>
        <v>million metric tons / year</v>
      </c>
      <c r="G7" s="1" t="s">
        <v>2774</v>
      </c>
      <c r="H7" s="1" t="s">
        <v>2775</v>
      </c>
      <c r="I7" s="1" t="s">
        <v>2776</v>
      </c>
    </row>
    <row r="8" spans="1:10" ht="29" x14ac:dyDescent="0.35">
      <c r="A8" s="2" t="s">
        <v>2307</v>
      </c>
      <c r="B8" s="2" t="s">
        <v>2312</v>
      </c>
      <c r="C8" s="43">
        <v>1</v>
      </c>
      <c r="D8" s="1" t="s">
        <v>61</v>
      </c>
      <c r="E8" s="1" t="s">
        <v>62</v>
      </c>
      <c r="F8" s="1" t="str">
        <f>UnitControlCenter!$B$3</f>
        <v>million metric tons / year</v>
      </c>
      <c r="G8" s="1" t="s">
        <v>2578</v>
      </c>
      <c r="H8" s="1" t="s">
        <v>2579</v>
      </c>
      <c r="I8" s="1" t="s">
        <v>2580</v>
      </c>
    </row>
    <row r="9" spans="1:10" x14ac:dyDescent="0.35">
      <c r="A9" s="2" t="s">
        <v>2307</v>
      </c>
      <c r="B9" s="2" t="s">
        <v>2842</v>
      </c>
      <c r="C9" s="43">
        <v>0</v>
      </c>
      <c r="D9" s="1" t="s">
        <v>59</v>
      </c>
      <c r="E9" s="1" t="s">
        <v>60</v>
      </c>
      <c r="F9" s="1" t="str">
        <f>UnitControlCenter!$B$5</f>
        <v>g CO2e / 2023 dollar</v>
      </c>
      <c r="G9" s="1" t="s">
        <v>2796</v>
      </c>
    </row>
    <row r="10" spans="1:10" x14ac:dyDescent="0.35">
      <c r="A10" s="2" t="s">
        <v>2307</v>
      </c>
      <c r="B10" s="2" t="s">
        <v>127</v>
      </c>
      <c r="C10" s="43">
        <v>1</v>
      </c>
      <c r="D10" s="1" t="s">
        <v>59</v>
      </c>
      <c r="E10" s="1" t="s">
        <v>60</v>
      </c>
      <c r="F10" s="1" t="str">
        <f>UnitControlCenter!$B$3</f>
        <v>million metric tons / year</v>
      </c>
      <c r="G10" s="1" t="s">
        <v>2410</v>
      </c>
    </row>
    <row r="11" spans="1:10" x14ac:dyDescent="0.35">
      <c r="A11" s="2" t="s">
        <v>2307</v>
      </c>
      <c r="B11" s="2" t="s">
        <v>2408</v>
      </c>
      <c r="C11" s="43">
        <v>1</v>
      </c>
      <c r="D11" s="1" t="s">
        <v>59</v>
      </c>
      <c r="E11" s="1" t="s">
        <v>60</v>
      </c>
      <c r="F11" s="1" t="str">
        <f>UnitControlCenter!$B$3</f>
        <v>million metric tons / year</v>
      </c>
      <c r="G11" s="1" t="s">
        <v>2411</v>
      </c>
    </row>
    <row r="12" spans="1:10" x14ac:dyDescent="0.35">
      <c r="A12" s="2" t="s">
        <v>2307</v>
      </c>
      <c r="B12" s="2" t="s">
        <v>2464</v>
      </c>
      <c r="C12" s="43">
        <v>1</v>
      </c>
      <c r="D12" s="1" t="s">
        <v>59</v>
      </c>
      <c r="E12" s="1" t="s">
        <v>60</v>
      </c>
      <c r="F12" s="1" t="str">
        <f>UnitControlCenter!$B$3</f>
        <v>million metric tons / year</v>
      </c>
      <c r="G12" s="1" t="s">
        <v>2472</v>
      </c>
    </row>
    <row r="13" spans="1:10" x14ac:dyDescent="0.35">
      <c r="A13" s="2" t="s">
        <v>2307</v>
      </c>
      <c r="B13" s="2" t="s">
        <v>89</v>
      </c>
      <c r="C13" s="43">
        <v>1</v>
      </c>
      <c r="D13" s="1" t="s">
        <v>59</v>
      </c>
      <c r="E13" s="1" t="s">
        <v>60</v>
      </c>
      <c r="F13" s="1" t="str">
        <f>UnitControlCenter!$B$3</f>
        <v>million metric tons / year</v>
      </c>
      <c r="G13" s="1" t="s">
        <v>2412</v>
      </c>
    </row>
    <row r="14" spans="1:10" x14ac:dyDescent="0.35">
      <c r="A14" s="2" t="s">
        <v>2307</v>
      </c>
      <c r="B14" s="2" t="s">
        <v>9</v>
      </c>
      <c r="C14" s="43">
        <v>1</v>
      </c>
      <c r="D14" s="1" t="s">
        <v>59</v>
      </c>
      <c r="E14" s="1" t="s">
        <v>60</v>
      </c>
      <c r="F14" s="1" t="str">
        <f>UnitControlCenter!$B$3</f>
        <v>million metric tons / year</v>
      </c>
      <c r="G14" s="1" t="s">
        <v>2429</v>
      </c>
    </row>
    <row r="15" spans="1:10" x14ac:dyDescent="0.35">
      <c r="A15" s="2" t="s">
        <v>2307</v>
      </c>
      <c r="B15" s="2" t="s">
        <v>2409</v>
      </c>
      <c r="C15" s="43">
        <v>1</v>
      </c>
      <c r="D15" s="1" t="s">
        <v>59</v>
      </c>
      <c r="E15" s="1" t="s">
        <v>60</v>
      </c>
      <c r="F15" s="1" t="str">
        <f>UnitControlCenter!$B$3</f>
        <v>million metric tons / year</v>
      </c>
      <c r="G15" s="1" t="s">
        <v>2413</v>
      </c>
    </row>
    <row r="16" spans="1:10" x14ac:dyDescent="0.35">
      <c r="A16" s="2" t="s">
        <v>2307</v>
      </c>
      <c r="B16" s="2" t="s">
        <v>4</v>
      </c>
      <c r="C16" s="43">
        <v>1</v>
      </c>
      <c r="D16" s="1" t="s">
        <v>59</v>
      </c>
      <c r="E16" s="1" t="s">
        <v>60</v>
      </c>
      <c r="F16" s="1" t="str">
        <f>UnitControlCenter!$B$3</f>
        <v>million metric tons / year</v>
      </c>
      <c r="G16" s="1" t="s">
        <v>2414</v>
      </c>
    </row>
    <row r="17" spans="1:10" x14ac:dyDescent="0.35">
      <c r="A17" s="2" t="s">
        <v>2307</v>
      </c>
      <c r="B17" s="2" t="s">
        <v>2418</v>
      </c>
      <c r="C17" s="43">
        <v>1</v>
      </c>
      <c r="D17" s="1" t="s">
        <v>59</v>
      </c>
      <c r="E17" s="1" t="s">
        <v>60</v>
      </c>
      <c r="F17" s="1" t="str">
        <f>UnitControlCenter!$B$3</f>
        <v>million metric tons / year</v>
      </c>
      <c r="G17" s="1" t="s">
        <v>2415</v>
      </c>
    </row>
    <row r="18" spans="1:10" ht="363" thickBot="1" x14ac:dyDescent="0.4">
      <c r="A18" s="192" t="s">
        <v>2307</v>
      </c>
      <c r="B18" s="192" t="s">
        <v>3663</v>
      </c>
      <c r="C18" s="199">
        <v>1</v>
      </c>
      <c r="D18" s="193" t="s">
        <v>61</v>
      </c>
      <c r="E18" s="193" t="s">
        <v>62</v>
      </c>
      <c r="F18" s="193" t="s">
        <v>339</v>
      </c>
      <c r="G18" s="193" t="s">
        <v>3664</v>
      </c>
      <c r="H18" s="193" t="s">
        <v>3702</v>
      </c>
      <c r="I18" s="193" t="s">
        <v>3665</v>
      </c>
      <c r="J18" s="193"/>
    </row>
    <row r="19" spans="1:10" ht="101.5" x14ac:dyDescent="0.35">
      <c r="A19" s="2" t="s">
        <v>2313</v>
      </c>
      <c r="B19" s="2" t="s">
        <v>2206</v>
      </c>
      <c r="C19" s="43">
        <v>1</v>
      </c>
      <c r="D19" s="1" t="s">
        <v>61</v>
      </c>
      <c r="E19" s="1" t="s">
        <v>62</v>
      </c>
      <c r="F19" s="1" t="str">
        <f>UnitControlCenter!$B$3</f>
        <v>million metric tons / year</v>
      </c>
      <c r="G19" s="1" t="s">
        <v>3272</v>
      </c>
      <c r="H19" s="1" t="s">
        <v>2772</v>
      </c>
      <c r="I19" s="1" t="s">
        <v>2773</v>
      </c>
    </row>
    <row r="20" spans="1:10" ht="101.5" x14ac:dyDescent="0.35">
      <c r="A20" s="2" t="s">
        <v>2313</v>
      </c>
      <c r="B20" s="2" t="s">
        <v>2222</v>
      </c>
      <c r="C20" s="43">
        <v>1</v>
      </c>
      <c r="D20" s="1" t="s">
        <v>61</v>
      </c>
      <c r="E20" s="1" t="s">
        <v>62</v>
      </c>
      <c r="F20" s="1" t="str">
        <f>UnitControlCenter!$B$3</f>
        <v>million metric tons / year</v>
      </c>
      <c r="G20" s="1" t="s">
        <v>3284</v>
      </c>
      <c r="H20" s="1" t="s">
        <v>2772</v>
      </c>
      <c r="I20" s="1" t="s">
        <v>3273</v>
      </c>
    </row>
    <row r="21" spans="1:10" ht="101.5" x14ac:dyDescent="0.35">
      <c r="A21" s="2" t="s">
        <v>2313</v>
      </c>
      <c r="B21" s="2" t="s">
        <v>2224</v>
      </c>
      <c r="C21" s="43">
        <v>1</v>
      </c>
      <c r="D21" s="1" t="s">
        <v>61</v>
      </c>
      <c r="E21" s="1" t="s">
        <v>62</v>
      </c>
      <c r="F21" s="1" t="str">
        <f>UnitControlCenter!$B$3</f>
        <v>million metric tons / year</v>
      </c>
      <c r="G21" s="1" t="s">
        <v>3285</v>
      </c>
      <c r="H21" s="1" t="s">
        <v>2772</v>
      </c>
      <c r="I21" s="1" t="s">
        <v>3274</v>
      </c>
    </row>
    <row r="22" spans="1:10" ht="101.5" x14ac:dyDescent="0.35">
      <c r="A22" s="2" t="s">
        <v>2313</v>
      </c>
      <c r="B22" s="2" t="s">
        <v>2300</v>
      </c>
      <c r="C22" s="43">
        <v>1</v>
      </c>
      <c r="D22" s="1" t="s">
        <v>61</v>
      </c>
      <c r="E22" s="1" t="s">
        <v>62</v>
      </c>
      <c r="F22" s="1" t="str">
        <f>UnitControlCenter!$B$3</f>
        <v>million metric tons / year</v>
      </c>
      <c r="G22" s="1" t="s">
        <v>3286</v>
      </c>
      <c r="H22" s="1" t="s">
        <v>2772</v>
      </c>
      <c r="I22" s="1" t="s">
        <v>3275</v>
      </c>
    </row>
    <row r="23" spans="1:10" ht="101.5" x14ac:dyDescent="0.35">
      <c r="A23" s="2" t="s">
        <v>2313</v>
      </c>
      <c r="B23" s="2" t="s">
        <v>2299</v>
      </c>
      <c r="C23" s="43">
        <v>1</v>
      </c>
      <c r="D23" s="1" t="s">
        <v>61</v>
      </c>
      <c r="E23" s="1" t="s">
        <v>62</v>
      </c>
      <c r="F23" s="1" t="str">
        <f>UnitControlCenter!$B$6</f>
        <v>thousand metric tons / year</v>
      </c>
      <c r="G23" s="1" t="s">
        <v>3287</v>
      </c>
      <c r="H23" s="1" t="s">
        <v>2772</v>
      </c>
      <c r="I23" s="1" t="s">
        <v>3276</v>
      </c>
    </row>
    <row r="24" spans="1:10" ht="101.5" x14ac:dyDescent="0.35">
      <c r="A24" s="2" t="s">
        <v>2313</v>
      </c>
      <c r="B24" s="2" t="s">
        <v>2213</v>
      </c>
      <c r="C24" s="43">
        <v>1</v>
      </c>
      <c r="D24" s="1" t="s">
        <v>61</v>
      </c>
      <c r="E24" s="1" t="s">
        <v>62</v>
      </c>
      <c r="F24" s="1" t="str">
        <f>UnitControlCenter!$B$6</f>
        <v>thousand metric tons / year</v>
      </c>
      <c r="G24" s="1" t="s">
        <v>3288</v>
      </c>
      <c r="H24" s="1" t="s">
        <v>2772</v>
      </c>
      <c r="I24" s="1" t="s">
        <v>3277</v>
      </c>
    </row>
    <row r="25" spans="1:10" ht="87" x14ac:dyDescent="0.35">
      <c r="A25" s="2" t="s">
        <v>2313</v>
      </c>
      <c r="B25" s="2" t="s">
        <v>2218</v>
      </c>
      <c r="C25" s="43">
        <v>1</v>
      </c>
      <c r="D25" s="1" t="s">
        <v>61</v>
      </c>
      <c r="E25" s="1" t="s">
        <v>62</v>
      </c>
      <c r="F25" s="1" t="str">
        <f>UnitControlCenter!$B$6</f>
        <v>thousand metric tons / year</v>
      </c>
      <c r="G25" s="1" t="s">
        <v>3289</v>
      </c>
      <c r="H25" s="1" t="s">
        <v>2772</v>
      </c>
      <c r="I25" s="1" t="s">
        <v>3278</v>
      </c>
    </row>
    <row r="26" spans="1:10" ht="101.5" x14ac:dyDescent="0.35">
      <c r="A26" s="2" t="s">
        <v>2313</v>
      </c>
      <c r="B26" s="2" t="s">
        <v>2220</v>
      </c>
      <c r="C26" s="43">
        <v>1</v>
      </c>
      <c r="D26" s="1" t="s">
        <v>61</v>
      </c>
      <c r="E26" s="1" t="s">
        <v>62</v>
      </c>
      <c r="F26" s="1" t="str">
        <f>UnitControlCenter!$B$6</f>
        <v>thousand metric tons / year</v>
      </c>
      <c r="G26" s="1" t="s">
        <v>3290</v>
      </c>
      <c r="H26" s="1" t="s">
        <v>2772</v>
      </c>
      <c r="I26" s="1" t="s">
        <v>3279</v>
      </c>
    </row>
    <row r="27" spans="1:10" ht="101.5" x14ac:dyDescent="0.35">
      <c r="A27" s="2" t="s">
        <v>2313</v>
      </c>
      <c r="B27" s="2" t="s">
        <v>2211</v>
      </c>
      <c r="C27" s="43">
        <v>1</v>
      </c>
      <c r="D27" s="1" t="s">
        <v>61</v>
      </c>
      <c r="E27" s="1" t="s">
        <v>62</v>
      </c>
      <c r="F27" s="1" t="str">
        <f>UnitControlCenter!$B$3</f>
        <v>million metric tons / year</v>
      </c>
      <c r="G27" s="1" t="s">
        <v>3291</v>
      </c>
      <c r="H27" s="1" t="s">
        <v>2772</v>
      </c>
      <c r="I27" s="1" t="s">
        <v>3280</v>
      </c>
    </row>
    <row r="28" spans="1:10" ht="101.5" x14ac:dyDescent="0.35">
      <c r="A28" s="2" t="s">
        <v>2313</v>
      </c>
      <c r="B28" s="2" t="s">
        <v>2208</v>
      </c>
      <c r="C28" s="43">
        <v>1</v>
      </c>
      <c r="D28" s="1" t="s">
        <v>61</v>
      </c>
      <c r="E28" s="1" t="s">
        <v>62</v>
      </c>
      <c r="F28" s="1" t="str">
        <f>UnitControlCenter!$B$6</f>
        <v>thousand metric tons / year</v>
      </c>
      <c r="G28" s="1" t="s">
        <v>3292</v>
      </c>
      <c r="H28" s="1" t="s">
        <v>2772</v>
      </c>
      <c r="I28" s="1" t="s">
        <v>3281</v>
      </c>
    </row>
    <row r="29" spans="1:10" ht="101.5" x14ac:dyDescent="0.35">
      <c r="A29" s="2" t="s">
        <v>2313</v>
      </c>
      <c r="B29" s="2" t="s">
        <v>2216</v>
      </c>
      <c r="C29" s="43">
        <v>1</v>
      </c>
      <c r="D29" s="1" t="s">
        <v>61</v>
      </c>
      <c r="E29" s="1" t="s">
        <v>62</v>
      </c>
      <c r="F29" s="1" t="str">
        <f>UnitControlCenter!$B$3</f>
        <v>million metric tons / year</v>
      </c>
      <c r="G29" s="1" t="s">
        <v>3293</v>
      </c>
      <c r="H29" s="1" t="s">
        <v>2772</v>
      </c>
      <c r="I29" s="1" t="s">
        <v>3282</v>
      </c>
    </row>
    <row r="30" spans="1:10" ht="102" thickBot="1" x14ac:dyDescent="0.4">
      <c r="A30" s="192" t="s">
        <v>2313</v>
      </c>
      <c r="B30" s="192" t="s">
        <v>471</v>
      </c>
      <c r="C30" s="199">
        <v>1</v>
      </c>
      <c r="D30" s="1" t="s">
        <v>61</v>
      </c>
      <c r="E30" s="1" t="s">
        <v>62</v>
      </c>
      <c r="F30" s="193" t="str">
        <f>UnitControlCenter!$B$3</f>
        <v>million metric tons / year</v>
      </c>
      <c r="G30" s="1" t="s">
        <v>3294</v>
      </c>
      <c r="H30" s="1" t="s">
        <v>2772</v>
      </c>
      <c r="I30" s="1" t="s">
        <v>3283</v>
      </c>
    </row>
    <row r="31" spans="1:10" ht="72.5" x14ac:dyDescent="0.35">
      <c r="A31" s="2" t="s">
        <v>2314</v>
      </c>
      <c r="B31" s="2" t="s">
        <v>2310</v>
      </c>
      <c r="C31" s="43">
        <v>1</v>
      </c>
      <c r="D31" s="1" t="s">
        <v>61</v>
      </c>
      <c r="E31" s="1" t="s">
        <v>62</v>
      </c>
      <c r="F31" s="1" t="str">
        <f>UnitControlCenter!$B$3</f>
        <v>million metric tons / year</v>
      </c>
      <c r="G31" s="1" t="s">
        <v>2854</v>
      </c>
      <c r="H31" s="1" t="s">
        <v>2855</v>
      </c>
      <c r="I31" s="1" t="s">
        <v>2856</v>
      </c>
    </row>
    <row r="32" spans="1:10" ht="87" x14ac:dyDescent="0.35">
      <c r="A32" s="2" t="s">
        <v>2314</v>
      </c>
      <c r="B32" s="2" t="s">
        <v>2473</v>
      </c>
      <c r="C32" s="43">
        <v>1</v>
      </c>
      <c r="D32" s="1" t="s">
        <v>61</v>
      </c>
      <c r="E32" s="1" t="s">
        <v>62</v>
      </c>
      <c r="F32" s="1" t="str">
        <f>UnitControlCenter!$B$3</f>
        <v>million metric tons / year</v>
      </c>
      <c r="G32" s="1" t="s">
        <v>2857</v>
      </c>
      <c r="H32" s="1" t="s">
        <v>2858</v>
      </c>
      <c r="I32" s="1" t="s">
        <v>2859</v>
      </c>
    </row>
    <row r="33" spans="1:10" ht="58" x14ac:dyDescent="0.35">
      <c r="A33" s="2" t="s">
        <v>2314</v>
      </c>
      <c r="B33" s="2" t="s">
        <v>2315</v>
      </c>
      <c r="C33" s="43">
        <v>1</v>
      </c>
      <c r="D33" s="1" t="s">
        <v>61</v>
      </c>
      <c r="E33" s="1" t="s">
        <v>62</v>
      </c>
      <c r="F33" s="1" t="str">
        <f>UnitControlCenter!$B$3</f>
        <v>million metric tons / year</v>
      </c>
      <c r="G33" s="1" t="s">
        <v>2860</v>
      </c>
      <c r="H33" s="1" t="s">
        <v>2861</v>
      </c>
      <c r="I33" s="1" t="s">
        <v>2862</v>
      </c>
    </row>
    <row r="34" spans="1:10" ht="15" thickBot="1" x14ac:dyDescent="0.4">
      <c r="A34" s="192" t="s">
        <v>2314</v>
      </c>
      <c r="B34" s="192" t="s">
        <v>2842</v>
      </c>
      <c r="C34" s="199">
        <v>0</v>
      </c>
      <c r="D34" s="193" t="s">
        <v>59</v>
      </c>
      <c r="E34" s="193" t="s">
        <v>60</v>
      </c>
      <c r="F34" s="193" t="str">
        <f>UnitControlCenter!$B$7</f>
        <v>g CO2 / 2023 dollar</v>
      </c>
      <c r="G34" s="193" t="s">
        <v>2795</v>
      </c>
      <c r="H34" s="193"/>
      <c r="I34" s="193"/>
      <c r="J34" s="193"/>
    </row>
    <row r="35" spans="1:10" ht="87" x14ac:dyDescent="0.35">
      <c r="A35" s="2" t="s">
        <v>2704</v>
      </c>
      <c r="B35" s="2" t="s">
        <v>2543</v>
      </c>
      <c r="C35" s="43">
        <v>1</v>
      </c>
      <c r="D35" s="1" t="s">
        <v>59</v>
      </c>
      <c r="E35" s="1" t="s">
        <v>2947</v>
      </c>
      <c r="F35" s="1" t="str">
        <f>UnitControlCenter!$B$3</f>
        <v>million metric tons / year</v>
      </c>
      <c r="G35" s="1" t="s">
        <v>2987</v>
      </c>
    </row>
    <row r="36" spans="1:10" x14ac:dyDescent="0.35">
      <c r="A36" s="2" t="s">
        <v>2704</v>
      </c>
      <c r="B36" s="2" t="s">
        <v>127</v>
      </c>
      <c r="C36" s="43">
        <v>1</v>
      </c>
      <c r="D36" s="1" t="s">
        <v>59</v>
      </c>
      <c r="E36" s="1" t="s">
        <v>2947</v>
      </c>
      <c r="F36" s="1" t="str">
        <f>UnitControlCenter!$B$3</f>
        <v>million metric tons / year</v>
      </c>
      <c r="G36" s="1" t="s">
        <v>2410</v>
      </c>
    </row>
    <row r="37" spans="1:10" x14ac:dyDescent="0.35">
      <c r="A37" s="2" t="s">
        <v>2704</v>
      </c>
      <c r="B37" s="2" t="s">
        <v>2408</v>
      </c>
      <c r="C37" s="43">
        <v>1</v>
      </c>
      <c r="D37" s="1" t="s">
        <v>59</v>
      </c>
      <c r="E37" s="1" t="s">
        <v>2947</v>
      </c>
      <c r="F37" s="1" t="str">
        <f>UnitControlCenter!$B$3</f>
        <v>million metric tons / year</v>
      </c>
      <c r="G37" s="1" t="s">
        <v>2411</v>
      </c>
    </row>
    <row r="38" spans="1:10" x14ac:dyDescent="0.35">
      <c r="A38" s="2" t="s">
        <v>2704</v>
      </c>
      <c r="B38" s="2" t="s">
        <v>2464</v>
      </c>
      <c r="C38" s="43">
        <v>1</v>
      </c>
      <c r="D38" s="1" t="s">
        <v>59</v>
      </c>
      <c r="E38" s="1" t="s">
        <v>2947</v>
      </c>
      <c r="F38" s="1" t="str">
        <f>UnitControlCenter!$B$3</f>
        <v>million metric tons / year</v>
      </c>
      <c r="G38" s="1" t="s">
        <v>2472</v>
      </c>
    </row>
    <row r="39" spans="1:10" x14ac:dyDescent="0.35">
      <c r="A39" s="2" t="s">
        <v>2704</v>
      </c>
      <c r="B39" s="2" t="s">
        <v>89</v>
      </c>
      <c r="C39" s="43">
        <v>1</v>
      </c>
      <c r="D39" s="1" t="s">
        <v>59</v>
      </c>
      <c r="E39" s="1" t="s">
        <v>2947</v>
      </c>
      <c r="F39" s="1" t="str">
        <f>UnitControlCenter!$B$3</f>
        <v>million metric tons / year</v>
      </c>
      <c r="G39" s="1" t="s">
        <v>2412</v>
      </c>
    </row>
    <row r="40" spans="1:10" ht="29" x14ac:dyDescent="0.35">
      <c r="A40" s="2" t="s">
        <v>2704</v>
      </c>
      <c r="B40" s="2" t="s">
        <v>9</v>
      </c>
      <c r="C40" s="43">
        <v>1</v>
      </c>
      <c r="D40" s="1" t="s">
        <v>59</v>
      </c>
      <c r="E40" s="1" t="s">
        <v>2947</v>
      </c>
      <c r="F40" s="1" t="str">
        <f>UnitControlCenter!$B$3</f>
        <v>million metric tons / year</v>
      </c>
      <c r="G40" s="1" t="s">
        <v>2988</v>
      </c>
    </row>
    <row r="41" spans="1:10" ht="15" thickBot="1" x14ac:dyDescent="0.4">
      <c r="A41" s="192" t="s">
        <v>2704</v>
      </c>
      <c r="B41" s="192" t="s">
        <v>4</v>
      </c>
      <c r="C41" s="199">
        <v>1</v>
      </c>
      <c r="D41" s="193" t="s">
        <v>59</v>
      </c>
      <c r="E41" s="193" t="s">
        <v>2947</v>
      </c>
      <c r="F41" s="193" t="str">
        <f>UnitControlCenter!$B$3</f>
        <v>million metric tons / year</v>
      </c>
      <c r="G41" s="193" t="s">
        <v>2414</v>
      </c>
      <c r="H41" s="193"/>
      <c r="I41" s="193"/>
      <c r="J41" s="193"/>
    </row>
    <row r="42" spans="1:10" ht="43.5" x14ac:dyDescent="0.35">
      <c r="A42" s="2" t="s">
        <v>343</v>
      </c>
      <c r="B42" s="2" t="s">
        <v>2914</v>
      </c>
      <c r="C42" s="43">
        <v>1</v>
      </c>
      <c r="D42" s="1" t="s">
        <v>61</v>
      </c>
      <c r="E42" s="1" t="s">
        <v>425</v>
      </c>
      <c r="F42" s="1" t="str">
        <f>UnitControlCenter!$B$8</f>
        <v>2023 dollars / metric ton CO2e abated, Annual average abatement (million metric tons CO2e)</v>
      </c>
      <c r="G42" s="1" t="s">
        <v>2989</v>
      </c>
    </row>
    <row r="43" spans="1:10" ht="44" thickBot="1" x14ac:dyDescent="0.4">
      <c r="A43" s="192" t="s">
        <v>343</v>
      </c>
      <c r="B43" s="192" t="s">
        <v>2915</v>
      </c>
      <c r="C43" s="199">
        <v>1</v>
      </c>
      <c r="D43" s="193" t="s">
        <v>61</v>
      </c>
      <c r="E43" s="193" t="s">
        <v>425</v>
      </c>
      <c r="F43" s="193" t="str">
        <f>UnitControlCenter!$B$8</f>
        <v>2023 dollars / metric ton CO2e abated, Annual average abatement (million metric tons CO2e)</v>
      </c>
      <c r="G43" s="193" t="s">
        <v>2989</v>
      </c>
      <c r="H43" s="193"/>
      <c r="I43" s="193"/>
      <c r="J43" s="193"/>
    </row>
    <row r="44" spans="1:10" ht="43.5" x14ac:dyDescent="0.35">
      <c r="A44" s="2" t="s">
        <v>2316</v>
      </c>
      <c r="B44" s="2" t="s">
        <v>2918</v>
      </c>
      <c r="C44" s="43">
        <v>1</v>
      </c>
      <c r="D44" s="1" t="s">
        <v>61</v>
      </c>
      <c r="E44" s="1" t="s">
        <v>60</v>
      </c>
      <c r="F44" s="1" t="str">
        <f>UnitControlCenter!$B$9</f>
        <v>billion 2023 dollars / year</v>
      </c>
      <c r="G44" s="1" t="s">
        <v>2916</v>
      </c>
      <c r="H44" s="1" t="s">
        <v>2394</v>
      </c>
      <c r="I44" s="1" t="s">
        <v>2378</v>
      </c>
    </row>
    <row r="45" spans="1:10" x14ac:dyDescent="0.35">
      <c r="A45" s="2" t="s">
        <v>2316</v>
      </c>
      <c r="B45" s="191" t="s">
        <v>2723</v>
      </c>
      <c r="C45" s="43">
        <v>1</v>
      </c>
      <c r="D45" s="1" t="s">
        <v>59</v>
      </c>
      <c r="E45" s="1" t="s">
        <v>60</v>
      </c>
      <c r="F45" s="1" t="str">
        <f>UnitControlCenter!$B$9</f>
        <v>billion 2023 dollars / year</v>
      </c>
      <c r="G45" s="1" t="s">
        <v>2717</v>
      </c>
    </row>
    <row r="46" spans="1:10" ht="58" x14ac:dyDescent="0.35">
      <c r="A46" s="2" t="s">
        <v>2316</v>
      </c>
      <c r="B46" s="2" t="s">
        <v>2905</v>
      </c>
      <c r="C46" s="43">
        <v>1</v>
      </c>
      <c r="D46" s="1" t="s">
        <v>61</v>
      </c>
      <c r="E46" s="1" t="s">
        <v>62</v>
      </c>
      <c r="F46" s="1" t="str">
        <f>UnitControlCenter!$B$9</f>
        <v>billion 2023 dollars / year</v>
      </c>
      <c r="G46" s="1" t="s">
        <v>2906</v>
      </c>
      <c r="H46" s="1" t="s">
        <v>2907</v>
      </c>
      <c r="I46" s="1" t="s">
        <v>2908</v>
      </c>
    </row>
    <row r="47" spans="1:10" ht="29" x14ac:dyDescent="0.35">
      <c r="A47" s="2" t="s">
        <v>2316</v>
      </c>
      <c r="B47" s="191" t="s">
        <v>2909</v>
      </c>
      <c r="C47" s="43">
        <v>1</v>
      </c>
      <c r="D47" s="1" t="s">
        <v>59</v>
      </c>
      <c r="E47" s="1" t="s">
        <v>60</v>
      </c>
      <c r="F47" s="1" t="str">
        <f>UnitControlCenter!$B$10</f>
        <v>billion 2023 dollars</v>
      </c>
      <c r="G47" s="1" t="s">
        <v>2910</v>
      </c>
    </row>
    <row r="48" spans="1:10" ht="29" x14ac:dyDescent="0.35">
      <c r="A48" s="2" t="s">
        <v>2316</v>
      </c>
      <c r="B48" s="191" t="s">
        <v>2911</v>
      </c>
      <c r="C48" s="43">
        <v>1</v>
      </c>
      <c r="D48" s="1" t="s">
        <v>59</v>
      </c>
      <c r="E48" s="1" t="s">
        <v>60</v>
      </c>
      <c r="F48" s="1" t="str">
        <f>UnitControlCenter!$B$9</f>
        <v>billion 2023 dollars / year</v>
      </c>
      <c r="G48" s="1" t="s">
        <v>2912</v>
      </c>
    </row>
    <row r="49" spans="1:10" ht="145.5" thickBot="1" x14ac:dyDescent="0.4">
      <c r="A49" s="192" t="s">
        <v>2316</v>
      </c>
      <c r="B49" s="194" t="s">
        <v>2985</v>
      </c>
      <c r="C49" s="199">
        <v>1</v>
      </c>
      <c r="D49" s="193" t="s">
        <v>61</v>
      </c>
      <c r="E49" s="193" t="s">
        <v>60</v>
      </c>
      <c r="F49" s="193" t="str">
        <f>UnitControlCenter!$B$9</f>
        <v>billion 2023 dollars / year</v>
      </c>
      <c r="G49" s="193" t="s">
        <v>3906</v>
      </c>
      <c r="H49" s="193" t="s">
        <v>3907</v>
      </c>
      <c r="I49" s="193" t="s">
        <v>3908</v>
      </c>
      <c r="J49" s="193"/>
    </row>
    <row r="50" spans="1:10" ht="29" x14ac:dyDescent="0.35">
      <c r="A50" s="2" t="s">
        <v>2829</v>
      </c>
      <c r="B50" s="191" t="s">
        <v>2846</v>
      </c>
      <c r="C50" s="43">
        <v>1</v>
      </c>
      <c r="D50" s="1" t="s">
        <v>61</v>
      </c>
      <c r="E50" s="1" t="s">
        <v>60</v>
      </c>
      <c r="F50" s="1" t="str">
        <f>UnitControlCenter!$B$11</f>
        <v>jobs</v>
      </c>
      <c r="G50" s="1" t="s">
        <v>2837</v>
      </c>
      <c r="H50" s="1" t="s">
        <v>2836</v>
      </c>
      <c r="I50" s="1" t="s">
        <v>2379</v>
      </c>
    </row>
    <row r="51" spans="1:10" ht="29" x14ac:dyDescent="0.35">
      <c r="A51" s="2" t="s">
        <v>2829</v>
      </c>
      <c r="B51" s="191" t="s">
        <v>3236</v>
      </c>
      <c r="C51" s="43">
        <v>0</v>
      </c>
      <c r="D51" s="1" t="s">
        <v>61</v>
      </c>
      <c r="E51" s="1" t="s">
        <v>62</v>
      </c>
      <c r="F51" s="1" t="str">
        <f>UnitControlCenter!$B$11</f>
        <v>jobs</v>
      </c>
      <c r="G51" s="1" t="s">
        <v>3124</v>
      </c>
      <c r="H51" s="1" t="s">
        <v>3125</v>
      </c>
      <c r="I51" s="1" t="s">
        <v>3126</v>
      </c>
    </row>
    <row r="52" spans="1:10" ht="29" x14ac:dyDescent="0.35">
      <c r="A52" s="2" t="s">
        <v>2829</v>
      </c>
      <c r="B52" s="191" t="s">
        <v>3237</v>
      </c>
      <c r="C52" s="43">
        <v>0</v>
      </c>
      <c r="D52" s="1" t="s">
        <v>61</v>
      </c>
      <c r="E52" s="1" t="s">
        <v>60</v>
      </c>
      <c r="F52" s="1" t="str">
        <f>UnitControlCenter!$B$13</f>
        <v>% change</v>
      </c>
      <c r="G52" s="1" t="s">
        <v>3143</v>
      </c>
      <c r="H52" s="1" t="s">
        <v>3125</v>
      </c>
      <c r="I52" s="1" t="s">
        <v>3126</v>
      </c>
    </row>
    <row r="53" spans="1:10" ht="43.5" x14ac:dyDescent="0.35">
      <c r="A53" s="2" t="s">
        <v>2829</v>
      </c>
      <c r="B53" s="191" t="s">
        <v>3108</v>
      </c>
      <c r="C53" s="43">
        <v>0</v>
      </c>
      <c r="D53" s="1" t="s">
        <v>61</v>
      </c>
      <c r="E53" s="1" t="s">
        <v>62</v>
      </c>
      <c r="F53" s="1" t="str">
        <f>UnitControlCenter!$B$11</f>
        <v>jobs</v>
      </c>
      <c r="G53" s="1" t="s">
        <v>3147</v>
      </c>
      <c r="H53" s="1" t="s">
        <v>3127</v>
      </c>
      <c r="I53" s="20" t="s">
        <v>3128</v>
      </c>
      <c r="J53" s="20"/>
    </row>
    <row r="54" spans="1:10" ht="43.5" x14ac:dyDescent="0.35">
      <c r="A54" s="2" t="s">
        <v>2829</v>
      </c>
      <c r="B54" s="191" t="s">
        <v>3140</v>
      </c>
      <c r="C54" s="43">
        <v>0</v>
      </c>
      <c r="D54" s="1" t="s">
        <v>61</v>
      </c>
      <c r="E54" s="1" t="s">
        <v>60</v>
      </c>
      <c r="F54" s="1" t="str">
        <f>UnitControlCenter!$B$13</f>
        <v>% change</v>
      </c>
      <c r="G54" s="1" t="s">
        <v>3146</v>
      </c>
      <c r="H54" s="1" t="s">
        <v>3127</v>
      </c>
      <c r="I54" s="20" t="s">
        <v>3128</v>
      </c>
      <c r="J54" s="20"/>
    </row>
    <row r="55" spans="1:10" ht="29" x14ac:dyDescent="0.35">
      <c r="A55" s="2" t="s">
        <v>2829</v>
      </c>
      <c r="B55" s="191" t="s">
        <v>3113</v>
      </c>
      <c r="C55" s="43">
        <v>0</v>
      </c>
      <c r="D55" s="1" t="s">
        <v>61</v>
      </c>
      <c r="E55" s="1" t="s">
        <v>62</v>
      </c>
      <c r="F55" s="1" t="str">
        <f>UnitControlCenter!$B$11</f>
        <v>jobs</v>
      </c>
      <c r="G55" s="1" t="s">
        <v>3129</v>
      </c>
      <c r="H55" s="1" t="s">
        <v>3130</v>
      </c>
      <c r="I55" s="1" t="s">
        <v>3131</v>
      </c>
    </row>
    <row r="56" spans="1:10" ht="29" x14ac:dyDescent="0.35">
      <c r="A56" s="2" t="s">
        <v>2829</v>
      </c>
      <c r="B56" s="191" t="s">
        <v>3141</v>
      </c>
      <c r="C56" s="43">
        <v>0</v>
      </c>
      <c r="D56" s="1" t="s">
        <v>61</v>
      </c>
      <c r="E56" s="1" t="s">
        <v>60</v>
      </c>
      <c r="F56" s="1" t="str">
        <f>UnitControlCenter!$B$13</f>
        <v>% change</v>
      </c>
      <c r="G56" s="1" t="s">
        <v>3144</v>
      </c>
      <c r="H56" s="1" t="s">
        <v>3130</v>
      </c>
      <c r="I56" s="1" t="s">
        <v>3131</v>
      </c>
    </row>
    <row r="57" spans="1:10" ht="72.5" x14ac:dyDescent="0.35">
      <c r="A57" s="2" t="s">
        <v>2829</v>
      </c>
      <c r="B57" s="191" t="s">
        <v>3116</v>
      </c>
      <c r="C57" s="43">
        <v>0</v>
      </c>
      <c r="D57" s="1" t="s">
        <v>61</v>
      </c>
      <c r="E57" s="1" t="s">
        <v>62</v>
      </c>
      <c r="F57" s="1" t="str">
        <f>UnitControlCenter!$B$11</f>
        <v>jobs</v>
      </c>
      <c r="G57" s="1" t="s">
        <v>3132</v>
      </c>
      <c r="H57" s="1" t="s">
        <v>3133</v>
      </c>
      <c r="I57" s="1" t="s">
        <v>3134</v>
      </c>
    </row>
    <row r="58" spans="1:10" ht="72.5" x14ac:dyDescent="0.35">
      <c r="A58" s="2" t="s">
        <v>2829</v>
      </c>
      <c r="B58" s="191" t="s">
        <v>3142</v>
      </c>
      <c r="C58" s="43">
        <v>0</v>
      </c>
      <c r="D58" s="1" t="s">
        <v>61</v>
      </c>
      <c r="E58" s="1" t="s">
        <v>60</v>
      </c>
      <c r="F58" s="1" t="str">
        <f>UnitControlCenter!$B$13</f>
        <v>% change</v>
      </c>
      <c r="G58" s="1" t="s">
        <v>3145</v>
      </c>
      <c r="H58" s="1" t="s">
        <v>3133</v>
      </c>
      <c r="I58" s="1" t="s">
        <v>3134</v>
      </c>
    </row>
    <row r="59" spans="1:10" ht="29" x14ac:dyDescent="0.35">
      <c r="A59" s="2" t="s">
        <v>2829</v>
      </c>
      <c r="B59" s="191" t="s">
        <v>3195</v>
      </c>
      <c r="C59" s="43">
        <v>1</v>
      </c>
      <c r="D59" s="1" t="s">
        <v>61</v>
      </c>
      <c r="E59" s="1" t="s">
        <v>62</v>
      </c>
      <c r="F59" s="1" t="str">
        <f>UnitControlCenter!$B$11</f>
        <v>jobs</v>
      </c>
      <c r="G59" s="1" t="s">
        <v>3196</v>
      </c>
      <c r="H59" s="1" t="s">
        <v>3197</v>
      </c>
      <c r="I59" s="1" t="s">
        <v>3198</v>
      </c>
    </row>
    <row r="60" spans="1:10" ht="29" x14ac:dyDescent="0.35">
      <c r="A60" s="2" t="s">
        <v>2829</v>
      </c>
      <c r="B60" s="191" t="s">
        <v>3199</v>
      </c>
      <c r="C60" s="43">
        <v>1</v>
      </c>
      <c r="D60" s="1" t="s">
        <v>61</v>
      </c>
      <c r="E60" s="1" t="s">
        <v>60</v>
      </c>
      <c r="F60" s="1" t="str">
        <f>UnitControlCenter!$B$13</f>
        <v>% change</v>
      </c>
      <c r="G60" s="1" t="s">
        <v>3200</v>
      </c>
      <c r="H60" s="1" t="s">
        <v>3197</v>
      </c>
      <c r="I60" s="1" t="s">
        <v>3198</v>
      </c>
    </row>
    <row r="61" spans="1:10" ht="29" x14ac:dyDescent="0.35">
      <c r="A61" s="2" t="s">
        <v>2829</v>
      </c>
      <c r="B61" s="191" t="s">
        <v>2890</v>
      </c>
      <c r="C61" s="43">
        <v>1</v>
      </c>
      <c r="D61" s="1" t="s">
        <v>61</v>
      </c>
      <c r="E61" s="1" t="s">
        <v>60</v>
      </c>
      <c r="F61" s="1" t="str">
        <f>UnitControlCenter!$B$11</f>
        <v>jobs</v>
      </c>
      <c r="G61" s="1" t="s">
        <v>2894</v>
      </c>
      <c r="H61" s="1" t="s">
        <v>2893</v>
      </c>
      <c r="I61" s="1" t="s">
        <v>2904</v>
      </c>
    </row>
    <row r="62" spans="1:10" ht="43.5" x14ac:dyDescent="0.35">
      <c r="A62" s="2" t="s">
        <v>2829</v>
      </c>
      <c r="B62" s="191" t="s">
        <v>2945</v>
      </c>
      <c r="C62" s="43">
        <v>1</v>
      </c>
      <c r="D62" s="1" t="s">
        <v>61</v>
      </c>
      <c r="E62" s="1" t="s">
        <v>60</v>
      </c>
      <c r="F62" s="1" t="str">
        <f>UnitControlCenter!$B$11</f>
        <v>jobs</v>
      </c>
      <c r="G62" s="1" t="s">
        <v>2944</v>
      </c>
      <c r="H62" s="1" t="s">
        <v>2836</v>
      </c>
      <c r="I62" s="1" t="s">
        <v>2379</v>
      </c>
    </row>
    <row r="63" spans="1:10" ht="43.5" x14ac:dyDescent="0.35">
      <c r="A63" s="2" t="s">
        <v>2829</v>
      </c>
      <c r="B63" s="191" t="s">
        <v>2831</v>
      </c>
      <c r="C63" s="43">
        <v>1</v>
      </c>
      <c r="D63" s="1" t="s">
        <v>61</v>
      </c>
      <c r="E63" s="1" t="s">
        <v>60</v>
      </c>
      <c r="F63" s="1" t="str">
        <f>UnitControlCenter!$B$9</f>
        <v>billion 2023 dollars / year</v>
      </c>
      <c r="G63" s="1" t="s">
        <v>2838</v>
      </c>
      <c r="H63" s="1" t="s">
        <v>2840</v>
      </c>
      <c r="I63" s="1" t="s">
        <v>2379</v>
      </c>
    </row>
    <row r="64" spans="1:10" ht="43.5" x14ac:dyDescent="0.35">
      <c r="A64" s="2" t="s">
        <v>2829</v>
      </c>
      <c r="B64" s="191" t="s">
        <v>2850</v>
      </c>
      <c r="C64" s="43">
        <v>1</v>
      </c>
      <c r="D64" s="1" t="s">
        <v>61</v>
      </c>
      <c r="E64" s="1" t="s">
        <v>60</v>
      </c>
      <c r="F64" s="1" t="str">
        <f>UnitControlCenter!$B$13</f>
        <v>% change</v>
      </c>
      <c r="G64" s="1" t="s">
        <v>2852</v>
      </c>
      <c r="H64" s="1" t="s">
        <v>2840</v>
      </c>
      <c r="I64" s="1" t="s">
        <v>2379</v>
      </c>
    </row>
    <row r="65" spans="1:10" ht="29" x14ac:dyDescent="0.35">
      <c r="A65" s="2" t="s">
        <v>2829</v>
      </c>
      <c r="B65" s="191" t="s">
        <v>2891</v>
      </c>
      <c r="C65" s="43">
        <v>1</v>
      </c>
      <c r="D65" s="1" t="s">
        <v>61</v>
      </c>
      <c r="E65" s="1" t="s">
        <v>60</v>
      </c>
      <c r="F65" s="1" t="str">
        <f>UnitControlCenter!$B$9</f>
        <v>billion 2023 dollars / year</v>
      </c>
      <c r="G65" s="1" t="s">
        <v>2895</v>
      </c>
      <c r="H65" s="1" t="s">
        <v>2893</v>
      </c>
      <c r="I65" s="1" t="s">
        <v>2904</v>
      </c>
    </row>
    <row r="66" spans="1:10" ht="43.5" x14ac:dyDescent="0.35">
      <c r="A66" s="2" t="s">
        <v>2829</v>
      </c>
      <c r="B66" s="191" t="s">
        <v>2845</v>
      </c>
      <c r="C66" s="43">
        <v>1</v>
      </c>
      <c r="D66" s="1" t="s">
        <v>61</v>
      </c>
      <c r="E66" s="1" t="s">
        <v>60</v>
      </c>
      <c r="F66" s="1" t="str">
        <f>UnitControlCenter!$B$9</f>
        <v>billion 2023 dollars / year</v>
      </c>
      <c r="G66" s="1" t="s">
        <v>2841</v>
      </c>
      <c r="H66" s="1" t="s">
        <v>2839</v>
      </c>
      <c r="I66" s="1" t="s">
        <v>2379</v>
      </c>
    </row>
    <row r="67" spans="1:10" ht="29" x14ac:dyDescent="0.35">
      <c r="A67" s="2" t="s">
        <v>2829</v>
      </c>
      <c r="B67" s="191" t="s">
        <v>2843</v>
      </c>
      <c r="C67" s="43">
        <v>1</v>
      </c>
      <c r="D67" s="1" t="s">
        <v>59</v>
      </c>
      <c r="E67" s="1" t="s">
        <v>60</v>
      </c>
      <c r="F67" s="1" t="str">
        <f>UnitControlCenter!$B$14</f>
        <v>2023 dollars / employee-year</v>
      </c>
      <c r="G67" s="1" t="s">
        <v>2844</v>
      </c>
    </row>
    <row r="68" spans="1:10" ht="29.5" thickBot="1" x14ac:dyDescent="0.4">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87" x14ac:dyDescent="0.35">
      <c r="A69" s="2" t="s">
        <v>2830</v>
      </c>
      <c r="B69" s="2" t="s">
        <v>2636</v>
      </c>
      <c r="C69" s="43">
        <v>0</v>
      </c>
      <c r="D69" s="1" t="s">
        <v>61</v>
      </c>
      <c r="E69" s="1" t="s">
        <v>60</v>
      </c>
      <c r="F69" s="1" t="str">
        <f>UnitControlCenter!$B$9</f>
        <v>billion 2023 dollars / year</v>
      </c>
      <c r="G69" s="1" t="s">
        <v>2637</v>
      </c>
      <c r="H69" s="1" t="s">
        <v>2638</v>
      </c>
      <c r="I69" s="1" t="s">
        <v>2617</v>
      </c>
    </row>
    <row r="70" spans="1:10" ht="43.5" x14ac:dyDescent="0.35">
      <c r="A70" s="2" t="s">
        <v>2830</v>
      </c>
      <c r="B70" s="2" t="s">
        <v>2640</v>
      </c>
      <c r="C70" s="43">
        <v>0</v>
      </c>
      <c r="D70" s="1" t="s">
        <v>61</v>
      </c>
      <c r="E70" s="1" t="s">
        <v>60</v>
      </c>
      <c r="F70" s="1" t="str">
        <f>UnitControlCenter!$B$9</f>
        <v>billion 2023 dollars / year</v>
      </c>
      <c r="G70" s="1" t="s">
        <v>2650</v>
      </c>
      <c r="H70" s="1" t="s">
        <v>2651</v>
      </c>
      <c r="I70" s="1" t="s">
        <v>2652</v>
      </c>
    </row>
    <row r="71" spans="1:10" ht="58" x14ac:dyDescent="0.35">
      <c r="A71" s="2" t="s">
        <v>2830</v>
      </c>
      <c r="B71" s="2" t="s">
        <v>2641</v>
      </c>
      <c r="C71" s="43">
        <v>0</v>
      </c>
      <c r="D71" s="1" t="s">
        <v>61</v>
      </c>
      <c r="E71" s="1" t="s">
        <v>60</v>
      </c>
      <c r="F71" s="1" t="str">
        <f>UnitControlCenter!$B$9</f>
        <v>billion 2023 dollars / year</v>
      </c>
      <c r="G71" s="1" t="s">
        <v>2661</v>
      </c>
      <c r="H71" s="1" t="s">
        <v>2659</v>
      </c>
      <c r="I71" s="1" t="s">
        <v>2660</v>
      </c>
    </row>
    <row r="72" spans="1:10" ht="43.5" x14ac:dyDescent="0.35">
      <c r="A72" s="2" t="s">
        <v>2830</v>
      </c>
      <c r="B72" s="2" t="s">
        <v>2642</v>
      </c>
      <c r="C72" s="43">
        <v>0</v>
      </c>
      <c r="D72" s="1" t="s">
        <v>61</v>
      </c>
      <c r="E72" s="1" t="s">
        <v>60</v>
      </c>
      <c r="F72" s="1" t="str">
        <f>UnitControlCenter!$B$9</f>
        <v>billion 2023 dollars / year</v>
      </c>
      <c r="G72" s="1" t="s">
        <v>2655</v>
      </c>
      <c r="H72" s="1" t="s">
        <v>2651</v>
      </c>
      <c r="I72" s="1" t="s">
        <v>2653</v>
      </c>
    </row>
    <row r="73" spans="1:10" ht="43.5" x14ac:dyDescent="0.35">
      <c r="A73" s="2" t="s">
        <v>2830</v>
      </c>
      <c r="B73" s="2" t="s">
        <v>2643</v>
      </c>
      <c r="C73" s="43">
        <v>0</v>
      </c>
      <c r="D73" s="1" t="s">
        <v>61</v>
      </c>
      <c r="E73" s="1" t="s">
        <v>60</v>
      </c>
      <c r="F73" s="1" t="str">
        <f>UnitControlCenter!$B$9</f>
        <v>billion 2023 dollars / year</v>
      </c>
      <c r="G73" s="1" t="s">
        <v>2656</v>
      </c>
      <c r="H73" s="1" t="s">
        <v>2651</v>
      </c>
      <c r="I73" s="1" t="s">
        <v>2654</v>
      </c>
    </row>
    <row r="74" spans="1:10" ht="58" x14ac:dyDescent="0.35">
      <c r="A74" s="2" t="s">
        <v>2830</v>
      </c>
      <c r="B74" s="2" t="s">
        <v>2644</v>
      </c>
      <c r="C74" s="43">
        <v>0</v>
      </c>
      <c r="D74" s="1" t="s">
        <v>61</v>
      </c>
      <c r="E74" s="1" t="s">
        <v>60</v>
      </c>
      <c r="F74" s="1" t="str">
        <f>UnitControlCenter!$B$9</f>
        <v>billion 2023 dollars / year</v>
      </c>
      <c r="G74" s="1" t="s">
        <v>2662</v>
      </c>
      <c r="H74" s="1" t="s">
        <v>2659</v>
      </c>
      <c r="I74" s="1" t="s">
        <v>2660</v>
      </c>
    </row>
    <row r="75" spans="1:10" ht="58" x14ac:dyDescent="0.35">
      <c r="A75" s="2" t="s">
        <v>2830</v>
      </c>
      <c r="B75" s="2" t="s">
        <v>2645</v>
      </c>
      <c r="C75" s="43">
        <v>0</v>
      </c>
      <c r="D75" s="1" t="s">
        <v>61</v>
      </c>
      <c r="E75" s="1" t="s">
        <v>60</v>
      </c>
      <c r="F75" s="1" t="str">
        <f>UnitControlCenter!$B$9</f>
        <v>billion 2023 dollars / year</v>
      </c>
      <c r="G75" s="1" t="s">
        <v>2663</v>
      </c>
      <c r="H75" s="1" t="s">
        <v>2659</v>
      </c>
      <c r="I75" s="1" t="s">
        <v>2660</v>
      </c>
    </row>
    <row r="76" spans="1:10" ht="72.5" x14ac:dyDescent="0.35">
      <c r="A76" s="2" t="s">
        <v>2830</v>
      </c>
      <c r="B76" s="2" t="s">
        <v>2646</v>
      </c>
      <c r="C76" s="43">
        <v>0</v>
      </c>
      <c r="D76" s="1" t="s">
        <v>61</v>
      </c>
      <c r="E76" s="1" t="s">
        <v>60</v>
      </c>
      <c r="F76" s="1" t="str">
        <f>UnitControlCenter!$B$9</f>
        <v>billion 2023 dollars / year</v>
      </c>
      <c r="G76" s="1" t="s">
        <v>2664</v>
      </c>
      <c r="H76" s="1" t="s">
        <v>2659</v>
      </c>
      <c r="I76" s="1" t="s">
        <v>2660</v>
      </c>
    </row>
    <row r="77" spans="1:10" ht="58" x14ac:dyDescent="0.35">
      <c r="A77" s="2" t="s">
        <v>2830</v>
      </c>
      <c r="B77" s="2" t="s">
        <v>2669</v>
      </c>
      <c r="C77" s="43">
        <v>0</v>
      </c>
      <c r="D77" s="1" t="s">
        <v>61</v>
      </c>
      <c r="E77" s="1" t="s">
        <v>60</v>
      </c>
      <c r="F77" s="1" t="str">
        <f>UnitControlCenter!$B$9</f>
        <v>billion 2023 dollars / year</v>
      </c>
      <c r="G77" s="1" t="s">
        <v>2667</v>
      </c>
      <c r="H77" s="1" t="s">
        <v>2659</v>
      </c>
      <c r="I77" s="1" t="s">
        <v>2665</v>
      </c>
    </row>
    <row r="78" spans="1:10" ht="58.5" thickBot="1" x14ac:dyDescent="0.4">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29" x14ac:dyDescent="0.35">
      <c r="A79" s="2" t="s">
        <v>2317</v>
      </c>
      <c r="B79" s="2" t="s">
        <v>2946</v>
      </c>
      <c r="C79" s="43">
        <v>1</v>
      </c>
      <c r="D79" s="1" t="s">
        <v>59</v>
      </c>
      <c r="E79" s="1" t="s">
        <v>2948</v>
      </c>
      <c r="F79" s="1" t="str">
        <f>UnitControlCenter!$B$12</f>
        <v>incidents / year</v>
      </c>
      <c r="G79" s="1" t="s">
        <v>2875</v>
      </c>
    </row>
    <row r="80" spans="1:10" x14ac:dyDescent="0.35">
      <c r="A80" s="2" t="s">
        <v>2317</v>
      </c>
      <c r="B80" s="2" t="s">
        <v>3153</v>
      </c>
      <c r="C80" s="43">
        <v>1</v>
      </c>
      <c r="D80" s="1" t="s">
        <v>59</v>
      </c>
      <c r="E80" s="1" t="s">
        <v>60</v>
      </c>
      <c r="F80" s="1" t="str">
        <f>UnitControlCenter!$B$13</f>
        <v>% change</v>
      </c>
      <c r="G80" s="1" t="s">
        <v>3154</v>
      </c>
    </row>
    <row r="81" spans="1:10" ht="29" x14ac:dyDescent="0.35">
      <c r="A81" s="2" t="s">
        <v>2317</v>
      </c>
      <c r="B81" s="2" t="s">
        <v>3234</v>
      </c>
      <c r="C81" s="43">
        <v>1</v>
      </c>
      <c r="D81" s="1" t="s">
        <v>61</v>
      </c>
      <c r="E81" s="1" t="s">
        <v>62</v>
      </c>
      <c r="F81" s="1" t="str">
        <f>UnitControlCenter!$B$12</f>
        <v>incidents / year</v>
      </c>
      <c r="G81" s="1" t="s">
        <v>3137</v>
      </c>
      <c r="H81" s="1" t="s">
        <v>3125</v>
      </c>
      <c r="I81" s="1" t="s">
        <v>3126</v>
      </c>
    </row>
    <row r="82" spans="1:10" ht="29" x14ac:dyDescent="0.35">
      <c r="A82" s="2" t="s">
        <v>2317</v>
      </c>
      <c r="B82" s="2" t="s">
        <v>3235</v>
      </c>
      <c r="C82" s="43">
        <v>1</v>
      </c>
      <c r="D82" s="1" t="s">
        <v>61</v>
      </c>
      <c r="E82" s="1" t="s">
        <v>60</v>
      </c>
      <c r="F82" s="1" t="str">
        <f>UnitControlCenter!$B$13</f>
        <v>% change</v>
      </c>
      <c r="G82" s="1" t="s">
        <v>3148</v>
      </c>
      <c r="H82" s="1" t="s">
        <v>3125</v>
      </c>
      <c r="I82" s="1" t="s">
        <v>3126</v>
      </c>
    </row>
    <row r="83" spans="1:10" ht="43.5" x14ac:dyDescent="0.35">
      <c r="A83" s="2" t="s">
        <v>2317</v>
      </c>
      <c r="B83" s="2" t="s">
        <v>3135</v>
      </c>
      <c r="C83" s="43">
        <v>1</v>
      </c>
      <c r="D83" s="1" t="s">
        <v>61</v>
      </c>
      <c r="E83" s="1" t="s">
        <v>62</v>
      </c>
      <c r="F83" s="1" t="str">
        <f>UnitControlCenter!$B$12</f>
        <v>incidents / year</v>
      </c>
      <c r="G83" s="1" t="s">
        <v>3138</v>
      </c>
      <c r="H83" s="1" t="s">
        <v>3127</v>
      </c>
      <c r="I83" s="20" t="s">
        <v>3128</v>
      </c>
      <c r="J83" s="20"/>
    </row>
    <row r="84" spans="1:10" ht="43.5" x14ac:dyDescent="0.35">
      <c r="A84" s="2" t="s">
        <v>2317</v>
      </c>
      <c r="B84" s="2" t="s">
        <v>3151</v>
      </c>
      <c r="C84" s="43">
        <v>1</v>
      </c>
      <c r="D84" s="1" t="s">
        <v>61</v>
      </c>
      <c r="E84" s="1" t="s">
        <v>60</v>
      </c>
      <c r="F84" s="1" t="str">
        <f>UnitControlCenter!$B$13</f>
        <v>% change</v>
      </c>
      <c r="G84" s="1" t="s">
        <v>3149</v>
      </c>
      <c r="H84" s="1" t="s">
        <v>3127</v>
      </c>
      <c r="I84" s="20" t="s">
        <v>3128</v>
      </c>
      <c r="J84" s="20"/>
    </row>
    <row r="85" spans="1:10" ht="29" x14ac:dyDescent="0.35">
      <c r="A85" s="2" t="s">
        <v>2317</v>
      </c>
      <c r="B85" s="2" t="s">
        <v>3136</v>
      </c>
      <c r="C85" s="43">
        <v>1</v>
      </c>
      <c r="D85" s="1" t="s">
        <v>61</v>
      </c>
      <c r="E85" s="1" t="s">
        <v>62</v>
      </c>
      <c r="F85" s="1" t="str">
        <f>UnitControlCenter!$B$12</f>
        <v>incidents / year</v>
      </c>
      <c r="G85" s="1" t="s">
        <v>3139</v>
      </c>
      <c r="H85" s="1" t="s">
        <v>3130</v>
      </c>
      <c r="I85" s="1" t="s">
        <v>3131</v>
      </c>
    </row>
    <row r="86" spans="1:10" ht="29" x14ac:dyDescent="0.35">
      <c r="A86" s="2" t="s">
        <v>2317</v>
      </c>
      <c r="B86" s="2" t="s">
        <v>3152</v>
      </c>
      <c r="C86" s="43">
        <v>1</v>
      </c>
      <c r="D86" s="1" t="s">
        <v>61</v>
      </c>
      <c r="E86" s="1" t="s">
        <v>60</v>
      </c>
      <c r="F86" s="1" t="str">
        <f>UnitControlCenter!$B$13</f>
        <v>% change</v>
      </c>
      <c r="G86" s="1" t="s">
        <v>3150</v>
      </c>
      <c r="H86" s="1" t="s">
        <v>3130</v>
      </c>
      <c r="I86" s="1" t="s">
        <v>3131</v>
      </c>
    </row>
    <row r="87" spans="1:10" x14ac:dyDescent="0.35">
      <c r="A87" s="2" t="s">
        <v>2317</v>
      </c>
      <c r="B87" s="2" t="s">
        <v>2867</v>
      </c>
      <c r="C87" s="43">
        <v>0</v>
      </c>
      <c r="D87" s="1" t="s">
        <v>59</v>
      </c>
      <c r="E87" s="1" t="s">
        <v>60</v>
      </c>
      <c r="F87" s="1" t="str">
        <f>UnitControlCenter!$B$12</f>
        <v>incidents / year</v>
      </c>
      <c r="G87" s="1" t="s">
        <v>2875</v>
      </c>
    </row>
    <row r="88" spans="1:10" ht="29" x14ac:dyDescent="0.35">
      <c r="A88" s="2" t="s">
        <v>2317</v>
      </c>
      <c r="B88" s="2" t="s">
        <v>2318</v>
      </c>
      <c r="C88" s="43">
        <v>1</v>
      </c>
      <c r="D88" s="1" t="s">
        <v>59</v>
      </c>
      <c r="E88" s="1" t="s">
        <v>60</v>
      </c>
      <c r="F88" s="1" t="str">
        <f>UnitControlCenter!$B$9</f>
        <v>billion 2023 dollars / year</v>
      </c>
      <c r="G88" s="1" t="s">
        <v>63</v>
      </c>
    </row>
    <row r="89" spans="1:10" x14ac:dyDescent="0.35">
      <c r="A89" s="2" t="s">
        <v>2317</v>
      </c>
      <c r="B89" s="2" t="s">
        <v>2868</v>
      </c>
      <c r="C89" s="43">
        <v>1</v>
      </c>
      <c r="D89" s="1" t="s">
        <v>59</v>
      </c>
      <c r="E89" s="1" t="s">
        <v>60</v>
      </c>
      <c r="F89" s="1" t="str">
        <f>UnitControlCenter!$B$12</f>
        <v>incidents / year</v>
      </c>
      <c r="G89" s="1" t="s">
        <v>2876</v>
      </c>
    </row>
    <row r="90" spans="1:10" ht="29" x14ac:dyDescent="0.35">
      <c r="A90" s="2" t="s">
        <v>2317</v>
      </c>
      <c r="B90" s="2" t="s">
        <v>2869</v>
      </c>
      <c r="C90" s="43">
        <v>1</v>
      </c>
      <c r="D90" s="1" t="s">
        <v>59</v>
      </c>
      <c r="E90" s="1" t="s">
        <v>60</v>
      </c>
      <c r="F90" s="1" t="str">
        <f>UnitControlCenter!$B$12</f>
        <v>incidents / year</v>
      </c>
      <c r="G90" s="1" t="s">
        <v>2877</v>
      </c>
    </row>
    <row r="91" spans="1:10" x14ac:dyDescent="0.35">
      <c r="A91" s="2" t="s">
        <v>2317</v>
      </c>
      <c r="B91" s="2" t="s">
        <v>2882</v>
      </c>
      <c r="C91" s="43">
        <v>1</v>
      </c>
      <c r="D91" s="1" t="s">
        <v>59</v>
      </c>
      <c r="E91" s="1" t="s">
        <v>60</v>
      </c>
      <c r="F91" s="1" t="str">
        <f>UnitControlCenter!$B$12</f>
        <v>incidents / year</v>
      </c>
      <c r="G91" s="1" t="s">
        <v>2883</v>
      </c>
    </row>
    <row r="92" spans="1:10" x14ac:dyDescent="0.35">
      <c r="A92" s="2" t="s">
        <v>2317</v>
      </c>
      <c r="B92" s="2" t="s">
        <v>2870</v>
      </c>
      <c r="C92" s="43">
        <v>1</v>
      </c>
      <c r="D92" s="1" t="s">
        <v>59</v>
      </c>
      <c r="E92" s="1" t="s">
        <v>60</v>
      </c>
      <c r="F92" s="1" t="str">
        <f>UnitControlCenter!$B$12</f>
        <v>incidents / year</v>
      </c>
      <c r="G92" s="1" t="s">
        <v>2878</v>
      </c>
    </row>
    <row r="93" spans="1:10" x14ac:dyDescent="0.35">
      <c r="A93" s="2" t="s">
        <v>2317</v>
      </c>
      <c r="B93" s="2" t="s">
        <v>2871</v>
      </c>
      <c r="C93" s="43">
        <v>1</v>
      </c>
      <c r="D93" s="1" t="s">
        <v>59</v>
      </c>
      <c r="E93" s="1" t="s">
        <v>60</v>
      </c>
      <c r="F93" s="1" t="str">
        <f>UnitControlCenter!$B$12</f>
        <v>incidents / year</v>
      </c>
      <c r="G93" s="1" t="s">
        <v>2879</v>
      </c>
    </row>
    <row r="94" spans="1:10" x14ac:dyDescent="0.35">
      <c r="A94" s="2" t="s">
        <v>2317</v>
      </c>
      <c r="B94" s="2" t="s">
        <v>2872</v>
      </c>
      <c r="C94" s="43">
        <v>1</v>
      </c>
      <c r="D94" s="1" t="s">
        <v>59</v>
      </c>
      <c r="E94" s="1" t="s">
        <v>60</v>
      </c>
      <c r="F94" s="1" t="str">
        <f>UnitControlCenter!$B$12</f>
        <v>incidents / year</v>
      </c>
      <c r="G94" s="1" t="s">
        <v>2880</v>
      </c>
    </row>
    <row r="95" spans="1:10" ht="29.5" thickBot="1" x14ac:dyDescent="0.4">
      <c r="A95" s="192" t="s">
        <v>2317</v>
      </c>
      <c r="B95" s="192" t="s">
        <v>2873</v>
      </c>
      <c r="C95" s="199">
        <v>1</v>
      </c>
      <c r="D95" s="193" t="s">
        <v>59</v>
      </c>
      <c r="E95" s="193" t="s">
        <v>60</v>
      </c>
      <c r="F95" s="193" t="str">
        <f>UnitControlCenter!$B$12</f>
        <v>incidents / year</v>
      </c>
      <c r="G95" s="193" t="s">
        <v>2881</v>
      </c>
      <c r="H95" s="193"/>
      <c r="I95" s="193"/>
      <c r="J95" s="193"/>
    </row>
    <row r="96" spans="1:10" ht="217.5" x14ac:dyDescent="0.35">
      <c r="A96" s="2" t="s">
        <v>2442</v>
      </c>
      <c r="B96" s="2" t="s">
        <v>2319</v>
      </c>
      <c r="C96" s="43">
        <v>1</v>
      </c>
      <c r="D96" s="1" t="s">
        <v>61</v>
      </c>
      <c r="E96" s="1" t="s">
        <v>62</v>
      </c>
      <c r="F96" s="1" t="str">
        <f>UnitControlCenter!$B$16</f>
        <v>terawatt-hours (TWh) / year</v>
      </c>
      <c r="G96" s="1" t="s">
        <v>3761</v>
      </c>
      <c r="H96" s="1" t="s">
        <v>3762</v>
      </c>
      <c r="I96" s="1" t="s">
        <v>3763</v>
      </c>
    </row>
    <row r="97" spans="1:10" ht="261" x14ac:dyDescent="0.35">
      <c r="A97" s="2" t="s">
        <v>2442</v>
      </c>
      <c r="B97" s="2" t="s">
        <v>2320</v>
      </c>
      <c r="C97" s="43">
        <v>1</v>
      </c>
      <c r="D97" s="1" t="s">
        <v>61</v>
      </c>
      <c r="E97" s="1" t="s">
        <v>60</v>
      </c>
      <c r="F97" s="1" t="str">
        <f>UnitControlCenter!$B$16</f>
        <v>terawatt-hours (TWh) / year</v>
      </c>
      <c r="G97" s="1" t="s">
        <v>3785</v>
      </c>
      <c r="H97" s="1" t="s">
        <v>3762</v>
      </c>
      <c r="I97" s="1" t="s">
        <v>3763</v>
      </c>
    </row>
    <row r="98" spans="1:10" ht="217.5" x14ac:dyDescent="0.35">
      <c r="A98" s="2" t="s">
        <v>2442</v>
      </c>
      <c r="B98" s="2" t="s">
        <v>2321</v>
      </c>
      <c r="C98" s="43">
        <v>1</v>
      </c>
      <c r="D98" s="1" t="s">
        <v>61</v>
      </c>
      <c r="E98" s="1" t="s">
        <v>62</v>
      </c>
      <c r="F98" s="1" t="str">
        <f>UnitControlCenter!$B$21</f>
        <v>gigawatts (GW) / year</v>
      </c>
      <c r="G98" s="1" t="s">
        <v>3760</v>
      </c>
      <c r="H98" s="1" t="s">
        <v>3758</v>
      </c>
      <c r="I98" s="1" t="s">
        <v>3759</v>
      </c>
    </row>
    <row r="99" spans="1:10" ht="261" x14ac:dyDescent="0.35">
      <c r="A99" s="2" t="s">
        <v>2442</v>
      </c>
      <c r="B99" s="2" t="s">
        <v>2322</v>
      </c>
      <c r="C99" s="43">
        <v>1</v>
      </c>
      <c r="D99" s="1" t="s">
        <v>61</v>
      </c>
      <c r="E99" s="1" t="s">
        <v>60</v>
      </c>
      <c r="F99" s="1" t="str">
        <f>UnitControlCenter!$B$21</f>
        <v>gigawatts (GW) / year</v>
      </c>
      <c r="G99" s="1" t="s">
        <v>3786</v>
      </c>
      <c r="H99" s="1" t="s">
        <v>3758</v>
      </c>
      <c r="I99" s="1" t="s">
        <v>3759</v>
      </c>
    </row>
    <row r="100" spans="1:10" ht="72.5" x14ac:dyDescent="0.35">
      <c r="A100" s="2" t="s">
        <v>2442</v>
      </c>
      <c r="B100" s="2" t="s">
        <v>2443</v>
      </c>
      <c r="C100" s="43">
        <v>1</v>
      </c>
      <c r="D100" s="1" t="s">
        <v>61</v>
      </c>
      <c r="E100" s="1" t="s">
        <v>62</v>
      </c>
      <c r="F100" s="1" t="str">
        <f>UnitControlCenter!$B$16</f>
        <v>terawatt-hours (TWh) / year</v>
      </c>
      <c r="G100" s="1" t="s">
        <v>3755</v>
      </c>
      <c r="H100" s="1" t="s">
        <v>3756</v>
      </c>
      <c r="I100" s="1" t="s">
        <v>3757</v>
      </c>
    </row>
    <row r="101" spans="1:10" ht="29" x14ac:dyDescent="0.35">
      <c r="A101" s="2" t="s">
        <v>2442</v>
      </c>
      <c r="B101" s="2" t="s">
        <v>3730</v>
      </c>
      <c r="C101" s="43">
        <v>1</v>
      </c>
      <c r="D101" s="1" t="s">
        <v>59</v>
      </c>
      <c r="E101" s="1" t="s">
        <v>60</v>
      </c>
      <c r="F101" s="1" t="str">
        <f>UnitControlCenter!B18</f>
        <v>%</v>
      </c>
      <c r="G101" s="1" t="s">
        <v>3298</v>
      </c>
    </row>
    <row r="102" spans="1:10" ht="29" x14ac:dyDescent="0.35">
      <c r="A102" s="2" t="s">
        <v>2442</v>
      </c>
      <c r="B102" s="2" t="s">
        <v>3300</v>
      </c>
      <c r="C102" s="43">
        <v>1</v>
      </c>
      <c r="D102" s="1" t="s">
        <v>59</v>
      </c>
      <c r="E102" s="1" t="s">
        <v>60</v>
      </c>
      <c r="F102" s="1" t="str">
        <f>UnitControlCenter!B19</f>
        <v>metric tons CO2e / megawatt-hour (MWh)</v>
      </c>
      <c r="G102" s="1" t="s">
        <v>3299</v>
      </c>
    </row>
    <row r="103" spans="1:10" ht="29.5" thickBot="1" x14ac:dyDescent="0.4">
      <c r="A103" s="192" t="s">
        <v>2442</v>
      </c>
      <c r="B103" s="192" t="s">
        <v>3307</v>
      </c>
      <c r="C103" s="199">
        <v>1</v>
      </c>
      <c r="D103" s="193" t="s">
        <v>59</v>
      </c>
      <c r="E103" s="193" t="s">
        <v>60</v>
      </c>
      <c r="F103" s="193" t="str">
        <f>UnitControlCenter!B20</f>
        <v>kilowatt-hour / 2023 dollar</v>
      </c>
      <c r="G103" s="193" t="s">
        <v>3308</v>
      </c>
      <c r="H103" s="193"/>
      <c r="I103" s="193"/>
      <c r="J103" s="193"/>
    </row>
    <row r="104" spans="1:10" ht="188.5" x14ac:dyDescent="0.35">
      <c r="A104" s="2" t="s">
        <v>3084</v>
      </c>
      <c r="B104" s="2" t="s">
        <v>2323</v>
      </c>
      <c r="C104" s="43">
        <v>1</v>
      </c>
      <c r="D104" s="1" t="s">
        <v>61</v>
      </c>
      <c r="E104" s="1" t="s">
        <v>2335</v>
      </c>
      <c r="F104" s="1" t="str">
        <f>UnitControlCenter!$B$22</f>
        <v>2023 dollars / megawatt-hour (MWh)</v>
      </c>
      <c r="G104" s="1" t="s">
        <v>3552</v>
      </c>
      <c r="H104" s="1" t="s">
        <v>3620</v>
      </c>
      <c r="I104" s="43" t="s">
        <v>3622</v>
      </c>
    </row>
    <row r="105" spans="1:10" ht="29" x14ac:dyDescent="0.35">
      <c r="A105" s="2" t="s">
        <v>3084</v>
      </c>
      <c r="B105" s="2" t="s">
        <v>3764</v>
      </c>
      <c r="C105" s="43">
        <v>1</v>
      </c>
      <c r="D105" s="1" t="s">
        <v>59</v>
      </c>
      <c r="E105" s="1" t="s">
        <v>60</v>
      </c>
      <c r="F105" s="1" t="str">
        <f>UnitControlCenter!B22</f>
        <v>2023 dollars / megawatt-hour (MWh)</v>
      </c>
      <c r="G105" s="1" t="s">
        <v>3765</v>
      </c>
    </row>
    <row r="106" spans="1:10" ht="29" x14ac:dyDescent="0.35">
      <c r="A106" s="2" t="s">
        <v>3084</v>
      </c>
      <c r="B106" s="2" t="s">
        <v>2324</v>
      </c>
      <c r="C106" s="43">
        <v>1</v>
      </c>
      <c r="D106" s="1" t="s">
        <v>61</v>
      </c>
      <c r="E106" s="1" t="s">
        <v>62</v>
      </c>
      <c r="F106" s="1" t="str">
        <f>UnitControlCenter!$B$16</f>
        <v>terawatt-hours (TWh) / year</v>
      </c>
      <c r="G106" s="1" t="s">
        <v>2741</v>
      </c>
      <c r="H106" s="1" t="s">
        <v>2742</v>
      </c>
      <c r="I106" s="1" t="s">
        <v>2743</v>
      </c>
    </row>
    <row r="107" spans="1:10" ht="101.5" x14ac:dyDescent="0.35">
      <c r="A107" s="2" t="s">
        <v>3084</v>
      </c>
      <c r="B107" s="2" t="s">
        <v>3085</v>
      </c>
      <c r="C107" s="43">
        <v>1</v>
      </c>
      <c r="D107" s="1" t="s">
        <v>61</v>
      </c>
      <c r="E107" s="1" t="s">
        <v>62</v>
      </c>
      <c r="F107" s="1" t="str">
        <f>UnitControlCenter!$B$3</f>
        <v>million metric tons / year</v>
      </c>
      <c r="G107" s="1" t="s">
        <v>3554</v>
      </c>
      <c r="H107" s="1" t="s">
        <v>3621</v>
      </c>
      <c r="I107" s="43" t="s">
        <v>3623</v>
      </c>
    </row>
    <row r="108" spans="1:10" ht="188.5" x14ac:dyDescent="0.35">
      <c r="A108" s="2" t="s">
        <v>3084</v>
      </c>
      <c r="B108" s="2" t="s">
        <v>2436</v>
      </c>
      <c r="C108" s="43">
        <v>1</v>
      </c>
      <c r="D108" s="1" t="s">
        <v>61</v>
      </c>
      <c r="E108" s="1" t="s">
        <v>62</v>
      </c>
      <c r="F108" s="1" t="str">
        <f>UnitControlCenter!$B$23</f>
        <v>cubic km / yr</v>
      </c>
      <c r="G108" s="1" t="s">
        <v>3553</v>
      </c>
      <c r="H108" s="1" t="s">
        <v>3620</v>
      </c>
      <c r="I108" s="43" t="s">
        <v>3622</v>
      </c>
    </row>
    <row r="109" spans="1:10" s="193" customFormat="1" ht="189" thickBot="1" x14ac:dyDescent="0.4">
      <c r="A109" s="192" t="s">
        <v>3084</v>
      </c>
      <c r="B109" s="192" t="s">
        <v>2437</v>
      </c>
      <c r="C109" s="199">
        <v>1</v>
      </c>
      <c r="D109" s="193" t="s">
        <v>61</v>
      </c>
      <c r="E109" s="193" t="s">
        <v>62</v>
      </c>
      <c r="F109" s="193" t="str">
        <f>UnitControlCenter!$B$23</f>
        <v>cubic km / yr</v>
      </c>
      <c r="G109" s="193" t="s">
        <v>3555</v>
      </c>
      <c r="H109" s="1" t="s">
        <v>3620</v>
      </c>
      <c r="I109" s="43" t="s">
        <v>3622</v>
      </c>
    </row>
    <row r="110" spans="1:10" ht="409.5" x14ac:dyDescent="0.35">
      <c r="A110" s="2" t="s">
        <v>3513</v>
      </c>
      <c r="B110" s="2" t="s">
        <v>3514</v>
      </c>
      <c r="C110" s="43">
        <v>1</v>
      </c>
      <c r="D110" s="1" t="s">
        <v>61</v>
      </c>
      <c r="E110" s="1" t="s">
        <v>3520</v>
      </c>
      <c r="F110" s="1" t="str">
        <f>UnitControlCenter!$B$17</f>
        <v>terawatt-hours (TWh)</v>
      </c>
      <c r="G110" s="1" t="s">
        <v>3581</v>
      </c>
      <c r="H110" s="1" t="s">
        <v>3703</v>
      </c>
      <c r="I110" s="1" t="s">
        <v>3578</v>
      </c>
    </row>
    <row r="111" spans="1:10" ht="406" x14ac:dyDescent="0.35">
      <c r="A111" s="2" t="s">
        <v>3513</v>
      </c>
      <c r="B111" s="2" t="s">
        <v>3515</v>
      </c>
      <c r="C111" s="43">
        <v>1</v>
      </c>
      <c r="D111" s="1" t="s">
        <v>61</v>
      </c>
      <c r="E111" s="1" t="s">
        <v>3520</v>
      </c>
      <c r="F111" s="1" t="str">
        <f>UnitControlCenter!$B$17</f>
        <v>terawatt-hours (TWh)</v>
      </c>
      <c r="G111" s="1" t="s">
        <v>3582</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3513</v>
      </c>
      <c r="B112" s="2" t="s">
        <v>3516</v>
      </c>
      <c r="C112" s="43">
        <v>1</v>
      </c>
      <c r="D112" s="1" t="s">
        <v>61</v>
      </c>
      <c r="E112" s="1" t="s">
        <v>3520</v>
      </c>
      <c r="F112" s="1" t="str">
        <f>UnitControlCenter!$B$17</f>
        <v>terawatt-hours (TWh)</v>
      </c>
      <c r="G112" s="1" t="s">
        <v>3583</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3513</v>
      </c>
      <c r="B113" s="2" t="s">
        <v>3517</v>
      </c>
      <c r="C113" s="43">
        <v>1</v>
      </c>
      <c r="D113" s="1" t="s">
        <v>61</v>
      </c>
      <c r="E113" s="1" t="s">
        <v>3520</v>
      </c>
      <c r="F113" s="1" t="str">
        <f>UnitControlCenter!$B$17</f>
        <v>terawatt-hours (TWh)</v>
      </c>
      <c r="G113" s="1" t="s">
        <v>3584</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3513</v>
      </c>
      <c r="B114" s="2" t="s">
        <v>3518</v>
      </c>
      <c r="C114" s="43">
        <v>1</v>
      </c>
      <c r="D114" s="1" t="s">
        <v>61</v>
      </c>
      <c r="E114" s="1" t="s">
        <v>3520</v>
      </c>
      <c r="F114" s="1" t="str">
        <f>UnitControlCenter!$B$17</f>
        <v>terawatt-hours (TWh)</v>
      </c>
      <c r="G114" s="1" t="s">
        <v>3579</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3513</v>
      </c>
      <c r="B115" s="2" t="s">
        <v>3519</v>
      </c>
      <c r="C115" s="43">
        <v>1</v>
      </c>
      <c r="D115" s="1" t="s">
        <v>61</v>
      </c>
      <c r="E115" s="1" t="s">
        <v>3520</v>
      </c>
      <c r="F115" s="1" t="str">
        <f>UnitControlCenter!$B$17</f>
        <v>terawatt-hours (TWh)</v>
      </c>
      <c r="G115" s="1" t="s">
        <v>3580</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3513</v>
      </c>
      <c r="B116" s="2" t="s">
        <v>3523</v>
      </c>
      <c r="C116" s="43">
        <v>1</v>
      </c>
      <c r="D116" s="1" t="s">
        <v>61</v>
      </c>
      <c r="E116" s="1" t="s">
        <v>3521</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3513</v>
      </c>
      <c r="B117" s="2" t="s">
        <v>3524</v>
      </c>
      <c r="C117" s="43">
        <v>1</v>
      </c>
      <c r="D117" s="1" t="s">
        <v>61</v>
      </c>
      <c r="E117" s="1" t="s">
        <v>3521</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3513</v>
      </c>
      <c r="B118" s="2" t="s">
        <v>3525</v>
      </c>
      <c r="C118" s="43">
        <v>1</v>
      </c>
      <c r="D118" s="1" t="s">
        <v>61</v>
      </c>
      <c r="E118" s="1" t="s">
        <v>3521</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3513</v>
      </c>
      <c r="B119" s="2" t="s">
        <v>3526</v>
      </c>
      <c r="C119" s="43">
        <v>1</v>
      </c>
      <c r="D119" s="1" t="s">
        <v>61</v>
      </c>
      <c r="E119" s="1" t="s">
        <v>3521</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3513</v>
      </c>
      <c r="B120" s="2" t="s">
        <v>3527</v>
      </c>
      <c r="C120" s="43">
        <v>1</v>
      </c>
      <c r="D120" s="1" t="s">
        <v>61</v>
      </c>
      <c r="E120" s="1" t="s">
        <v>3521</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3513</v>
      </c>
      <c r="B121" s="192" t="s">
        <v>3528</v>
      </c>
      <c r="C121" s="199">
        <v>1</v>
      </c>
      <c r="D121" s="193" t="s">
        <v>61</v>
      </c>
      <c r="E121" s="193" t="s">
        <v>3521</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2718</v>
      </c>
      <c r="B122" s="2" t="s">
        <v>2719</v>
      </c>
      <c r="C122" s="43">
        <v>1</v>
      </c>
      <c r="D122" s="1" t="s">
        <v>61</v>
      </c>
      <c r="E122" s="1" t="s">
        <v>62</v>
      </c>
      <c r="F122" s="1" t="str">
        <f>UnitControlCenter!$B$26</f>
        <v>million vehicles / year</v>
      </c>
      <c r="G122" s="1" t="s">
        <v>2583</v>
      </c>
      <c r="H122" s="1" t="s">
        <v>2584</v>
      </c>
      <c r="I122" s="1" t="s">
        <v>2585</v>
      </c>
    </row>
    <row r="123" spans="1:10" ht="72.5" x14ac:dyDescent="0.35">
      <c r="A123" s="2" t="s">
        <v>2718</v>
      </c>
      <c r="B123" s="2" t="s">
        <v>2720</v>
      </c>
      <c r="C123" s="43">
        <v>1</v>
      </c>
      <c r="D123" s="1" t="s">
        <v>61</v>
      </c>
      <c r="E123" s="1" t="s">
        <v>62</v>
      </c>
      <c r="F123" s="1" t="str">
        <f>UnitControlCenter!$B$27</f>
        <v>thousand vehicles / year</v>
      </c>
      <c r="G123" s="1" t="s">
        <v>2586</v>
      </c>
      <c r="H123" s="1" t="s">
        <v>2587</v>
      </c>
      <c r="I123" s="1" t="s">
        <v>2588</v>
      </c>
    </row>
    <row r="124" spans="1:10" ht="72.5" x14ac:dyDescent="0.35">
      <c r="A124" s="2" t="s">
        <v>2718</v>
      </c>
      <c r="B124" s="2" t="s">
        <v>3086</v>
      </c>
      <c r="C124" s="43">
        <v>1</v>
      </c>
      <c r="D124" s="1" t="s">
        <v>61</v>
      </c>
      <c r="E124" s="1" t="s">
        <v>62</v>
      </c>
      <c r="F124" s="1" t="str">
        <f>UnitControlCenter!$B$27</f>
        <v>thousand vehicles / year</v>
      </c>
      <c r="G124" s="1" t="s">
        <v>2589</v>
      </c>
      <c r="H124" s="1" t="s">
        <v>2584</v>
      </c>
      <c r="I124" s="1" t="s">
        <v>2585</v>
      </c>
    </row>
    <row r="125" spans="1:10" ht="72.5" x14ac:dyDescent="0.35">
      <c r="A125" s="2" t="s">
        <v>2718</v>
      </c>
      <c r="B125" s="2" t="s">
        <v>3089</v>
      </c>
      <c r="C125" s="43">
        <v>1</v>
      </c>
      <c r="D125" s="1" t="s">
        <v>61</v>
      </c>
      <c r="E125" s="1" t="s">
        <v>62</v>
      </c>
      <c r="F125" s="1" t="str">
        <f>UnitControlCenter!$B$27</f>
        <v>thousand vehicles / year</v>
      </c>
      <c r="G125" s="1" t="s">
        <v>2590</v>
      </c>
      <c r="H125" s="1" t="s">
        <v>2587</v>
      </c>
      <c r="I125" s="1" t="s">
        <v>2588</v>
      </c>
    </row>
    <row r="126" spans="1:10" ht="29" x14ac:dyDescent="0.35">
      <c r="A126" s="2" t="s">
        <v>2718</v>
      </c>
      <c r="B126" s="2" t="s">
        <v>3330</v>
      </c>
      <c r="C126" s="43">
        <v>1</v>
      </c>
      <c r="D126" s="1" t="s">
        <v>61</v>
      </c>
      <c r="E126" s="1" t="s">
        <v>62</v>
      </c>
      <c r="F126" s="1" t="str">
        <f>UnitControlCenter!$B$27</f>
        <v>thousand vehicles / year</v>
      </c>
      <c r="G126" s="1" t="s">
        <v>2474</v>
      </c>
      <c r="H126" s="1" t="s">
        <v>2475</v>
      </c>
      <c r="I126" s="1" t="s">
        <v>2574</v>
      </c>
    </row>
    <row r="127" spans="1:10" ht="29" x14ac:dyDescent="0.35">
      <c r="A127" s="2" t="s">
        <v>2718</v>
      </c>
      <c r="B127" s="2" t="s">
        <v>3331</v>
      </c>
      <c r="C127" s="43">
        <v>0</v>
      </c>
      <c r="D127" s="1" t="s">
        <v>61</v>
      </c>
      <c r="E127" s="1" t="s">
        <v>62</v>
      </c>
      <c r="F127" s="1" t="str">
        <f>UnitControlCenter!$B$27</f>
        <v>thousand vehicles / year</v>
      </c>
      <c r="G127" s="1" t="s">
        <v>3332</v>
      </c>
      <c r="H127" s="1" t="s">
        <v>2475</v>
      </c>
      <c r="I127" s="1" t="s">
        <v>2574</v>
      </c>
    </row>
    <row r="128" spans="1:10" ht="72.5" x14ac:dyDescent="0.35">
      <c r="A128" s="2" t="s">
        <v>2718</v>
      </c>
      <c r="B128" s="2" t="s">
        <v>2721</v>
      </c>
      <c r="C128" s="43">
        <v>1</v>
      </c>
      <c r="D128" s="1" t="s">
        <v>61</v>
      </c>
      <c r="E128" s="1" t="s">
        <v>62</v>
      </c>
      <c r="F128" s="1" t="str">
        <f>UnitControlCenter!$B$28</f>
        <v>million vehicles</v>
      </c>
      <c r="G128" s="1" t="s">
        <v>2591</v>
      </c>
      <c r="H128" s="1" t="s">
        <v>2584</v>
      </c>
      <c r="I128" s="1" t="s">
        <v>2585</v>
      </c>
    </row>
    <row r="129" spans="1:10" ht="72.5" x14ac:dyDescent="0.35">
      <c r="A129" s="2" t="s">
        <v>2718</v>
      </c>
      <c r="B129" s="2" t="s">
        <v>2722</v>
      </c>
      <c r="C129" s="43">
        <v>1</v>
      </c>
      <c r="D129" s="1" t="s">
        <v>61</v>
      </c>
      <c r="E129" s="1" t="s">
        <v>62</v>
      </c>
      <c r="F129" s="1" t="str">
        <f>UnitControlCenter!$B$29</f>
        <v>thousand vehicles</v>
      </c>
      <c r="G129" s="1" t="s">
        <v>2801</v>
      </c>
      <c r="H129" s="1" t="s">
        <v>2587</v>
      </c>
      <c r="I129" s="1" t="s">
        <v>2588</v>
      </c>
    </row>
    <row r="130" spans="1:10" ht="58" x14ac:dyDescent="0.35">
      <c r="A130" s="2" t="s">
        <v>2718</v>
      </c>
      <c r="B130" s="2" t="s">
        <v>3087</v>
      </c>
      <c r="C130" s="43">
        <v>1</v>
      </c>
      <c r="D130" s="1" t="s">
        <v>61</v>
      </c>
      <c r="E130" s="1" t="s">
        <v>62</v>
      </c>
      <c r="F130" s="1" t="str">
        <f>UnitControlCenter!$B$28</f>
        <v>million vehicles</v>
      </c>
      <c r="G130" s="1" t="s">
        <v>2592</v>
      </c>
      <c r="H130" s="1" t="s">
        <v>2584</v>
      </c>
      <c r="I130" s="1" t="s">
        <v>2585</v>
      </c>
    </row>
    <row r="131" spans="1:10" ht="58" x14ac:dyDescent="0.35">
      <c r="A131" s="2" t="s">
        <v>2718</v>
      </c>
      <c r="B131" s="2" t="s">
        <v>3090</v>
      </c>
      <c r="C131" s="43">
        <v>1</v>
      </c>
      <c r="D131" s="1" t="s">
        <v>61</v>
      </c>
      <c r="E131" s="1" t="s">
        <v>62</v>
      </c>
      <c r="F131" s="1" t="str">
        <f>UnitControlCenter!$B$28</f>
        <v>million vehicles</v>
      </c>
      <c r="G131" s="1" t="s">
        <v>2593</v>
      </c>
      <c r="H131" s="1" t="s">
        <v>2587</v>
      </c>
      <c r="I131" s="1" t="s">
        <v>2588</v>
      </c>
    </row>
    <row r="132" spans="1:10" ht="29" x14ac:dyDescent="0.35">
      <c r="A132" s="2" t="s">
        <v>2718</v>
      </c>
      <c r="B132" s="2" t="s">
        <v>3333</v>
      </c>
      <c r="C132" s="43">
        <v>1</v>
      </c>
      <c r="D132" s="1" t="s">
        <v>61</v>
      </c>
      <c r="E132" s="1" t="s">
        <v>62</v>
      </c>
      <c r="F132" s="1" t="str">
        <f>UnitControlCenter!$B$28</f>
        <v>million vehicles</v>
      </c>
      <c r="G132" s="1" t="s">
        <v>2575</v>
      </c>
      <c r="H132" s="1" t="s">
        <v>2475</v>
      </c>
      <c r="I132" s="1" t="s">
        <v>2574</v>
      </c>
    </row>
    <row r="133" spans="1:10" s="193" customFormat="1" ht="29.5" thickBot="1" x14ac:dyDescent="0.4">
      <c r="A133" s="192" t="s">
        <v>2718</v>
      </c>
      <c r="B133" s="192" t="s">
        <v>3334</v>
      </c>
      <c r="C133" s="199">
        <v>0</v>
      </c>
      <c r="D133" s="193" t="s">
        <v>61</v>
      </c>
      <c r="E133" s="193" t="s">
        <v>62</v>
      </c>
      <c r="F133" s="193" t="str">
        <f>UnitControlCenter!$B$28</f>
        <v>million vehicles</v>
      </c>
      <c r="G133" s="193" t="s">
        <v>3335</v>
      </c>
      <c r="H133" s="193" t="s">
        <v>2475</v>
      </c>
      <c r="I133" s="193" t="s">
        <v>2574</v>
      </c>
    </row>
    <row r="134" spans="1:10" ht="130.5" x14ac:dyDescent="0.35">
      <c r="A134" s="2" t="s">
        <v>2826</v>
      </c>
      <c r="B134" s="2" t="s">
        <v>2326</v>
      </c>
      <c r="C134" s="43">
        <v>1</v>
      </c>
      <c r="D134" s="1" t="s">
        <v>61</v>
      </c>
      <c r="E134" s="1" t="s">
        <v>62</v>
      </c>
      <c r="F134" s="1" t="str">
        <f>UnitControlCenter!$B$3</f>
        <v>million metric tons / year</v>
      </c>
      <c r="G134" s="1" t="s">
        <v>3239</v>
      </c>
      <c r="H134" s="1" t="s">
        <v>3238</v>
      </c>
      <c r="I134" s="1" t="s">
        <v>2576</v>
      </c>
    </row>
    <row r="135" spans="1:10" ht="87" x14ac:dyDescent="0.35">
      <c r="A135" s="2" t="s">
        <v>2826</v>
      </c>
      <c r="B135" s="2" t="s">
        <v>2327</v>
      </c>
      <c r="C135" s="43">
        <v>1</v>
      </c>
      <c r="D135" s="1" t="s">
        <v>61</v>
      </c>
      <c r="E135" s="1" t="s">
        <v>62</v>
      </c>
      <c r="F135" s="1" t="str">
        <f>UnitControlCenter!$B$30</f>
        <v>quads / year</v>
      </c>
      <c r="G135" s="1" t="s">
        <v>2740</v>
      </c>
      <c r="H135" s="1" t="s">
        <v>2594</v>
      </c>
      <c r="I135" s="1" t="s">
        <v>2595</v>
      </c>
    </row>
    <row r="136" spans="1:10" ht="116" x14ac:dyDescent="0.35">
      <c r="A136" s="2" t="s">
        <v>2826</v>
      </c>
      <c r="B136" s="2" t="s">
        <v>2377</v>
      </c>
      <c r="C136" s="43">
        <v>1</v>
      </c>
      <c r="D136" s="1" t="s">
        <v>61</v>
      </c>
      <c r="E136" s="1" t="s">
        <v>62</v>
      </c>
      <c r="F136" s="1" t="str">
        <f>UnitControlCenter!$B$30</f>
        <v>quads / year</v>
      </c>
      <c r="G136" s="1" t="s">
        <v>3240</v>
      </c>
      <c r="H136" s="1" t="s">
        <v>3238</v>
      </c>
      <c r="I136" s="1" t="s">
        <v>2576</v>
      </c>
    </row>
    <row r="137" spans="1:10" ht="29" x14ac:dyDescent="0.35">
      <c r="A137" s="2" t="s">
        <v>2826</v>
      </c>
      <c r="B137" s="2" t="s">
        <v>3246</v>
      </c>
      <c r="C137" s="43">
        <v>1</v>
      </c>
      <c r="D137" s="1" t="s">
        <v>59</v>
      </c>
      <c r="E137" s="1" t="s">
        <v>60</v>
      </c>
      <c r="F137" s="1" t="str">
        <f>UnitControlCenter!$B$30</f>
        <v>quads / year</v>
      </c>
      <c r="G137" s="1" t="s">
        <v>3247</v>
      </c>
    </row>
    <row r="138" spans="1:10" ht="43.5" x14ac:dyDescent="0.35">
      <c r="A138" s="2" t="s">
        <v>2826</v>
      </c>
      <c r="B138" s="2" t="s">
        <v>2827</v>
      </c>
      <c r="C138" s="43">
        <v>1</v>
      </c>
      <c r="D138" s="1" t="s">
        <v>61</v>
      </c>
      <c r="E138" s="1" t="s">
        <v>62</v>
      </c>
      <c r="F138" s="1" t="str">
        <f>UnitControlCenter!$B$24</f>
        <v>trillion passenger-miles / year</v>
      </c>
      <c r="G138" s="1" t="s">
        <v>2336</v>
      </c>
      <c r="H138" s="1" t="s">
        <v>2535</v>
      </c>
      <c r="I138" s="1" t="s">
        <v>2536</v>
      </c>
    </row>
    <row r="139" spans="1:10" ht="44" thickBot="1" x14ac:dyDescent="0.4">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275.5" x14ac:dyDescent="0.35">
      <c r="A140" s="2" t="s">
        <v>2328</v>
      </c>
      <c r="B140" s="2" t="s">
        <v>2710</v>
      </c>
      <c r="C140" s="43">
        <v>1</v>
      </c>
      <c r="D140" s="1" t="s">
        <v>61</v>
      </c>
      <c r="E140" s="1" t="s">
        <v>62</v>
      </c>
      <c r="F140" s="1" t="str">
        <f>UnitControlCenter!$B$30</f>
        <v>quads / year</v>
      </c>
      <c r="G140" s="1" t="s">
        <v>3030</v>
      </c>
      <c r="H140" s="1" t="s">
        <v>3028</v>
      </c>
      <c r="I140" s="208" t="s">
        <v>3029</v>
      </c>
      <c r="J140" s="208"/>
    </row>
    <row r="141" spans="1:10" ht="101.5" x14ac:dyDescent="0.35">
      <c r="A141" s="2" t="s">
        <v>2328</v>
      </c>
      <c r="B141" s="2" t="s">
        <v>2711</v>
      </c>
      <c r="C141" s="43">
        <v>1</v>
      </c>
      <c r="D141" s="1" t="s">
        <v>61</v>
      </c>
      <c r="E141" s="1" t="s">
        <v>62</v>
      </c>
      <c r="F141" s="1" t="str">
        <f>UnitControlCenter!$B$30</f>
        <v>quads / year</v>
      </c>
      <c r="G141" s="1" t="s">
        <v>2712</v>
      </c>
      <c r="H141" s="1" t="s">
        <v>2706</v>
      </c>
      <c r="I141" s="1" t="s">
        <v>2707</v>
      </c>
    </row>
    <row r="142" spans="1:10" x14ac:dyDescent="0.35">
      <c r="A142" s="2" t="s">
        <v>2328</v>
      </c>
      <c r="B142" s="2" t="s">
        <v>3248</v>
      </c>
      <c r="C142" s="43">
        <v>1</v>
      </c>
      <c r="D142" s="1" t="s">
        <v>59</v>
      </c>
      <c r="E142" s="1" t="s">
        <v>60</v>
      </c>
      <c r="F142" s="1" t="str">
        <f>UnitControlCenter!$B$30</f>
        <v>quads / year</v>
      </c>
      <c r="G142" s="1" t="s">
        <v>3249</v>
      </c>
    </row>
    <row r="143" spans="1:10" ht="217.5" x14ac:dyDescent="0.35">
      <c r="A143" s="2" t="s">
        <v>2328</v>
      </c>
      <c r="B143" s="2" t="s">
        <v>2708</v>
      </c>
      <c r="C143" s="43">
        <v>1</v>
      </c>
      <c r="D143" s="1" t="s">
        <v>61</v>
      </c>
      <c r="E143" s="1" t="s">
        <v>62</v>
      </c>
      <c r="F143" s="1" t="str">
        <f>UnitControlCenter!$B$30</f>
        <v>quads / year</v>
      </c>
      <c r="G143" s="1" t="s">
        <v>3027</v>
      </c>
      <c r="H143" s="1" t="s">
        <v>3028</v>
      </c>
      <c r="I143" s="208" t="s">
        <v>3029</v>
      </c>
      <c r="J143" s="208"/>
    </row>
    <row r="144" spans="1:10" ht="72.5" x14ac:dyDescent="0.35">
      <c r="A144" s="2" t="s">
        <v>2328</v>
      </c>
      <c r="B144" s="2" t="s">
        <v>2709</v>
      </c>
      <c r="C144" s="43">
        <v>1</v>
      </c>
      <c r="D144" s="1" t="s">
        <v>61</v>
      </c>
      <c r="E144" s="1" t="s">
        <v>62</v>
      </c>
      <c r="F144" s="1" t="str">
        <f>UnitControlCenter!$B$30</f>
        <v>quads / year</v>
      </c>
      <c r="G144" s="1" t="s">
        <v>2705</v>
      </c>
      <c r="H144" s="1" t="s">
        <v>2706</v>
      </c>
      <c r="I144" s="1" t="s">
        <v>2707</v>
      </c>
    </row>
    <row r="145" spans="1:10" x14ac:dyDescent="0.35">
      <c r="A145" s="2" t="s">
        <v>2328</v>
      </c>
      <c r="B145" s="2" t="s">
        <v>3250</v>
      </c>
      <c r="C145" s="43">
        <v>1</v>
      </c>
      <c r="D145" s="1" t="s">
        <v>59</v>
      </c>
      <c r="E145" s="1" t="s">
        <v>60</v>
      </c>
      <c r="F145" s="1" t="str">
        <f>UnitControlCenter!$B$30</f>
        <v>quads / year</v>
      </c>
      <c r="G145" s="1" t="s">
        <v>3251</v>
      </c>
    </row>
    <row r="146" spans="1:10" ht="130.5" x14ac:dyDescent="0.35">
      <c r="A146" s="2" t="s">
        <v>2328</v>
      </c>
      <c r="B146" s="2" t="s">
        <v>3498</v>
      </c>
      <c r="C146" s="43">
        <v>1</v>
      </c>
      <c r="D146" s="1" t="s">
        <v>61</v>
      </c>
      <c r="E146" s="1" t="s">
        <v>62</v>
      </c>
      <c r="F146" s="1" t="str">
        <f>UnitControlCenter!$B$30</f>
        <v>quads / year</v>
      </c>
      <c r="G146" s="1" t="s">
        <v>3637</v>
      </c>
      <c r="H146" s="1" t="s">
        <v>3502</v>
      </c>
      <c r="I146" s="1" t="s">
        <v>3503</v>
      </c>
    </row>
    <row r="147" spans="1:10" s="193" customFormat="1" ht="87.5" thickBot="1" x14ac:dyDescent="0.4">
      <c r="A147" s="192" t="s">
        <v>2328</v>
      </c>
      <c r="B147" s="192" t="s">
        <v>3499</v>
      </c>
      <c r="C147" s="199">
        <v>1</v>
      </c>
      <c r="D147" s="193" t="s">
        <v>61</v>
      </c>
      <c r="E147" s="193" t="s">
        <v>62</v>
      </c>
      <c r="F147" s="193" t="str">
        <f>UnitControlCenter!$B$16</f>
        <v>terawatt-hours (TWh) / year</v>
      </c>
      <c r="G147" s="193" t="s">
        <v>3638</v>
      </c>
      <c r="H147" s="193" t="s">
        <v>3500</v>
      </c>
      <c r="I147" s="193" t="s">
        <v>3501</v>
      </c>
    </row>
    <row r="148" spans="1:10" ht="261" x14ac:dyDescent="0.3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3.5" x14ac:dyDescent="0.35">
      <c r="A149" s="2" t="s">
        <v>2786</v>
      </c>
      <c r="B149" s="2" t="s">
        <v>2374</v>
      </c>
      <c r="C149" s="43">
        <v>1</v>
      </c>
      <c r="D149" s="1" t="s">
        <v>61</v>
      </c>
      <c r="E149" s="1" t="s">
        <v>62</v>
      </c>
      <c r="F149" s="1" t="str">
        <f>UnitControlCenter!$B$3</f>
        <v>million metric tons / year</v>
      </c>
      <c r="G149" s="1" t="s">
        <v>2581</v>
      </c>
      <c r="H149" s="1" t="s">
        <v>2579</v>
      </c>
      <c r="I149" s="1" t="s">
        <v>2580</v>
      </c>
    </row>
    <row r="150" spans="1:10" ht="246.5" x14ac:dyDescent="0.3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29" x14ac:dyDescent="0.35">
      <c r="A151" s="2" t="s">
        <v>2786</v>
      </c>
      <c r="B151" s="2" t="s">
        <v>2376</v>
      </c>
      <c r="C151" s="43">
        <v>1</v>
      </c>
      <c r="D151" s="1" t="s">
        <v>61</v>
      </c>
      <c r="E151" s="1" t="s">
        <v>62</v>
      </c>
      <c r="F151" s="1" t="str">
        <f>UnitControlCenter!$B$3</f>
        <v>million metric tons / year</v>
      </c>
      <c r="G151" s="1" t="s">
        <v>2582</v>
      </c>
      <c r="H151" s="1" t="s">
        <v>2579</v>
      </c>
      <c r="I151" s="1" t="s">
        <v>2580</v>
      </c>
    </row>
    <row r="152" spans="1:10" ht="304.5" x14ac:dyDescent="0.3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3.5" x14ac:dyDescent="0.35">
      <c r="A153" s="2" t="s">
        <v>2786</v>
      </c>
      <c r="B153" s="2" t="s">
        <v>2785</v>
      </c>
      <c r="C153" s="43">
        <v>1</v>
      </c>
      <c r="D153" s="1" t="s">
        <v>61</v>
      </c>
      <c r="E153" s="1" t="s">
        <v>62</v>
      </c>
      <c r="F153" s="1" t="str">
        <f>UnitControlCenter!$B$3</f>
        <v>million metric tons / year</v>
      </c>
      <c r="G153" s="1" t="s">
        <v>2823</v>
      </c>
      <c r="H153" s="1" t="s">
        <v>2787</v>
      </c>
      <c r="I153" s="1" t="s">
        <v>2788</v>
      </c>
    </row>
    <row r="154" spans="1:10" ht="29" x14ac:dyDescent="0.35">
      <c r="A154" s="2" t="s">
        <v>2786</v>
      </c>
      <c r="B154" s="2" t="s">
        <v>3309</v>
      </c>
      <c r="C154" s="43">
        <v>1</v>
      </c>
      <c r="D154" s="1" t="s">
        <v>61</v>
      </c>
      <c r="E154" s="1" t="s">
        <v>62</v>
      </c>
      <c r="F154" s="1" t="str">
        <f>UnitControlCenter!$B$3</f>
        <v>million metric tons / year</v>
      </c>
      <c r="G154" s="1" t="s">
        <v>3407</v>
      </c>
      <c r="H154" s="1" t="s">
        <v>3303</v>
      </c>
      <c r="I154" s="1" t="s">
        <v>3306</v>
      </c>
    </row>
    <row r="155" spans="1:10" ht="232" x14ac:dyDescent="0.35">
      <c r="A155" s="2" t="s">
        <v>2786</v>
      </c>
      <c r="B155" s="2" t="s">
        <v>3301</v>
      </c>
      <c r="C155" s="43">
        <v>1</v>
      </c>
      <c r="D155" s="1" t="s">
        <v>61</v>
      </c>
      <c r="E155" s="1" t="s">
        <v>62</v>
      </c>
      <c r="F155" s="1" t="str">
        <f>UnitControlCenter!$B$3</f>
        <v>million metric tons / year</v>
      </c>
      <c r="G155" s="1" t="s">
        <v>3304</v>
      </c>
      <c r="H155" s="1" t="s">
        <v>3028</v>
      </c>
      <c r="I155" s="208" t="s">
        <v>3029</v>
      </c>
      <c r="J155" s="208"/>
    </row>
    <row r="156" spans="1:10" ht="305" thickBot="1" x14ac:dyDescent="0.4">
      <c r="A156" s="192" t="s">
        <v>2786</v>
      </c>
      <c r="B156" s="192" t="s">
        <v>3302</v>
      </c>
      <c r="C156" s="199">
        <v>1</v>
      </c>
      <c r="D156" s="192" t="s">
        <v>61</v>
      </c>
      <c r="E156" s="192" t="s">
        <v>62</v>
      </c>
      <c r="F156" s="192" t="str">
        <f>UnitControlCenter!$B$3</f>
        <v>million metric tons / year</v>
      </c>
      <c r="G156" s="192" t="s">
        <v>3305</v>
      </c>
      <c r="H156" s="192" t="s">
        <v>3028</v>
      </c>
      <c r="I156" s="192" t="s">
        <v>3029</v>
      </c>
      <c r="J156" s="192"/>
    </row>
    <row r="157" spans="1:10" ht="43.5" x14ac:dyDescent="0.35">
      <c r="A157" s="2" t="s">
        <v>3435</v>
      </c>
      <c r="B157" s="2" t="s">
        <v>3436</v>
      </c>
      <c r="C157" s="43">
        <v>1</v>
      </c>
      <c r="D157" s="1" t="s">
        <v>61</v>
      </c>
      <c r="E157" s="1" t="s">
        <v>62</v>
      </c>
      <c r="F157" s="1" t="str">
        <f>UnitControlCenter!$B$30</f>
        <v>quads / year</v>
      </c>
      <c r="G157" s="1" t="s">
        <v>2339</v>
      </c>
      <c r="H157" s="1" t="s">
        <v>2340</v>
      </c>
      <c r="I157" s="1" t="s">
        <v>2565</v>
      </c>
    </row>
    <row r="158" spans="1:10" s="2" customFormat="1" ht="29" x14ac:dyDescent="0.35">
      <c r="A158" s="2" t="s">
        <v>3435</v>
      </c>
      <c r="B158" s="2" t="s">
        <v>3437</v>
      </c>
      <c r="C158" s="43">
        <v>1</v>
      </c>
      <c r="D158" s="2" t="s">
        <v>61</v>
      </c>
      <c r="E158" s="2" t="s">
        <v>62</v>
      </c>
      <c r="F158" s="2" t="str">
        <f>UnitControlCenter!$B$30</f>
        <v>quads / year</v>
      </c>
      <c r="G158" s="2" t="s">
        <v>2357</v>
      </c>
      <c r="H158" s="2" t="s">
        <v>2341</v>
      </c>
      <c r="I158" s="2" t="s">
        <v>2342</v>
      </c>
    </row>
    <row r="159" spans="1:10" ht="72.5" x14ac:dyDescent="0.35">
      <c r="A159" s="2" t="s">
        <v>3435</v>
      </c>
      <c r="B159" s="2" t="s">
        <v>3438</v>
      </c>
      <c r="C159" s="43">
        <v>1</v>
      </c>
      <c r="D159" s="1" t="s">
        <v>61</v>
      </c>
      <c r="E159" s="1" t="s">
        <v>62</v>
      </c>
      <c r="F159" s="1" t="str">
        <f>UnitControlCenter!$B$30</f>
        <v>quads / year</v>
      </c>
      <c r="G159" s="1" t="s">
        <v>2604</v>
      </c>
      <c r="H159" s="1" t="s">
        <v>2606</v>
      </c>
      <c r="I159" s="1" t="s">
        <v>2605</v>
      </c>
    </row>
    <row r="160" spans="1:10" s="2" customFormat="1" x14ac:dyDescent="0.35">
      <c r="A160" s="2" t="s">
        <v>3435</v>
      </c>
      <c r="B160" s="2" t="s">
        <v>3439</v>
      </c>
      <c r="C160" s="43">
        <v>1</v>
      </c>
      <c r="D160" s="2" t="s">
        <v>59</v>
      </c>
      <c r="E160" s="2" t="s">
        <v>60</v>
      </c>
      <c r="F160" s="2" t="str">
        <f>UnitControlCenter!$B$30</f>
        <v>quads / year</v>
      </c>
      <c r="G160" s="2" t="s">
        <v>3252</v>
      </c>
    </row>
    <row r="161" spans="1:10" ht="174" x14ac:dyDescent="0.35">
      <c r="A161" s="2" t="s">
        <v>3435</v>
      </c>
      <c r="B161" s="2" t="s">
        <v>3440</v>
      </c>
      <c r="C161" s="43">
        <v>1</v>
      </c>
      <c r="D161" s="1" t="s">
        <v>61</v>
      </c>
      <c r="E161" s="1" t="s">
        <v>62</v>
      </c>
      <c r="F161" s="2" t="str">
        <f>UnitControlCenter!B3</f>
        <v>million metric tons / year</v>
      </c>
      <c r="G161" s="1" t="s">
        <v>3585</v>
      </c>
      <c r="H161" s="1" t="s">
        <v>3442</v>
      </c>
      <c r="I161" s="2" t="s">
        <v>3443</v>
      </c>
      <c r="J161" s="2"/>
    </row>
    <row r="162" spans="1:10" s="193" customFormat="1" ht="232.5" thickBot="1" x14ac:dyDescent="0.4">
      <c r="A162" s="2" t="s">
        <v>3435</v>
      </c>
      <c r="B162" s="192" t="s">
        <v>3441</v>
      </c>
      <c r="C162" s="199">
        <v>1</v>
      </c>
      <c r="D162" s="193" t="s">
        <v>61</v>
      </c>
      <c r="E162" s="193" t="s">
        <v>62</v>
      </c>
      <c r="F162" s="192" t="str">
        <f>UnitControlCenter!B3</f>
        <v>million metric tons / year</v>
      </c>
      <c r="G162" s="193" t="s">
        <v>3586</v>
      </c>
      <c r="H162" s="193" t="s">
        <v>3442</v>
      </c>
      <c r="I162" s="192" t="s">
        <v>3443</v>
      </c>
      <c r="J162" s="192"/>
    </row>
    <row r="163" spans="1:10" ht="87" x14ac:dyDescent="0.35">
      <c r="A163" s="2" t="s">
        <v>2395</v>
      </c>
      <c r="B163" s="2" t="s">
        <v>2396</v>
      </c>
      <c r="C163" s="43">
        <v>1</v>
      </c>
      <c r="D163" s="1" t="s">
        <v>61</v>
      </c>
      <c r="E163" s="1" t="s">
        <v>62</v>
      </c>
      <c r="F163" s="1" t="str">
        <f>UnitControlCenter!$B$30</f>
        <v>quads / year</v>
      </c>
      <c r="G163" s="1" t="s">
        <v>3614</v>
      </c>
      <c r="H163" s="1" t="s">
        <v>3613</v>
      </c>
      <c r="I163" s="1" t="s">
        <v>3612</v>
      </c>
    </row>
    <row r="164" spans="1:10" ht="72.5" x14ac:dyDescent="0.35">
      <c r="A164" s="2" t="s">
        <v>2395</v>
      </c>
      <c r="B164" s="2" t="s">
        <v>2397</v>
      </c>
      <c r="C164" s="43">
        <v>1</v>
      </c>
      <c r="D164" s="1" t="s">
        <v>61</v>
      </c>
      <c r="E164" s="1" t="s">
        <v>62</v>
      </c>
      <c r="F164" s="1" t="str">
        <f>UnitControlCenter!$B$30</f>
        <v>quads / year</v>
      </c>
      <c r="G164" s="1" t="s">
        <v>3615</v>
      </c>
      <c r="H164" s="1" t="s">
        <v>3244</v>
      </c>
      <c r="I164" s="1" t="s">
        <v>3245</v>
      </c>
    </row>
    <row r="165" spans="1:10" ht="72.5" x14ac:dyDescent="0.35">
      <c r="A165" s="2" t="s">
        <v>2395</v>
      </c>
      <c r="B165" s="2" t="s">
        <v>3610</v>
      </c>
      <c r="C165" s="43">
        <v>1</v>
      </c>
      <c r="D165" s="1" t="s">
        <v>61</v>
      </c>
      <c r="E165" s="1" t="s">
        <v>62</v>
      </c>
      <c r="F165" s="1" t="str">
        <f>UnitControlCenter!$B$30</f>
        <v>quads / year</v>
      </c>
      <c r="G165" s="1" t="s">
        <v>3624</v>
      </c>
      <c r="H165" s="1" t="s">
        <v>3616</v>
      </c>
      <c r="I165" s="43" t="s">
        <v>3617</v>
      </c>
    </row>
    <row r="166" spans="1:10" ht="58" x14ac:dyDescent="0.35">
      <c r="A166" s="2" t="s">
        <v>2395</v>
      </c>
      <c r="B166" s="2" t="s">
        <v>3611</v>
      </c>
      <c r="C166" s="43">
        <v>1</v>
      </c>
      <c r="D166" s="1" t="s">
        <v>61</v>
      </c>
      <c r="E166" s="1" t="s">
        <v>62</v>
      </c>
      <c r="F166" s="1" t="str">
        <f>UnitControlCenter!$B$30</f>
        <v>quads / year</v>
      </c>
      <c r="G166" s="1" t="s">
        <v>3898</v>
      </c>
      <c r="H166" s="1" t="s">
        <v>3899</v>
      </c>
      <c r="I166" s="1" t="s">
        <v>3900</v>
      </c>
    </row>
    <row r="167" spans="1:10" x14ac:dyDescent="0.35">
      <c r="A167" s="2" t="s">
        <v>2395</v>
      </c>
      <c r="B167" s="2" t="s">
        <v>2842</v>
      </c>
      <c r="C167" s="43">
        <v>0</v>
      </c>
      <c r="D167" s="1" t="s">
        <v>59</v>
      </c>
      <c r="E167" s="1" t="s">
        <v>60</v>
      </c>
      <c r="F167" s="1" t="str">
        <f>UnitControlCenter!$B$31</f>
        <v>thousand BTU / 2023 dollar</v>
      </c>
      <c r="G167" s="1" t="s">
        <v>2797</v>
      </c>
    </row>
    <row r="168" spans="1:10" x14ac:dyDescent="0.35">
      <c r="A168" s="2" t="s">
        <v>2395</v>
      </c>
      <c r="B168" s="2" t="s">
        <v>2398</v>
      </c>
      <c r="C168" s="43">
        <v>1</v>
      </c>
      <c r="D168" s="1" t="s">
        <v>59</v>
      </c>
      <c r="E168" s="1" t="s">
        <v>60</v>
      </c>
      <c r="F168" s="1" t="str">
        <f>UnitControlCenter!$B$16</f>
        <v>terawatt-hours (TWh) / year</v>
      </c>
      <c r="G168" s="1" t="s">
        <v>2298</v>
      </c>
    </row>
    <row r="169" spans="1:10" x14ac:dyDescent="0.35">
      <c r="A169" s="2" t="s">
        <v>2395</v>
      </c>
      <c r="B169" s="2" t="s">
        <v>2399</v>
      </c>
      <c r="C169" s="43">
        <v>1</v>
      </c>
      <c r="D169" s="1" t="s">
        <v>59</v>
      </c>
      <c r="E169" s="1" t="s">
        <v>60</v>
      </c>
      <c r="F169" s="1" t="str">
        <f>UnitControlCenter!$B$32</f>
        <v>millions of short tons / year</v>
      </c>
      <c r="G169" s="1" t="s">
        <v>2297</v>
      </c>
    </row>
    <row r="170" spans="1:10" x14ac:dyDescent="0.35">
      <c r="A170" s="2" t="s">
        <v>2395</v>
      </c>
      <c r="B170" s="2" t="s">
        <v>2400</v>
      </c>
      <c r="C170" s="43">
        <v>1</v>
      </c>
      <c r="D170" s="1" t="s">
        <v>59</v>
      </c>
      <c r="E170" s="1" t="s">
        <v>60</v>
      </c>
      <c r="F170" s="1" t="str">
        <f>UnitControlCenter!$B$32</f>
        <v>millions of short tons / year</v>
      </c>
      <c r="G170" s="1" t="s">
        <v>2296</v>
      </c>
    </row>
    <row r="171" spans="1:10" x14ac:dyDescent="0.35">
      <c r="A171" s="2" t="s">
        <v>2395</v>
      </c>
      <c r="B171" s="2" t="s">
        <v>2401</v>
      </c>
      <c r="C171" s="43">
        <v>1</v>
      </c>
      <c r="D171" s="1" t="s">
        <v>59</v>
      </c>
      <c r="E171" s="1" t="s">
        <v>60</v>
      </c>
      <c r="F171" s="1" t="str">
        <f>UnitControlCenter!$B$33</f>
        <v>trillion cubic feet / year</v>
      </c>
      <c r="G171" s="1" t="s">
        <v>2295</v>
      </c>
    </row>
    <row r="172" spans="1:10" x14ac:dyDescent="0.35">
      <c r="A172" s="2" t="s">
        <v>2395</v>
      </c>
      <c r="B172" s="2" t="s">
        <v>2402</v>
      </c>
      <c r="C172" s="43">
        <v>1</v>
      </c>
      <c r="D172" s="1" t="s">
        <v>59</v>
      </c>
      <c r="E172" s="1" t="s">
        <v>60</v>
      </c>
      <c r="F172" s="1" t="str">
        <f>UnitControlCenter!$B$34</f>
        <v>million barrels of oil / year</v>
      </c>
      <c r="G172" s="1" t="s">
        <v>2294</v>
      </c>
    </row>
    <row r="173" spans="1:10" x14ac:dyDescent="0.35">
      <c r="A173" s="2" t="s">
        <v>2395</v>
      </c>
      <c r="B173" s="2" t="s">
        <v>2403</v>
      </c>
      <c r="C173" s="43">
        <v>1</v>
      </c>
      <c r="D173" s="1" t="s">
        <v>59</v>
      </c>
      <c r="E173" s="1" t="s">
        <v>60</v>
      </c>
      <c r="F173" s="1" t="str">
        <f>UnitControlCenter!$B$34</f>
        <v>million barrels of oil / year</v>
      </c>
      <c r="G173" s="1" t="s">
        <v>2345</v>
      </c>
    </row>
    <row r="174" spans="1:10" x14ac:dyDescent="0.35">
      <c r="A174" s="2" t="s">
        <v>2395</v>
      </c>
      <c r="B174" s="2" t="s">
        <v>2404</v>
      </c>
      <c r="C174" s="43">
        <v>1</v>
      </c>
      <c r="D174" s="1" t="s">
        <v>59</v>
      </c>
      <c r="E174" s="1" t="s">
        <v>60</v>
      </c>
      <c r="F174" s="1" t="str">
        <f>UnitControlCenter!$B$32</f>
        <v>millions of short tons / year</v>
      </c>
      <c r="G174" s="1" t="s">
        <v>2346</v>
      </c>
    </row>
    <row r="175" spans="1:10" ht="29" x14ac:dyDescent="0.35">
      <c r="A175" s="2" t="s">
        <v>2395</v>
      </c>
      <c r="B175" s="2" t="s">
        <v>2607</v>
      </c>
      <c r="C175" s="43">
        <v>1</v>
      </c>
      <c r="D175" s="1" t="s">
        <v>59</v>
      </c>
      <c r="E175" s="1" t="s">
        <v>60</v>
      </c>
      <c r="F175" s="1" t="str">
        <f>UnitControlCenter!$B$35</f>
        <v>million gallons / year</v>
      </c>
      <c r="G175" s="1" t="s">
        <v>2611</v>
      </c>
    </row>
    <row r="176" spans="1:10" ht="29" x14ac:dyDescent="0.35">
      <c r="A176" s="2" t="s">
        <v>2395</v>
      </c>
      <c r="B176" s="2" t="s">
        <v>2608</v>
      </c>
      <c r="C176" s="43">
        <v>1</v>
      </c>
      <c r="D176" s="1" t="s">
        <v>59</v>
      </c>
      <c r="E176" s="1" t="s">
        <v>60</v>
      </c>
      <c r="F176" s="1" t="str">
        <f>UnitControlCenter!$B$32</f>
        <v>millions of short tons / year</v>
      </c>
      <c r="G176" s="1" t="s">
        <v>2612</v>
      </c>
    </row>
    <row r="177" spans="1:10" ht="15" thickBot="1" x14ac:dyDescent="0.4">
      <c r="A177" s="192" t="s">
        <v>2395</v>
      </c>
      <c r="B177" s="192" t="s">
        <v>2609</v>
      </c>
      <c r="C177" s="199">
        <v>1</v>
      </c>
      <c r="D177" s="193" t="s">
        <v>59</v>
      </c>
      <c r="E177" s="193" t="s">
        <v>60</v>
      </c>
      <c r="F177" s="193" t="str">
        <f>UnitControlCenter!$B$6</f>
        <v>thousand metric tons / year</v>
      </c>
      <c r="G177" s="193" t="s">
        <v>2613</v>
      </c>
      <c r="H177" s="193"/>
      <c r="I177" s="193"/>
      <c r="J177" s="193"/>
    </row>
    <row r="178" spans="1:10" ht="58" x14ac:dyDescent="0.35">
      <c r="A178" s="2" t="s">
        <v>3312</v>
      </c>
      <c r="B178" s="2" t="s">
        <v>3340</v>
      </c>
      <c r="C178" s="43">
        <v>1</v>
      </c>
      <c r="D178" s="1" t="s">
        <v>61</v>
      </c>
      <c r="E178" s="1" t="s">
        <v>62</v>
      </c>
      <c r="F178" s="1" t="str">
        <f>UnitControlCenter!$B$36</f>
        <v>trillion BTU / year</v>
      </c>
      <c r="G178" s="1" t="s">
        <v>2618</v>
      </c>
      <c r="H178" s="1" t="s">
        <v>2619</v>
      </c>
      <c r="I178" s="1" t="s">
        <v>2620</v>
      </c>
    </row>
    <row r="179" spans="1:10" ht="58" x14ac:dyDescent="0.35">
      <c r="A179" s="2" t="s">
        <v>3312</v>
      </c>
      <c r="B179" s="2" t="s">
        <v>3341</v>
      </c>
      <c r="C179" s="43">
        <v>1</v>
      </c>
      <c r="D179" s="1" t="s">
        <v>61</v>
      </c>
      <c r="E179" s="1" t="s">
        <v>62</v>
      </c>
      <c r="F179" s="1" t="str">
        <f>UnitControlCenter!$B$36</f>
        <v>trillion BTU / year</v>
      </c>
      <c r="G179" s="1" t="s">
        <v>2621</v>
      </c>
      <c r="H179" s="1" t="s">
        <v>2619</v>
      </c>
      <c r="I179" s="1" t="s">
        <v>2620</v>
      </c>
    </row>
    <row r="180" spans="1:10" ht="58" x14ac:dyDescent="0.35">
      <c r="A180" s="2" t="s">
        <v>3312</v>
      </c>
      <c r="B180" s="2" t="s">
        <v>3342</v>
      </c>
      <c r="C180" s="43">
        <v>1</v>
      </c>
      <c r="D180" s="1" t="s">
        <v>61</v>
      </c>
      <c r="E180" s="1" t="s">
        <v>62</v>
      </c>
      <c r="F180" s="1" t="str">
        <f>UnitControlCenter!$B$9</f>
        <v>billion 2023 dollars / year</v>
      </c>
      <c r="G180" s="1" t="s">
        <v>2622</v>
      </c>
      <c r="H180" s="1" t="s">
        <v>2619</v>
      </c>
      <c r="I180" s="1" t="s">
        <v>2620</v>
      </c>
    </row>
    <row r="181" spans="1:10" ht="72.5" x14ac:dyDescent="0.35">
      <c r="A181" s="2" t="s">
        <v>3312</v>
      </c>
      <c r="B181" s="2" t="s">
        <v>3343</v>
      </c>
      <c r="C181" s="43">
        <v>1</v>
      </c>
      <c r="D181" s="1" t="s">
        <v>61</v>
      </c>
      <c r="E181" s="1" t="s">
        <v>62</v>
      </c>
      <c r="F181" s="1" t="str">
        <f>UnitControlCenter!$B$9</f>
        <v>billion 2023 dollars / year</v>
      </c>
      <c r="G181" s="1" t="s">
        <v>2623</v>
      </c>
      <c r="H181" s="1" t="s">
        <v>2619</v>
      </c>
      <c r="I181" s="1" t="s">
        <v>2620</v>
      </c>
    </row>
    <row r="182" spans="1:10" ht="43.5" x14ac:dyDescent="0.35">
      <c r="A182" s="2" t="s">
        <v>3312</v>
      </c>
      <c r="B182" s="2" t="s">
        <v>3344</v>
      </c>
      <c r="C182" s="43">
        <v>1</v>
      </c>
      <c r="D182" s="1" t="s">
        <v>61</v>
      </c>
      <c r="E182" s="1" t="s">
        <v>62</v>
      </c>
      <c r="F182" s="1" t="str">
        <f>UnitControlCenter!B3</f>
        <v>million metric tons / year</v>
      </c>
      <c r="G182" s="1" t="s">
        <v>2865</v>
      </c>
      <c r="H182" s="1" t="s">
        <v>2863</v>
      </c>
      <c r="I182" s="1" t="s">
        <v>2864</v>
      </c>
    </row>
    <row r="183" spans="1:10" ht="58" x14ac:dyDescent="0.35">
      <c r="A183" s="2" t="s">
        <v>3312</v>
      </c>
      <c r="B183" s="2" t="s">
        <v>3345</v>
      </c>
      <c r="C183" s="43">
        <v>1</v>
      </c>
      <c r="D183" s="1" t="s">
        <v>61</v>
      </c>
      <c r="E183" s="1" t="s">
        <v>62</v>
      </c>
      <c r="F183" s="1" t="str">
        <f>UnitControlCenter!B3</f>
        <v>million metric tons / year</v>
      </c>
      <c r="G183" s="1" t="s">
        <v>2866</v>
      </c>
      <c r="H183" s="1" t="s">
        <v>2863</v>
      </c>
      <c r="I183" s="1" t="s">
        <v>2864</v>
      </c>
    </row>
    <row r="184" spans="1:10" ht="58" x14ac:dyDescent="0.35">
      <c r="A184" s="2" t="s">
        <v>3312</v>
      </c>
      <c r="B184" s="2" t="s">
        <v>3346</v>
      </c>
      <c r="C184" s="43">
        <v>1</v>
      </c>
      <c r="D184" s="1" t="s">
        <v>61</v>
      </c>
      <c r="E184" s="1" t="s">
        <v>62</v>
      </c>
      <c r="F184" s="1" t="str">
        <f>UnitControlCenter!$B$36</f>
        <v>trillion BTU / year</v>
      </c>
      <c r="G184" s="1" t="s">
        <v>2700</v>
      </c>
      <c r="H184" s="1" t="s">
        <v>2695</v>
      </c>
      <c r="I184" s="1" t="s">
        <v>2696</v>
      </c>
    </row>
    <row r="185" spans="1:10" ht="72.5" x14ac:dyDescent="0.35">
      <c r="A185" s="2" t="s">
        <v>3312</v>
      </c>
      <c r="B185" s="2" t="s">
        <v>3347</v>
      </c>
      <c r="C185" s="43">
        <v>1</v>
      </c>
      <c r="D185" s="1" t="s">
        <v>61</v>
      </c>
      <c r="E185" s="1" t="s">
        <v>62</v>
      </c>
      <c r="F185" s="1" t="str">
        <f>UnitControlCenter!$B$36</f>
        <v>trillion BTU / year</v>
      </c>
      <c r="G185" s="1" t="s">
        <v>2701</v>
      </c>
      <c r="H185" s="1" t="s">
        <v>2695</v>
      </c>
      <c r="I185" s="1" t="s">
        <v>2697</v>
      </c>
    </row>
    <row r="186" spans="1:10" ht="72.5" x14ac:dyDescent="0.35">
      <c r="A186" s="2" t="s">
        <v>3312</v>
      </c>
      <c r="B186" s="2" t="s">
        <v>3348</v>
      </c>
      <c r="C186" s="43">
        <v>1</v>
      </c>
      <c r="D186" s="1" t="s">
        <v>61</v>
      </c>
      <c r="E186" s="1" t="s">
        <v>62</v>
      </c>
      <c r="F186" s="1" t="str">
        <f>UnitControlCenter!$B$9</f>
        <v>billion 2023 dollars / year</v>
      </c>
      <c r="G186" s="1" t="s">
        <v>2702</v>
      </c>
      <c r="H186" s="1" t="s">
        <v>2695</v>
      </c>
      <c r="I186" s="1" t="s">
        <v>2698</v>
      </c>
    </row>
    <row r="187" spans="1:10" ht="87" x14ac:dyDescent="0.35">
      <c r="A187" s="2" t="s">
        <v>3312</v>
      </c>
      <c r="B187" s="2" t="s">
        <v>3349</v>
      </c>
      <c r="C187" s="43">
        <v>1</v>
      </c>
      <c r="D187" s="1" t="s">
        <v>61</v>
      </c>
      <c r="E187" s="1" t="s">
        <v>62</v>
      </c>
      <c r="F187" s="1" t="str">
        <f>UnitControlCenter!$B$9</f>
        <v>billion 2023 dollars / year</v>
      </c>
      <c r="G187" s="1" t="s">
        <v>2703</v>
      </c>
      <c r="H187" s="1" t="s">
        <v>2695</v>
      </c>
      <c r="I187" s="1" t="s">
        <v>2699</v>
      </c>
    </row>
    <row r="188" spans="1:10" ht="101.5" x14ac:dyDescent="0.35">
      <c r="A188" s="2" t="s">
        <v>3312</v>
      </c>
      <c r="B188" s="2" t="s">
        <v>3350</v>
      </c>
      <c r="C188" s="43">
        <v>1</v>
      </c>
      <c r="D188" s="1" t="s">
        <v>61</v>
      </c>
      <c r="E188" s="1" t="s">
        <v>62</v>
      </c>
      <c r="F188" s="1" t="str">
        <f>UnitControlCenter!$B$30</f>
        <v>quads / year</v>
      </c>
      <c r="G188" s="1" t="s">
        <v>2728</v>
      </c>
      <c r="H188" s="1" t="s">
        <v>2730</v>
      </c>
      <c r="I188" s="1" t="s">
        <v>2731</v>
      </c>
    </row>
    <row r="189" spans="1:10" ht="116" x14ac:dyDescent="0.35">
      <c r="A189" s="2" t="s">
        <v>3312</v>
      </c>
      <c r="B189" s="2" t="s">
        <v>3351</v>
      </c>
      <c r="C189" s="43">
        <v>1</v>
      </c>
      <c r="D189" s="1" t="s">
        <v>61</v>
      </c>
      <c r="E189" s="1" t="s">
        <v>62</v>
      </c>
      <c r="F189" s="1" t="str">
        <f>UnitControlCenter!$B$30</f>
        <v>quads / year</v>
      </c>
      <c r="G189" s="1" t="s">
        <v>2729</v>
      </c>
      <c r="H189" s="1" t="s">
        <v>2730</v>
      </c>
      <c r="I189" s="1" t="s">
        <v>2731</v>
      </c>
    </row>
    <row r="190" spans="1:10" ht="101.5" customHeight="1" x14ac:dyDescent="0.35">
      <c r="A190" s="2" t="s">
        <v>3312</v>
      </c>
      <c r="B190" s="2" t="s">
        <v>3666</v>
      </c>
      <c r="C190" s="43">
        <v>1</v>
      </c>
      <c r="D190" s="1" t="s">
        <v>61</v>
      </c>
      <c r="E190" s="1" t="s">
        <v>62</v>
      </c>
      <c r="F190" s="1" t="s">
        <v>339</v>
      </c>
      <c r="G190" s="1" t="s">
        <v>3767</v>
      </c>
      <c r="H190" s="1" t="s">
        <v>3768</v>
      </c>
      <c r="I190" s="1" t="s">
        <v>3781</v>
      </c>
    </row>
    <row r="191" spans="1:10" ht="203" x14ac:dyDescent="0.35">
      <c r="A191" s="2" t="s">
        <v>3312</v>
      </c>
      <c r="B191" s="2" t="s">
        <v>3359</v>
      </c>
      <c r="C191" s="43">
        <v>1</v>
      </c>
      <c r="D191" s="1" t="s">
        <v>61</v>
      </c>
      <c r="E191" s="1" t="s">
        <v>62</v>
      </c>
      <c r="F191" s="1" t="str">
        <f>UnitControlCenter!$B$10</f>
        <v>billion 2023 dollars</v>
      </c>
      <c r="G191" s="1" t="s">
        <v>3315</v>
      </c>
      <c r="H191" s="1" t="s">
        <v>3314</v>
      </c>
      <c r="I191" s="208" t="s">
        <v>3313</v>
      </c>
      <c r="J191" s="208"/>
    </row>
    <row r="192" spans="1:10" ht="232" x14ac:dyDescent="0.35">
      <c r="A192" s="2" t="s">
        <v>3312</v>
      </c>
      <c r="B192" s="2" t="s">
        <v>3352</v>
      </c>
      <c r="C192" s="43">
        <v>1</v>
      </c>
      <c r="D192" s="1" t="s">
        <v>61</v>
      </c>
      <c r="E192" s="1" t="s">
        <v>62</v>
      </c>
      <c r="F192" s="1" t="str">
        <f>UnitControlCenter!$B$10</f>
        <v>billion 2023 dollars</v>
      </c>
      <c r="G192" s="1" t="s">
        <v>3323</v>
      </c>
      <c r="H192" s="1" t="s">
        <v>3314</v>
      </c>
      <c r="I192" s="208" t="s">
        <v>3316</v>
      </c>
      <c r="J192" s="208"/>
    </row>
    <row r="193" spans="1:10" ht="203" x14ac:dyDescent="0.35">
      <c r="A193" s="2" t="s">
        <v>3312</v>
      </c>
      <c r="B193" s="2" t="s">
        <v>3353</v>
      </c>
      <c r="C193" s="43">
        <v>1</v>
      </c>
      <c r="D193" s="1" t="s">
        <v>61</v>
      </c>
      <c r="E193" s="1" t="s">
        <v>62</v>
      </c>
      <c r="F193" s="1" t="str">
        <f>UnitControlCenter!$B$10</f>
        <v>billion 2023 dollars</v>
      </c>
      <c r="G193" s="1" t="s">
        <v>3324</v>
      </c>
      <c r="H193" s="1" t="s">
        <v>3314</v>
      </c>
      <c r="I193" s="208" t="s">
        <v>3317</v>
      </c>
      <c r="J193" s="208"/>
    </row>
    <row r="194" spans="1:10" ht="232" x14ac:dyDescent="0.35">
      <c r="A194" s="2" t="s">
        <v>3312</v>
      </c>
      <c r="B194" s="2" t="s">
        <v>3354</v>
      </c>
      <c r="C194" s="43">
        <v>1</v>
      </c>
      <c r="D194" s="1" t="s">
        <v>61</v>
      </c>
      <c r="E194" s="1" t="s">
        <v>62</v>
      </c>
      <c r="F194" s="1" t="str">
        <f>UnitControlCenter!$B$10</f>
        <v>billion 2023 dollars</v>
      </c>
      <c r="G194" s="1" t="s">
        <v>3325</v>
      </c>
      <c r="H194" s="1" t="s">
        <v>3314</v>
      </c>
      <c r="I194" s="208" t="s">
        <v>3318</v>
      </c>
      <c r="J194" s="208"/>
    </row>
    <row r="195" spans="1:10" ht="188.5" x14ac:dyDescent="0.35">
      <c r="A195" s="2" t="s">
        <v>3312</v>
      </c>
      <c r="B195" s="2" t="s">
        <v>3355</v>
      </c>
      <c r="C195" s="43">
        <v>1</v>
      </c>
      <c r="D195" s="1" t="s">
        <v>61</v>
      </c>
      <c r="E195" s="1" t="s">
        <v>62</v>
      </c>
      <c r="F195" s="1" t="str">
        <f>UnitControlCenter!$B$10</f>
        <v>billion 2023 dollars</v>
      </c>
      <c r="G195" s="1" t="s">
        <v>3328</v>
      </c>
      <c r="H195" s="1" t="s">
        <v>3314</v>
      </c>
      <c r="I195" s="208" t="s">
        <v>3319</v>
      </c>
      <c r="J195" s="208"/>
    </row>
    <row r="196" spans="1:10" ht="217.5" x14ac:dyDescent="0.35">
      <c r="A196" s="2" t="s">
        <v>3312</v>
      </c>
      <c r="B196" s="2" t="s">
        <v>3356</v>
      </c>
      <c r="C196" s="43">
        <v>1</v>
      </c>
      <c r="D196" s="1" t="s">
        <v>61</v>
      </c>
      <c r="E196" s="1" t="s">
        <v>62</v>
      </c>
      <c r="F196" s="1" t="str">
        <f>UnitControlCenter!$B$10</f>
        <v>billion 2023 dollars</v>
      </c>
      <c r="G196" s="1" t="s">
        <v>3329</v>
      </c>
      <c r="H196" s="1" t="s">
        <v>3314</v>
      </c>
      <c r="I196" s="208" t="s">
        <v>3320</v>
      </c>
      <c r="J196" s="208"/>
    </row>
    <row r="197" spans="1:10" ht="246.5" x14ac:dyDescent="0.35">
      <c r="A197" s="2" t="s">
        <v>3312</v>
      </c>
      <c r="B197" s="2" t="s">
        <v>3357</v>
      </c>
      <c r="C197" s="43">
        <v>1</v>
      </c>
      <c r="D197" s="1" t="s">
        <v>61</v>
      </c>
      <c r="E197" s="1" t="s">
        <v>62</v>
      </c>
      <c r="F197" s="1" t="str">
        <f>UnitControlCenter!$B$10</f>
        <v>billion 2023 dollars</v>
      </c>
      <c r="G197" s="1" t="s">
        <v>3326</v>
      </c>
      <c r="H197" s="1" t="s">
        <v>3314</v>
      </c>
      <c r="I197" s="208" t="s">
        <v>3321</v>
      </c>
      <c r="J197" s="208"/>
    </row>
    <row r="198" spans="1:10" ht="276" thickBot="1" x14ac:dyDescent="0.4">
      <c r="A198" s="192" t="s">
        <v>3312</v>
      </c>
      <c r="B198" s="192" t="s">
        <v>3358</v>
      </c>
      <c r="C198" s="199">
        <v>1</v>
      </c>
      <c r="D198" s="193" t="s">
        <v>61</v>
      </c>
      <c r="E198" s="193" t="s">
        <v>62</v>
      </c>
      <c r="F198" s="193" t="str">
        <f>UnitControlCenter!$B$10</f>
        <v>billion 2023 dollars</v>
      </c>
      <c r="G198" s="193" t="s">
        <v>3327</v>
      </c>
      <c r="H198" s="193" t="s">
        <v>3314</v>
      </c>
      <c r="I198" s="315" t="s">
        <v>3322</v>
      </c>
      <c r="J198" s="315"/>
    </row>
    <row r="199" spans="1:10" ht="72.5" x14ac:dyDescent="0.35">
      <c r="A199" s="2" t="s">
        <v>2329</v>
      </c>
      <c r="B199" s="2" t="s">
        <v>89</v>
      </c>
      <c r="C199" s="43">
        <v>1</v>
      </c>
      <c r="D199" s="1" t="s">
        <v>61</v>
      </c>
      <c r="E199" s="1" t="s">
        <v>2335</v>
      </c>
      <c r="F199" s="1" t="str">
        <f>UnitControlCenter!$B$22</f>
        <v>2023 dollars / megawatt-hour (MWh)</v>
      </c>
      <c r="G199" s="1" t="s">
        <v>3269</v>
      </c>
      <c r="H199" s="1" t="s">
        <v>3268</v>
      </c>
      <c r="I199" s="1" t="s">
        <v>3618</v>
      </c>
    </row>
    <row r="200" spans="1:10" ht="43.5" x14ac:dyDescent="0.3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35">
      <c r="A201" s="2" t="s">
        <v>2329</v>
      </c>
      <c r="B201" s="2" t="s">
        <v>430</v>
      </c>
      <c r="C201" s="43">
        <v>1</v>
      </c>
      <c r="D201" s="1" t="s">
        <v>61</v>
      </c>
      <c r="E201" s="1" t="s">
        <v>2335</v>
      </c>
      <c r="F201" s="1" t="str">
        <f>UnitControlCenter!$B$37</f>
        <v>2023 dollars / short ton</v>
      </c>
      <c r="G201" s="1" t="s">
        <v>2348</v>
      </c>
      <c r="H201" s="1" t="s">
        <v>328</v>
      </c>
      <c r="I201" s="1" t="s">
        <v>2518</v>
      </c>
    </row>
    <row r="202" spans="1:10" ht="87" x14ac:dyDescent="0.35">
      <c r="A202" s="2" t="s">
        <v>2329</v>
      </c>
      <c r="B202" s="2" t="s">
        <v>83</v>
      </c>
      <c r="C202" s="43">
        <v>1</v>
      </c>
      <c r="D202" s="1" t="s">
        <v>61</v>
      </c>
      <c r="E202" s="1" t="s">
        <v>2335</v>
      </c>
      <c r="F202" s="1" t="str">
        <f>UnitControlCenter!$B$38</f>
        <v>2023 dollars / thousand cubic feet</v>
      </c>
      <c r="G202" s="1" t="s">
        <v>3271</v>
      </c>
      <c r="H202" s="1" t="s">
        <v>3270</v>
      </c>
      <c r="I202" s="1" t="s">
        <v>3619</v>
      </c>
    </row>
    <row r="203" spans="1:10" x14ac:dyDescent="0.35">
      <c r="A203" s="2" t="s">
        <v>2329</v>
      </c>
      <c r="B203" s="2" t="s">
        <v>91</v>
      </c>
      <c r="C203" s="43">
        <v>1</v>
      </c>
      <c r="D203" s="1" t="s">
        <v>61</v>
      </c>
      <c r="E203" s="1" t="s">
        <v>2335</v>
      </c>
      <c r="F203" s="1" t="str">
        <f>UnitControlCenter!$B$39</f>
        <v>2023 dollars / gallon</v>
      </c>
      <c r="G203" s="1" t="s">
        <v>2350</v>
      </c>
      <c r="H203" s="1" t="s">
        <v>323</v>
      </c>
      <c r="I203" s="43">
        <v>969696</v>
      </c>
      <c r="J203" s="43"/>
    </row>
    <row r="204" spans="1:10" ht="72.5" x14ac:dyDescent="0.35">
      <c r="A204" s="2" t="s">
        <v>2329</v>
      </c>
      <c r="B204" s="2" t="s">
        <v>92</v>
      </c>
      <c r="C204" s="43">
        <v>1</v>
      </c>
      <c r="D204" s="1" t="s">
        <v>61</v>
      </c>
      <c r="E204" s="1" t="s">
        <v>2335</v>
      </c>
      <c r="F204" s="1" t="str">
        <f>UnitControlCenter!$B$39</f>
        <v>2023 dollars / gallon</v>
      </c>
      <c r="G204" s="1" t="s">
        <v>2626</v>
      </c>
      <c r="H204" s="1" t="s">
        <v>2624</v>
      </c>
      <c r="I204" s="1" t="s">
        <v>2625</v>
      </c>
    </row>
    <row r="205" spans="1:10" ht="58" x14ac:dyDescent="0.35">
      <c r="A205" s="2" t="s">
        <v>2329</v>
      </c>
      <c r="B205" s="2" t="s">
        <v>88</v>
      </c>
      <c r="C205" s="43">
        <v>1</v>
      </c>
      <c r="D205" s="1" t="s">
        <v>61</v>
      </c>
      <c r="E205" s="1" t="s">
        <v>2335</v>
      </c>
      <c r="F205" s="1" t="str">
        <f>UnitControlCenter!$B$37</f>
        <v>2023 dollars / short ton</v>
      </c>
      <c r="G205" s="1" t="s">
        <v>2627</v>
      </c>
      <c r="H205" s="1" t="s">
        <v>2628</v>
      </c>
      <c r="I205" s="1" t="s">
        <v>2629</v>
      </c>
    </row>
    <row r="206" spans="1:10" ht="58" x14ac:dyDescent="0.35">
      <c r="A206" s="2" t="s">
        <v>2329</v>
      </c>
      <c r="B206" s="2" t="s">
        <v>2568</v>
      </c>
      <c r="C206" s="43">
        <v>1</v>
      </c>
      <c r="D206" s="1" t="s">
        <v>61</v>
      </c>
      <c r="E206" s="1" t="s">
        <v>2335</v>
      </c>
      <c r="F206" s="1" t="str">
        <f>UnitControlCenter!$B$40</f>
        <v>2023 dollars / barrel of oil</v>
      </c>
      <c r="G206" s="1" t="s">
        <v>2692</v>
      </c>
      <c r="H206" s="1" t="s">
        <v>2693</v>
      </c>
      <c r="I206" s="1" t="s">
        <v>2694</v>
      </c>
    </row>
    <row r="207" spans="1:10" ht="58" x14ac:dyDescent="0.35">
      <c r="A207" s="2" t="s">
        <v>2329</v>
      </c>
      <c r="B207" s="2" t="s">
        <v>2630</v>
      </c>
      <c r="C207" s="43">
        <v>1</v>
      </c>
      <c r="D207" s="1" t="s">
        <v>61</v>
      </c>
      <c r="E207" s="1" t="s">
        <v>2335</v>
      </c>
      <c r="F207" s="1" t="str">
        <f>UnitControlCenter!$B$39</f>
        <v>2023 dollars / gallon</v>
      </c>
      <c r="G207" s="1" t="s">
        <v>2634</v>
      </c>
      <c r="H207" s="1" t="s">
        <v>2347</v>
      </c>
      <c r="I207" s="1" t="s">
        <v>2564</v>
      </c>
    </row>
    <row r="208" spans="1:10" ht="29.5" thickBot="1" x14ac:dyDescent="0.4">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35">
      <c r="A209" s="2" t="s">
        <v>2330</v>
      </c>
      <c r="B209" s="2" t="s">
        <v>3449</v>
      </c>
      <c r="C209" s="43">
        <v>1</v>
      </c>
      <c r="D209" s="1" t="s">
        <v>59</v>
      </c>
      <c r="E209" s="1" t="s">
        <v>60</v>
      </c>
      <c r="F209" s="1" t="str">
        <f>UnitControlCenter!$B$42</f>
        <v>2023 dollars / kilowatt-hour (kWh)</v>
      </c>
      <c r="G209" s="1" t="s">
        <v>2351</v>
      </c>
    </row>
    <row r="210" spans="1:10" ht="29" x14ac:dyDescent="0.3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x14ac:dyDescent="0.35">
      <c r="A211" s="2" t="s">
        <v>2330</v>
      </c>
      <c r="B211" s="2" t="s">
        <v>2332</v>
      </c>
      <c r="C211" s="43">
        <v>1</v>
      </c>
      <c r="D211" s="1" t="s">
        <v>59</v>
      </c>
      <c r="E211" s="1" t="s">
        <v>60</v>
      </c>
      <c r="F211" s="1" t="str">
        <f>UnitControlCenter!$B$45</f>
        <v>million 2023 dollars / megawatt (MW)</v>
      </c>
      <c r="G211" s="1" t="s">
        <v>2352</v>
      </c>
    </row>
    <row r="212" spans="1:10" x14ac:dyDescent="0.35">
      <c r="A212" s="2" t="s">
        <v>2330</v>
      </c>
      <c r="B212" s="2" t="s">
        <v>2333</v>
      </c>
      <c r="C212" s="43">
        <v>1</v>
      </c>
      <c r="D212" s="1" t="s">
        <v>59</v>
      </c>
      <c r="E212" s="1" t="s">
        <v>60</v>
      </c>
      <c r="F212" s="1" t="str">
        <f>UnitControlCenter!$B$45</f>
        <v>million 2023 dollars / megawatt (MW)</v>
      </c>
      <c r="G212" s="1" t="s">
        <v>2353</v>
      </c>
    </row>
    <row r="213" spans="1:10" x14ac:dyDescent="0.35">
      <c r="A213" s="2" t="s">
        <v>2330</v>
      </c>
      <c r="B213" s="2" t="s">
        <v>2334</v>
      </c>
      <c r="C213" s="43">
        <v>1</v>
      </c>
      <c r="D213" s="1" t="s">
        <v>59</v>
      </c>
      <c r="E213" s="1" t="s">
        <v>60</v>
      </c>
      <c r="F213" s="1" t="str">
        <f>UnitControlCenter!$B$45</f>
        <v>million 2023 dollars / megawatt (MW)</v>
      </c>
      <c r="G213" s="1" t="s">
        <v>2354</v>
      </c>
    </row>
    <row r="214" spans="1:10" ht="29.5" thickBot="1" x14ac:dyDescent="0.4">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2513</v>
      </c>
      <c r="B1" s="169"/>
      <c r="C1" s="159"/>
      <c r="D1" s="159"/>
    </row>
    <row r="2" spans="1:5" x14ac:dyDescent="0.35">
      <c r="A2" s="9" t="s">
        <v>2477</v>
      </c>
      <c r="B2" s="170" t="s">
        <v>2478</v>
      </c>
      <c r="C2" s="9" t="s">
        <v>2479</v>
      </c>
      <c r="D2" s="9" t="s">
        <v>2480</v>
      </c>
    </row>
    <row r="3" spans="1:5" x14ac:dyDescent="0.35">
      <c r="A3" s="371" t="s">
        <v>3558</v>
      </c>
      <c r="B3" s="375" t="s">
        <v>3560</v>
      </c>
      <c r="C3" s="372"/>
      <c r="D3" s="374" t="s">
        <v>3559</v>
      </c>
    </row>
    <row r="4" spans="1:5" x14ac:dyDescent="0.35">
      <c r="A4" t="s">
        <v>2527</v>
      </c>
      <c r="B4" s="20" t="s">
        <v>2521</v>
      </c>
      <c r="C4" s="188"/>
      <c r="D4" s="376" t="s">
        <v>3562</v>
      </c>
      <c r="E4" t="s">
        <v>3565</v>
      </c>
    </row>
    <row r="5" spans="1:5" x14ac:dyDescent="0.35">
      <c r="A5" t="s">
        <v>3569</v>
      </c>
      <c r="B5" s="171" t="s">
        <v>3570</v>
      </c>
      <c r="C5" s="377"/>
      <c r="D5" s="376" t="s">
        <v>3564</v>
      </c>
      <c r="E5" t="s">
        <v>3568</v>
      </c>
    </row>
    <row r="6" spans="1:5" x14ac:dyDescent="0.35">
      <c r="A6" t="s">
        <v>3751</v>
      </c>
      <c r="B6" s="171" t="s">
        <v>3750</v>
      </c>
      <c r="C6" s="410"/>
      <c r="D6" s="407" t="s">
        <v>3744</v>
      </c>
    </row>
    <row r="7" spans="1:5" x14ac:dyDescent="0.35">
      <c r="A7" t="s">
        <v>3748</v>
      </c>
      <c r="B7" s="171" t="s">
        <v>3747</v>
      </c>
      <c r="C7" s="408"/>
      <c r="D7" s="407" t="s">
        <v>3745</v>
      </c>
    </row>
    <row r="8" spans="1:5" x14ac:dyDescent="0.35">
      <c r="A8" t="s">
        <v>3749</v>
      </c>
      <c r="B8" s="20">
        <v>6699</v>
      </c>
      <c r="C8" s="409"/>
      <c r="D8" s="407" t="s">
        <v>3746</v>
      </c>
    </row>
    <row r="9" spans="1:5" x14ac:dyDescent="0.35">
      <c r="A9" t="s">
        <v>3751</v>
      </c>
      <c r="B9" s="171" t="s">
        <v>3571</v>
      </c>
      <c r="C9" s="205"/>
      <c r="D9" t="s">
        <v>3575</v>
      </c>
    </row>
    <row r="10" spans="1:5" x14ac:dyDescent="0.35">
      <c r="A10" t="s">
        <v>3576</v>
      </c>
      <c r="B10" s="171" t="s">
        <v>3577</v>
      </c>
      <c r="C10" s="379"/>
      <c r="D10" s="378" t="s">
        <v>3547</v>
      </c>
    </row>
    <row r="11" spans="1:5" x14ac:dyDescent="0.35">
      <c r="A11" t="s">
        <v>2487</v>
      </c>
      <c r="B11" s="20" t="s">
        <v>2498</v>
      </c>
      <c r="C11" s="176"/>
      <c r="D11" t="s">
        <v>423</v>
      </c>
    </row>
    <row r="12" spans="1:5" x14ac:dyDescent="0.35">
      <c r="A12" t="s">
        <v>3531</v>
      </c>
      <c r="B12" s="20" t="s">
        <v>3530</v>
      </c>
      <c r="C12" s="362"/>
      <c r="D12" t="s">
        <v>3465</v>
      </c>
    </row>
    <row r="13" spans="1:5" x14ac:dyDescent="0.35">
      <c r="A13" t="s">
        <v>2495</v>
      </c>
      <c r="B13" s="171" t="s">
        <v>2496</v>
      </c>
      <c r="C13" s="175"/>
      <c r="D13" t="s">
        <v>88</v>
      </c>
    </row>
    <row r="14" spans="1:5" x14ac:dyDescent="0.35">
      <c r="A14" t="s">
        <v>2523</v>
      </c>
      <c r="B14" s="20" t="s">
        <v>2517</v>
      </c>
      <c r="C14" s="185"/>
      <c r="D14" t="s">
        <v>87</v>
      </c>
    </row>
    <row r="15" spans="1:5" x14ac:dyDescent="0.35">
      <c r="A15" t="s">
        <v>2502</v>
      </c>
      <c r="B15" s="20" t="s">
        <v>2518</v>
      </c>
      <c r="C15" s="180"/>
      <c r="D15" t="s">
        <v>2514</v>
      </c>
    </row>
    <row r="16" spans="1:5" x14ac:dyDescent="0.35">
      <c r="A16" t="s">
        <v>2524</v>
      </c>
      <c r="B16" s="20" t="s">
        <v>2349</v>
      </c>
      <c r="C16" s="184"/>
      <c r="D16" t="s">
        <v>2515</v>
      </c>
    </row>
    <row r="17" spans="1:4" x14ac:dyDescent="0.35">
      <c r="A17" t="s">
        <v>2522</v>
      </c>
      <c r="B17" s="20" t="s">
        <v>2519</v>
      </c>
      <c r="C17" s="187"/>
      <c r="D17" t="s">
        <v>438</v>
      </c>
    </row>
    <row r="18" spans="1:4" x14ac:dyDescent="0.35">
      <c r="A18" t="s">
        <v>2503</v>
      </c>
      <c r="B18" s="20" t="s">
        <v>2499</v>
      </c>
      <c r="C18" s="179"/>
      <c r="D18" t="s">
        <v>441</v>
      </c>
    </row>
    <row r="19" spans="1:4" x14ac:dyDescent="0.35">
      <c r="A19" t="s">
        <v>2476</v>
      </c>
      <c r="B19" s="172" t="s">
        <v>2483</v>
      </c>
      <c r="C19" s="168"/>
      <c r="D19" t="s">
        <v>85</v>
      </c>
    </row>
    <row r="20" spans="1:4" x14ac:dyDescent="0.35">
      <c r="A20" t="s">
        <v>3024</v>
      </c>
      <c r="B20" t="s">
        <v>3572</v>
      </c>
      <c r="C20" s="206"/>
      <c r="D20" t="s">
        <v>3467</v>
      </c>
    </row>
    <row r="21" spans="1:4" x14ac:dyDescent="0.35">
      <c r="A21" t="s">
        <v>2504</v>
      </c>
      <c r="B21" s="20" t="s">
        <v>2500</v>
      </c>
      <c r="C21" s="181"/>
      <c r="D21" t="s">
        <v>3468</v>
      </c>
    </row>
    <row r="22" spans="1:4" x14ac:dyDescent="0.35">
      <c r="A22" t="s">
        <v>2486</v>
      </c>
      <c r="B22" s="171" t="s">
        <v>2491</v>
      </c>
      <c r="C22" s="177"/>
      <c r="D22" t="s">
        <v>2516</v>
      </c>
    </row>
    <row r="23" spans="1:4" x14ac:dyDescent="0.35">
      <c r="A23" t="s">
        <v>2526</v>
      </c>
      <c r="B23" s="20" t="s">
        <v>2520</v>
      </c>
      <c r="C23" s="186"/>
      <c r="D23" t="s">
        <v>2450</v>
      </c>
    </row>
    <row r="24" spans="1:4" x14ac:dyDescent="0.35">
      <c r="A24" t="s">
        <v>2489</v>
      </c>
      <c r="B24" s="171" t="s">
        <v>2490</v>
      </c>
      <c r="C24" s="167"/>
      <c r="D24" t="s">
        <v>2601</v>
      </c>
    </row>
    <row r="25" spans="1:4" x14ac:dyDescent="0.35">
      <c r="A25" t="s">
        <v>2569</v>
      </c>
      <c r="B25" s="171" t="s">
        <v>2571</v>
      </c>
      <c r="C25" s="189"/>
      <c r="D25" t="s">
        <v>2568</v>
      </c>
    </row>
    <row r="26" spans="1:4" x14ac:dyDescent="0.35">
      <c r="A26" t="s">
        <v>2570</v>
      </c>
      <c r="B26" s="171">
        <v>740000</v>
      </c>
      <c r="C26" s="190"/>
      <c r="D26" t="s">
        <v>2448</v>
      </c>
    </row>
    <row r="27" spans="1:4" x14ac:dyDescent="0.35">
      <c r="A27" t="s">
        <v>2505</v>
      </c>
      <c r="B27" s="20" t="s">
        <v>2501</v>
      </c>
      <c r="C27" s="182"/>
      <c r="D27" t="s">
        <v>298</v>
      </c>
    </row>
    <row r="28" spans="1:4" x14ac:dyDescent="0.35">
      <c r="A28" t="s">
        <v>3529</v>
      </c>
      <c r="B28" s="20" t="s">
        <v>3573</v>
      </c>
      <c r="C28" s="361"/>
      <c r="D28" t="s">
        <v>3464</v>
      </c>
    </row>
    <row r="29" spans="1:4" x14ac:dyDescent="0.35">
      <c r="A29" t="s">
        <v>2488</v>
      </c>
      <c r="B29" s="171" t="s">
        <v>2493</v>
      </c>
      <c r="C29" s="174"/>
      <c r="D29" t="s">
        <v>3396</v>
      </c>
    </row>
    <row r="30" spans="1:4" x14ac:dyDescent="0.35">
      <c r="A30" t="s">
        <v>3397</v>
      </c>
      <c r="B30" s="171" t="s">
        <v>3398</v>
      </c>
      <c r="C30" s="360"/>
      <c r="D30" t="s">
        <v>3395</v>
      </c>
    </row>
    <row r="31" spans="1:4" x14ac:dyDescent="0.35">
      <c r="A31" t="s">
        <v>3025</v>
      </c>
      <c r="B31" s="17" t="s">
        <v>3574</v>
      </c>
      <c r="C31" s="207"/>
      <c r="D31" t="s">
        <v>3466</v>
      </c>
    </row>
    <row r="32" spans="1:4" x14ac:dyDescent="0.35">
      <c r="A32" t="s">
        <v>2512</v>
      </c>
      <c r="B32" s="20" t="s">
        <v>2511</v>
      </c>
      <c r="C32" s="183"/>
      <c r="D32" t="s">
        <v>430</v>
      </c>
    </row>
    <row r="33" spans="1:5" x14ac:dyDescent="0.35">
      <c r="A33" t="s">
        <v>3026</v>
      </c>
      <c r="B33" s="204" t="s">
        <v>3019</v>
      </c>
      <c r="C33" s="203"/>
      <c r="D33" t="s">
        <v>3463</v>
      </c>
    </row>
    <row r="34" spans="1:5" x14ac:dyDescent="0.35">
      <c r="A34" t="s">
        <v>2482</v>
      </c>
      <c r="B34" s="171" t="s">
        <v>2492</v>
      </c>
      <c r="C34" s="173"/>
      <c r="D34" t="s">
        <v>433</v>
      </c>
    </row>
    <row r="35" spans="1:5" x14ac:dyDescent="0.35">
      <c r="A35" t="s">
        <v>3569</v>
      </c>
      <c r="B35" s="171" t="s">
        <v>3570</v>
      </c>
      <c r="C35" s="377"/>
      <c r="D35" t="s">
        <v>3563</v>
      </c>
      <c r="E35" t="s">
        <v>3567</v>
      </c>
    </row>
    <row r="36" spans="1:5" x14ac:dyDescent="0.35">
      <c r="A36" t="s">
        <v>2527</v>
      </c>
      <c r="B36" s="20" t="s">
        <v>2521</v>
      </c>
      <c r="C36" s="188"/>
      <c r="D36" s="376" t="s">
        <v>3561</v>
      </c>
      <c r="E36" t="s">
        <v>3566</v>
      </c>
    </row>
    <row r="38" spans="1:5" x14ac:dyDescent="0.35">
      <c r="A38" s="42" t="s">
        <v>2497</v>
      </c>
      <c r="B38" s="169"/>
      <c r="C38" s="159"/>
      <c r="D38" s="159"/>
    </row>
    <row r="39" spans="1:5" s="9" customFormat="1" x14ac:dyDescent="0.35">
      <c r="A39" s="9" t="s">
        <v>2477</v>
      </c>
      <c r="B39" s="170" t="s">
        <v>2478</v>
      </c>
      <c r="C39" s="9" t="s">
        <v>2479</v>
      </c>
      <c r="D39" s="9" t="s">
        <v>2561</v>
      </c>
    </row>
    <row r="40" spans="1:5" x14ac:dyDescent="0.35">
      <c r="A40" t="s">
        <v>2503</v>
      </c>
      <c r="B40" s="20" t="s">
        <v>2499</v>
      </c>
      <c r="C40" s="179"/>
      <c r="D40" t="s">
        <v>2563</v>
      </c>
    </row>
    <row r="41" spans="1:5" x14ac:dyDescent="0.35">
      <c r="A41" t="s">
        <v>2476</v>
      </c>
      <c r="B41" s="172" t="s">
        <v>2483</v>
      </c>
      <c r="C41" s="168"/>
      <c r="D41" t="s">
        <v>2562</v>
      </c>
    </row>
    <row r="42" spans="1:5" x14ac:dyDescent="0.35">
      <c r="A42" t="s">
        <v>2488</v>
      </c>
      <c r="B42" s="20" t="s">
        <v>2493</v>
      </c>
      <c r="C42" s="174"/>
      <c r="D42" t="s">
        <v>4</v>
      </c>
    </row>
    <row r="43" spans="1:5" x14ac:dyDescent="0.35">
      <c r="A43" t="s">
        <v>2502</v>
      </c>
      <c r="B43" s="20" t="s">
        <v>2518</v>
      </c>
      <c r="C43" s="180"/>
      <c r="D43" t="s">
        <v>89</v>
      </c>
    </row>
    <row r="44" spans="1:5" x14ac:dyDescent="0.35">
      <c r="A44" t="s">
        <v>2482</v>
      </c>
      <c r="B44" s="20">
        <v>969696</v>
      </c>
      <c r="C44" s="173"/>
      <c r="D44" t="s">
        <v>9</v>
      </c>
    </row>
    <row r="45" spans="1:5" x14ac:dyDescent="0.35">
      <c r="A45" t="s">
        <v>2495</v>
      </c>
      <c r="B45" s="20" t="s">
        <v>2496</v>
      </c>
      <c r="C45" s="175"/>
      <c r="D45" t="s">
        <v>2409</v>
      </c>
    </row>
    <row r="46" spans="1:5" x14ac:dyDescent="0.35">
      <c r="A46" t="s">
        <v>2504</v>
      </c>
      <c r="B46" s="20" t="s">
        <v>2500</v>
      </c>
      <c r="C46" s="181"/>
      <c r="D46" t="s">
        <v>127</v>
      </c>
    </row>
    <row r="47" spans="1:5" x14ac:dyDescent="0.35">
      <c r="A47" t="s">
        <v>2505</v>
      </c>
      <c r="B47" s="20" t="s">
        <v>2501</v>
      </c>
      <c r="C47" s="182"/>
      <c r="D47" t="s">
        <v>2418</v>
      </c>
    </row>
    <row r="48" spans="1:5" x14ac:dyDescent="0.35">
      <c r="A48" t="s">
        <v>2487</v>
      </c>
      <c r="B48" s="20" t="s">
        <v>2498</v>
      </c>
      <c r="C48" s="178"/>
      <c r="D48" t="s">
        <v>3752</v>
      </c>
    </row>
    <row r="49" spans="1:4" x14ac:dyDescent="0.35">
      <c r="A49" t="s">
        <v>2523</v>
      </c>
      <c r="B49" s="20" t="s">
        <v>2517</v>
      </c>
      <c r="C49" s="185"/>
      <c r="D49" t="s">
        <v>3753</v>
      </c>
    </row>
    <row r="50" spans="1:4" x14ac:dyDescent="0.35">
      <c r="A50" t="s">
        <v>2502</v>
      </c>
      <c r="B50" s="20" t="s">
        <v>2518</v>
      </c>
      <c r="C50" s="180"/>
      <c r="D50" t="s">
        <v>3754</v>
      </c>
    </row>
    <row r="51" spans="1:4" x14ac:dyDescent="0.35">
      <c r="A51" t="s">
        <v>2569</v>
      </c>
      <c r="B51" s="171" t="s">
        <v>2571</v>
      </c>
      <c r="C51" s="189"/>
      <c r="D51" t="s">
        <v>2769</v>
      </c>
    </row>
    <row r="53" spans="1:4" x14ac:dyDescent="0.35">
      <c r="A53" s="42" t="s">
        <v>2506</v>
      </c>
      <c r="B53" s="169"/>
      <c r="C53" s="159"/>
      <c r="D53" s="159"/>
    </row>
    <row r="54" spans="1:4" x14ac:dyDescent="0.35">
      <c r="A54" s="9" t="s">
        <v>2477</v>
      </c>
      <c r="B54" s="170" t="s">
        <v>2478</v>
      </c>
      <c r="C54" s="9" t="s">
        <v>2479</v>
      </c>
      <c r="D54" s="9" t="s">
        <v>2480</v>
      </c>
    </row>
    <row r="55" spans="1:4" x14ac:dyDescent="0.35">
      <c r="A55" t="s">
        <v>2488</v>
      </c>
      <c r="B55" s="171" t="s">
        <v>2493</v>
      </c>
      <c r="C55" s="174"/>
      <c r="D55" t="s">
        <v>2507</v>
      </c>
    </row>
    <row r="56" spans="1:4" x14ac:dyDescent="0.35">
      <c r="A56" t="s">
        <v>2482</v>
      </c>
      <c r="B56" s="20">
        <v>969696</v>
      </c>
      <c r="C56" s="173"/>
      <c r="D56" t="s">
        <v>2508</v>
      </c>
    </row>
    <row r="57" spans="1:4" x14ac:dyDescent="0.35">
      <c r="A57" t="s">
        <v>2495</v>
      </c>
      <c r="B57" s="20" t="s">
        <v>2496</v>
      </c>
      <c r="C57" s="175"/>
      <c r="D57" t="s">
        <v>2509</v>
      </c>
    </row>
    <row r="58" spans="1:4" x14ac:dyDescent="0.35">
      <c r="A58" t="s">
        <v>2569</v>
      </c>
      <c r="B58" s="171" t="s">
        <v>2571</v>
      </c>
      <c r="C58" s="189"/>
      <c r="D58" t="s">
        <v>2770</v>
      </c>
    </row>
    <row r="60" spans="1:4" x14ac:dyDescent="0.35">
      <c r="A60" s="42" t="s">
        <v>2510</v>
      </c>
      <c r="B60" s="169"/>
      <c r="C60" s="159"/>
      <c r="D60" s="159"/>
    </row>
    <row r="61" spans="1:4" x14ac:dyDescent="0.35">
      <c r="A61" s="9" t="s">
        <v>2477</v>
      </c>
      <c r="B61" s="170" t="s">
        <v>2478</v>
      </c>
      <c r="C61" s="9" t="s">
        <v>2479</v>
      </c>
      <c r="D61" s="9" t="s">
        <v>2480</v>
      </c>
    </row>
    <row r="62" spans="1:4" x14ac:dyDescent="0.35">
      <c r="A62" t="s">
        <v>2495</v>
      </c>
      <c r="B62" s="20" t="s">
        <v>2496</v>
      </c>
      <c r="C62" s="175"/>
      <c r="D62" t="s">
        <v>2224</v>
      </c>
    </row>
    <row r="63" spans="1:4" x14ac:dyDescent="0.35">
      <c r="A63" t="s">
        <v>2489</v>
      </c>
      <c r="B63" s="171" t="s">
        <v>2490</v>
      </c>
      <c r="C63" s="167"/>
      <c r="D63" t="s">
        <v>833</v>
      </c>
    </row>
    <row r="64" spans="1:4" x14ac:dyDescent="0.35">
      <c r="A64" t="s">
        <v>2488</v>
      </c>
      <c r="B64" s="171" t="s">
        <v>2493</v>
      </c>
      <c r="C64" s="174"/>
      <c r="D64" t="s">
        <v>2222</v>
      </c>
    </row>
    <row r="65" spans="1:4" x14ac:dyDescent="0.35">
      <c r="A65" t="s">
        <v>2482</v>
      </c>
      <c r="B65" s="171" t="s">
        <v>2492</v>
      </c>
      <c r="C65" s="173"/>
      <c r="D65" t="s">
        <v>2206</v>
      </c>
    </row>
    <row r="66" spans="1:4" x14ac:dyDescent="0.35">
      <c r="B66" s="171"/>
    </row>
    <row r="67" spans="1:4" x14ac:dyDescent="0.35">
      <c r="A67" s="42" t="s">
        <v>2647</v>
      </c>
      <c r="B67" s="169"/>
      <c r="C67" s="159"/>
      <c r="D67" s="159"/>
    </row>
    <row r="68" spans="1:4" x14ac:dyDescent="0.35">
      <c r="A68" s="9" t="s">
        <v>2477</v>
      </c>
      <c r="B68" s="170" t="s">
        <v>2478</v>
      </c>
      <c r="C68" s="9" t="s">
        <v>2479</v>
      </c>
      <c r="D68" s="9" t="s">
        <v>2480</v>
      </c>
    </row>
    <row r="69" spans="1:4" x14ac:dyDescent="0.35">
      <c r="A69" t="s">
        <v>2488</v>
      </c>
      <c r="B69" s="171" t="s">
        <v>2493</v>
      </c>
      <c r="C69" s="174"/>
      <c r="D69" t="s">
        <v>2539</v>
      </c>
    </row>
    <row r="70" spans="1:4" x14ac:dyDescent="0.35">
      <c r="A70" t="s">
        <v>2503</v>
      </c>
      <c r="B70" s="20" t="s">
        <v>2499</v>
      </c>
      <c r="C70" s="179"/>
      <c r="D70" t="s">
        <v>2540</v>
      </c>
    </row>
    <row r="71" spans="1:4" x14ac:dyDescent="0.35">
      <c r="A71" t="s">
        <v>2502</v>
      </c>
      <c r="B71" s="20" t="s">
        <v>2518</v>
      </c>
      <c r="C71" s="180"/>
      <c r="D71" t="s">
        <v>2541</v>
      </c>
    </row>
    <row r="72" spans="1:4" x14ac:dyDescent="0.35">
      <c r="A72" t="s">
        <v>2495</v>
      </c>
      <c r="B72" s="171" t="s">
        <v>2496</v>
      </c>
      <c r="C72" s="175"/>
      <c r="D72" t="s">
        <v>2542</v>
      </c>
    </row>
    <row r="73" spans="1:4" x14ac:dyDescent="0.35">
      <c r="A73" t="s">
        <v>2489</v>
      </c>
      <c r="B73" s="171" t="s">
        <v>2490</v>
      </c>
      <c r="C73" s="167"/>
      <c r="D73" t="s">
        <v>2543</v>
      </c>
    </row>
    <row r="75" spans="1:4" x14ac:dyDescent="0.35">
      <c r="A75" s="42" t="s">
        <v>2913</v>
      </c>
      <c r="B75" s="169"/>
      <c r="C75" s="159"/>
      <c r="D75" s="159"/>
    </row>
    <row r="76" spans="1:4" x14ac:dyDescent="0.35">
      <c r="A76" s="9" t="s">
        <v>2477</v>
      </c>
      <c r="B76" s="170" t="s">
        <v>2478</v>
      </c>
      <c r="C76" s="9" t="s">
        <v>2479</v>
      </c>
      <c r="D76" s="9" t="s">
        <v>2480</v>
      </c>
    </row>
    <row r="77" spans="1:4" x14ac:dyDescent="0.35">
      <c r="A77" t="s">
        <v>2503</v>
      </c>
      <c r="B77" s="20" t="s">
        <v>2499</v>
      </c>
      <c r="C77" s="179"/>
      <c r="D77" t="s">
        <v>2903</v>
      </c>
    </row>
    <row r="78" spans="1:4" x14ac:dyDescent="0.35">
      <c r="A78" t="s">
        <v>2488</v>
      </c>
      <c r="B78" s="171" t="s">
        <v>2493</v>
      </c>
      <c r="C78" s="174"/>
      <c r="D78" t="s">
        <v>2902</v>
      </c>
    </row>
    <row r="79" spans="1:4" x14ac:dyDescent="0.35">
      <c r="A79" t="s">
        <v>2487</v>
      </c>
      <c r="B79" s="20" t="s">
        <v>2498</v>
      </c>
      <c r="C79" s="178"/>
      <c r="D79" t="s">
        <v>2899</v>
      </c>
    </row>
    <row r="80" spans="1:4" x14ac:dyDescent="0.35">
      <c r="A80" t="s">
        <v>2527</v>
      </c>
      <c r="B80" s="20" t="s">
        <v>2521</v>
      </c>
      <c r="C80" s="188"/>
      <c r="D80" t="s">
        <v>2900</v>
      </c>
    </row>
    <row r="81" spans="1:4" x14ac:dyDescent="0.35">
      <c r="A81" t="s">
        <v>2505</v>
      </c>
      <c r="B81" s="20" t="s">
        <v>2501</v>
      </c>
      <c r="C81" s="182"/>
      <c r="D81" t="s">
        <v>2901</v>
      </c>
    </row>
    <row r="83" spans="1:4" x14ac:dyDescent="0.35">
      <c r="A83" s="42" t="s">
        <v>2986</v>
      </c>
      <c r="B83" s="169"/>
      <c r="C83" s="159"/>
      <c r="D83" s="159"/>
    </row>
    <row r="84" spans="1:4" x14ac:dyDescent="0.35">
      <c r="A84" s="9" t="s">
        <v>2477</v>
      </c>
      <c r="B84" s="170" t="s">
        <v>2478</v>
      </c>
      <c r="C84" s="9" t="s">
        <v>2479</v>
      </c>
      <c r="D84" s="9" t="s">
        <v>2480</v>
      </c>
    </row>
    <row r="85" spans="1:4" x14ac:dyDescent="0.35">
      <c r="A85" t="s">
        <v>2569</v>
      </c>
      <c r="B85" s="171" t="s">
        <v>2571</v>
      </c>
      <c r="C85" s="189"/>
      <c r="D85" t="s">
        <v>2920</v>
      </c>
    </row>
    <row r="86" spans="1:4" x14ac:dyDescent="0.35">
      <c r="A86" t="s">
        <v>2503</v>
      </c>
      <c r="B86" s="20" t="s">
        <v>2499</v>
      </c>
      <c r="C86" s="179"/>
      <c r="D86" t="s">
        <v>2921</v>
      </c>
    </row>
    <row r="87" spans="1:4" x14ac:dyDescent="0.35">
      <c r="A87" t="s">
        <v>2505</v>
      </c>
      <c r="B87" s="20" t="s">
        <v>2501</v>
      </c>
      <c r="C87" s="182"/>
      <c r="D87" t="s">
        <v>445</v>
      </c>
    </row>
    <row r="88" spans="1:4" x14ac:dyDescent="0.35">
      <c r="A88" t="s">
        <v>2504</v>
      </c>
      <c r="B88" s="20" t="s">
        <v>2500</v>
      </c>
      <c r="C88" s="181"/>
      <c r="D88" t="s">
        <v>2922</v>
      </c>
    </row>
    <row r="89" spans="1:4" x14ac:dyDescent="0.35">
      <c r="A89" t="s">
        <v>2502</v>
      </c>
      <c r="B89" s="20" t="s">
        <v>2518</v>
      </c>
      <c r="C89" s="180"/>
      <c r="D89" t="s">
        <v>2923</v>
      </c>
    </row>
    <row r="90" spans="1:4" x14ac:dyDescent="0.35">
      <c r="A90" t="s">
        <v>2482</v>
      </c>
      <c r="B90" s="171" t="s">
        <v>2492</v>
      </c>
      <c r="C90" s="173"/>
      <c r="D90" t="s">
        <v>252</v>
      </c>
    </row>
    <row r="91" spans="1:4" x14ac:dyDescent="0.35">
      <c r="A91" t="s">
        <v>2488</v>
      </c>
      <c r="B91" s="171" t="s">
        <v>2493</v>
      </c>
      <c r="C91" s="174"/>
      <c r="D91" t="s">
        <v>2924</v>
      </c>
    </row>
    <row r="92" spans="1:4" x14ac:dyDescent="0.35">
      <c r="A92" t="s">
        <v>2495</v>
      </c>
      <c r="B92" s="171" t="s">
        <v>2496</v>
      </c>
      <c r="C92" s="175"/>
      <c r="D92" t="s">
        <v>2925</v>
      </c>
    </row>
    <row r="93" spans="1:4" x14ac:dyDescent="0.35">
      <c r="A93" t="s">
        <v>2487</v>
      </c>
      <c r="B93" s="20" t="s">
        <v>2498</v>
      </c>
      <c r="C93" s="178"/>
      <c r="D93" t="s">
        <v>2926</v>
      </c>
    </row>
    <row r="94" spans="1:4" x14ac:dyDescent="0.35">
      <c r="A94" t="s">
        <v>2489</v>
      </c>
      <c r="B94" s="171" t="s">
        <v>2490</v>
      </c>
      <c r="C94" s="167"/>
      <c r="D94" t="s">
        <v>2543</v>
      </c>
    </row>
    <row r="95" spans="1:4" x14ac:dyDescent="0.35">
      <c r="B95" s="171"/>
    </row>
    <row r="96" spans="1:4" x14ac:dyDescent="0.35">
      <c r="A96" s="42" t="s">
        <v>2885</v>
      </c>
      <c r="B96" s="169"/>
      <c r="C96" s="159"/>
      <c r="D96" s="159"/>
    </row>
    <row r="97" spans="1:4" x14ac:dyDescent="0.35">
      <c r="A97" s="9" t="s">
        <v>2477</v>
      </c>
      <c r="B97" s="170" t="s">
        <v>2478</v>
      </c>
      <c r="C97" s="9" t="s">
        <v>2479</v>
      </c>
      <c r="D97" s="9" t="s">
        <v>2480</v>
      </c>
    </row>
    <row r="98" spans="1:4" x14ac:dyDescent="0.35">
      <c r="A98" t="s">
        <v>2488</v>
      </c>
      <c r="B98" s="171" t="s">
        <v>2493</v>
      </c>
      <c r="C98" s="174"/>
      <c r="D98" t="s">
        <v>2833</v>
      </c>
    </row>
    <row r="99" spans="1:4" x14ac:dyDescent="0.35">
      <c r="A99" t="s">
        <v>2503</v>
      </c>
      <c r="B99" s="20" t="s">
        <v>2499</v>
      </c>
      <c r="C99" s="179"/>
      <c r="D99" t="s">
        <v>2834</v>
      </c>
    </row>
    <row r="100" spans="1:4" x14ac:dyDescent="0.35">
      <c r="A100" t="s">
        <v>2502</v>
      </c>
      <c r="B100" s="20" t="s">
        <v>2518</v>
      </c>
      <c r="C100" s="180"/>
      <c r="D100" t="s">
        <v>2835</v>
      </c>
    </row>
    <row r="101" spans="1:4" x14ac:dyDescent="0.35">
      <c r="A101" t="s">
        <v>2489</v>
      </c>
      <c r="B101" s="171" t="s">
        <v>2490</v>
      </c>
      <c r="C101" s="167"/>
      <c r="D101" t="s">
        <v>2543</v>
      </c>
    </row>
    <row r="103" spans="1:4" x14ac:dyDescent="0.35">
      <c r="A103" s="42" t="s">
        <v>3236</v>
      </c>
      <c r="B103" s="169"/>
      <c r="C103" s="159"/>
      <c r="D103" s="159"/>
    </row>
    <row r="104" spans="1:4" x14ac:dyDescent="0.35">
      <c r="A104" s="9" t="s">
        <v>2477</v>
      </c>
      <c r="B104" s="170" t="s">
        <v>2478</v>
      </c>
      <c r="C104" s="9" t="s">
        <v>2479</v>
      </c>
      <c r="D104" s="9" t="s">
        <v>2480</v>
      </c>
    </row>
    <row r="105" spans="1:4" x14ac:dyDescent="0.35">
      <c r="A105" t="s">
        <v>2523</v>
      </c>
      <c r="B105" s="20" t="s">
        <v>2517</v>
      </c>
      <c r="C105" s="185"/>
      <c r="D105" t="s">
        <v>3106</v>
      </c>
    </row>
    <row r="106" spans="1:4" x14ac:dyDescent="0.35">
      <c r="A106" t="s">
        <v>2495</v>
      </c>
      <c r="B106" s="171" t="s">
        <v>2496</v>
      </c>
      <c r="C106" s="175"/>
      <c r="D106" t="s">
        <v>3107</v>
      </c>
    </row>
    <row r="108" spans="1:4" x14ac:dyDescent="0.35">
      <c r="A108" s="42" t="s">
        <v>3108</v>
      </c>
      <c r="B108" s="169"/>
      <c r="C108" s="159"/>
      <c r="D108" s="159"/>
    </row>
    <row r="109" spans="1:4" x14ac:dyDescent="0.35">
      <c r="A109" s="9" t="s">
        <v>2477</v>
      </c>
      <c r="B109" s="170" t="s">
        <v>2478</v>
      </c>
      <c r="C109" s="9" t="s">
        <v>2479</v>
      </c>
      <c r="D109" s="9" t="s">
        <v>2480</v>
      </c>
    </row>
    <row r="110" spans="1:4" x14ac:dyDescent="0.35">
      <c r="A110" t="s">
        <v>2488</v>
      </c>
      <c r="B110" s="171" t="s">
        <v>2493</v>
      </c>
      <c r="C110" s="174"/>
      <c r="D110" t="s">
        <v>3109</v>
      </c>
    </row>
    <row r="111" spans="1:4" x14ac:dyDescent="0.35">
      <c r="A111" t="s">
        <v>2502</v>
      </c>
      <c r="B111" s="20" t="s">
        <v>2518</v>
      </c>
      <c r="C111" s="180"/>
      <c r="D111" t="s">
        <v>3110</v>
      </c>
    </row>
    <row r="112" spans="1:4" x14ac:dyDescent="0.35">
      <c r="A112" t="s">
        <v>2495</v>
      </c>
      <c r="B112" s="171" t="s">
        <v>2496</v>
      </c>
      <c r="C112" s="175"/>
      <c r="D112" t="s">
        <v>3111</v>
      </c>
    </row>
    <row r="113" spans="1:4" x14ac:dyDescent="0.35">
      <c r="A113" t="s">
        <v>2503</v>
      </c>
      <c r="B113" s="20" t="s">
        <v>2499</v>
      </c>
      <c r="C113" s="179"/>
      <c r="D113" t="s">
        <v>3112</v>
      </c>
    </row>
    <row r="115" spans="1:4" x14ac:dyDescent="0.35">
      <c r="A115" s="42" t="s">
        <v>3113</v>
      </c>
      <c r="B115" s="169"/>
      <c r="C115" s="159"/>
      <c r="D115" s="159"/>
    </row>
    <row r="116" spans="1:4" x14ac:dyDescent="0.35">
      <c r="A116" s="9" t="s">
        <v>2477</v>
      </c>
      <c r="B116" s="170" t="s">
        <v>2478</v>
      </c>
      <c r="C116" s="9" t="s">
        <v>2479</v>
      </c>
      <c r="D116" s="9" t="s">
        <v>2480</v>
      </c>
    </row>
    <row r="117" spans="1:4" x14ac:dyDescent="0.35">
      <c r="A117" t="s">
        <v>2527</v>
      </c>
      <c r="B117" s="20" t="s">
        <v>2521</v>
      </c>
      <c r="C117" s="188"/>
      <c r="D117" t="s">
        <v>3114</v>
      </c>
    </row>
    <row r="118" spans="1:4" x14ac:dyDescent="0.35">
      <c r="A118" t="s">
        <v>2504</v>
      </c>
      <c r="B118" s="20" t="s">
        <v>2500</v>
      </c>
      <c r="C118" s="181"/>
      <c r="D118" t="s">
        <v>3115</v>
      </c>
    </row>
    <row r="120" spans="1:4" x14ac:dyDescent="0.35">
      <c r="A120" s="42" t="s">
        <v>3116</v>
      </c>
      <c r="B120" s="169"/>
      <c r="C120" s="159"/>
      <c r="D120" s="159"/>
    </row>
    <row r="121" spans="1:4" x14ac:dyDescent="0.35">
      <c r="A121" s="9" t="s">
        <v>2477</v>
      </c>
      <c r="B121" s="170" t="s">
        <v>2478</v>
      </c>
      <c r="C121" s="9" t="s">
        <v>2479</v>
      </c>
      <c r="D121" s="9" t="s">
        <v>2480</v>
      </c>
    </row>
    <row r="122" spans="1:4" x14ac:dyDescent="0.35">
      <c r="A122" t="s">
        <v>2523</v>
      </c>
      <c r="B122" s="20" t="s">
        <v>2517</v>
      </c>
      <c r="C122" s="185"/>
      <c r="D122" t="s">
        <v>3117</v>
      </c>
    </row>
    <row r="123" spans="1:4" x14ac:dyDescent="0.35">
      <c r="A123" t="s">
        <v>2503</v>
      </c>
      <c r="B123" s="20" t="s">
        <v>2499</v>
      </c>
      <c r="C123" s="179"/>
      <c r="D123" t="s">
        <v>3118</v>
      </c>
    </row>
    <row r="124" spans="1:4" x14ac:dyDescent="0.35">
      <c r="A124" t="s">
        <v>2505</v>
      </c>
      <c r="B124" s="20" t="s">
        <v>2501</v>
      </c>
      <c r="C124" s="182"/>
      <c r="D124" t="s">
        <v>3119</v>
      </c>
    </row>
    <row r="125" spans="1:4" x14ac:dyDescent="0.35">
      <c r="A125" t="s">
        <v>2495</v>
      </c>
      <c r="B125" s="171" t="s">
        <v>2496</v>
      </c>
      <c r="C125" s="175"/>
      <c r="D125" t="s">
        <v>3120</v>
      </c>
    </row>
    <row r="126" spans="1:4" x14ac:dyDescent="0.35">
      <c r="A126" t="s">
        <v>2502</v>
      </c>
      <c r="B126" s="20" t="s">
        <v>2518</v>
      </c>
      <c r="C126" s="180"/>
      <c r="D126" t="s">
        <v>3121</v>
      </c>
    </row>
    <row r="127" spans="1:4" x14ac:dyDescent="0.35">
      <c r="A127" t="s">
        <v>2482</v>
      </c>
      <c r="B127" s="171" t="s">
        <v>2492</v>
      </c>
      <c r="C127" s="173"/>
      <c r="D127" t="s">
        <v>3122</v>
      </c>
    </row>
    <row r="128" spans="1:4" x14ac:dyDescent="0.35">
      <c r="A128" t="s">
        <v>2488</v>
      </c>
      <c r="B128" s="171" t="s">
        <v>2493</v>
      </c>
      <c r="C128" s="174"/>
      <c r="D128" t="s">
        <v>3123</v>
      </c>
    </row>
    <row r="130" spans="1:4" x14ac:dyDescent="0.35">
      <c r="A130" s="42" t="s">
        <v>2847</v>
      </c>
      <c r="B130" s="169"/>
      <c r="C130" s="159"/>
      <c r="D130" s="159"/>
    </row>
    <row r="131" spans="1:4" x14ac:dyDescent="0.35">
      <c r="A131" s="9" t="s">
        <v>2477</v>
      </c>
      <c r="B131" s="170" t="s">
        <v>2478</v>
      </c>
      <c r="C131" s="9" t="s">
        <v>2479</v>
      </c>
      <c r="D131" s="9" t="s">
        <v>2480</v>
      </c>
    </row>
    <row r="132" spans="1:4" x14ac:dyDescent="0.35">
      <c r="A132" t="s">
        <v>2503</v>
      </c>
      <c r="B132" s="20" t="s">
        <v>2499</v>
      </c>
      <c r="C132" s="179"/>
      <c r="D132" t="s">
        <v>2848</v>
      </c>
    </row>
    <row r="133" spans="1:4" x14ac:dyDescent="0.35">
      <c r="A133" t="s">
        <v>2495</v>
      </c>
      <c r="B133" s="171" t="s">
        <v>2496</v>
      </c>
      <c r="C133" s="175"/>
      <c r="D133" t="s">
        <v>2849</v>
      </c>
    </row>
    <row r="134" spans="1:4" x14ac:dyDescent="0.35">
      <c r="A134" t="s">
        <v>2489</v>
      </c>
      <c r="B134" s="171" t="s">
        <v>2490</v>
      </c>
      <c r="C134" s="167"/>
      <c r="D134" t="s">
        <v>2543</v>
      </c>
    </row>
    <row r="135" spans="1:4" x14ac:dyDescent="0.35">
      <c r="B135" s="171"/>
    </row>
    <row r="136" spans="1:4" x14ac:dyDescent="0.35">
      <c r="A136" s="42" t="s">
        <v>2886</v>
      </c>
      <c r="B136" s="169"/>
      <c r="C136" s="159"/>
      <c r="D136" s="159"/>
    </row>
    <row r="137" spans="1:4" x14ac:dyDescent="0.35">
      <c r="A137" s="9" t="s">
        <v>2477</v>
      </c>
      <c r="B137" s="170" t="s">
        <v>2478</v>
      </c>
      <c r="C137" s="9" t="s">
        <v>2479</v>
      </c>
      <c r="D137" s="9" t="s">
        <v>2480</v>
      </c>
    </row>
    <row r="138" spans="1:4" x14ac:dyDescent="0.35">
      <c r="A138" t="s">
        <v>2488</v>
      </c>
      <c r="B138" s="171" t="s">
        <v>2493</v>
      </c>
      <c r="C138" s="174"/>
      <c r="D138" t="s">
        <v>2887</v>
      </c>
    </row>
    <row r="139" spans="1:4" x14ac:dyDescent="0.35">
      <c r="A139" t="s">
        <v>2527</v>
      </c>
      <c r="B139" s="20" t="s">
        <v>2521</v>
      </c>
      <c r="C139" s="188"/>
      <c r="D139" t="s">
        <v>2888</v>
      </c>
    </row>
    <row r="140" spans="1:4" x14ac:dyDescent="0.35">
      <c r="A140" t="s">
        <v>2505</v>
      </c>
      <c r="B140" s="20" t="s">
        <v>2501</v>
      </c>
      <c r="C140" s="182"/>
      <c r="D140" t="s">
        <v>2889</v>
      </c>
    </row>
    <row r="141" spans="1:4" x14ac:dyDescent="0.35">
      <c r="A141" t="s">
        <v>2489</v>
      </c>
      <c r="B141" s="171" t="s">
        <v>2490</v>
      </c>
      <c r="C141" s="167"/>
      <c r="D141" t="s">
        <v>2543</v>
      </c>
    </row>
    <row r="143" spans="1:4" x14ac:dyDescent="0.35">
      <c r="A143" s="42" t="s">
        <v>2545</v>
      </c>
      <c r="B143" s="169"/>
      <c r="C143" s="159"/>
      <c r="D143" s="159"/>
    </row>
    <row r="144" spans="1:4" x14ac:dyDescent="0.35">
      <c r="A144" s="9" t="s">
        <v>2477</v>
      </c>
      <c r="B144" s="170" t="s">
        <v>2478</v>
      </c>
      <c r="C144" s="9" t="s">
        <v>2479</v>
      </c>
      <c r="D144" s="9" t="s">
        <v>2480</v>
      </c>
    </row>
    <row r="145" spans="1:4" x14ac:dyDescent="0.35">
      <c r="A145" t="s">
        <v>2489</v>
      </c>
      <c r="B145" s="171" t="s">
        <v>2490</v>
      </c>
      <c r="C145" s="167"/>
      <c r="D145" t="s">
        <v>2546</v>
      </c>
    </row>
    <row r="146" spans="1:4" x14ac:dyDescent="0.35">
      <c r="A146" t="s">
        <v>2503</v>
      </c>
      <c r="B146" s="20" t="s">
        <v>2499</v>
      </c>
      <c r="C146" s="179"/>
      <c r="D146" t="s">
        <v>2547</v>
      </c>
    </row>
    <row r="147" spans="1:4" x14ac:dyDescent="0.35">
      <c r="A147" t="s">
        <v>2505</v>
      </c>
      <c r="B147" s="20" t="s">
        <v>2501</v>
      </c>
      <c r="C147" s="182"/>
      <c r="D147" t="s">
        <v>2639</v>
      </c>
    </row>
    <row r="148" spans="1:4" x14ac:dyDescent="0.35">
      <c r="A148" t="s">
        <v>2504</v>
      </c>
      <c r="B148" s="20" t="s">
        <v>2500</v>
      </c>
      <c r="C148" s="181"/>
      <c r="D148" t="s">
        <v>2548</v>
      </c>
    </row>
    <row r="149" spans="1:4" x14ac:dyDescent="0.35">
      <c r="A149" t="s">
        <v>2502</v>
      </c>
      <c r="B149" s="20" t="s">
        <v>2518</v>
      </c>
      <c r="C149" s="180"/>
      <c r="D149" t="s">
        <v>2549</v>
      </c>
    </row>
    <row r="150" spans="1:4" x14ac:dyDescent="0.35">
      <c r="A150" t="s">
        <v>2482</v>
      </c>
      <c r="B150" s="171" t="s">
        <v>2492</v>
      </c>
      <c r="C150" s="173"/>
      <c r="D150" t="s">
        <v>2550</v>
      </c>
    </row>
    <row r="151" spans="1:4" x14ac:dyDescent="0.35">
      <c r="A151" t="s">
        <v>2488</v>
      </c>
      <c r="B151" s="171" t="s">
        <v>2493</v>
      </c>
      <c r="C151" s="174"/>
      <c r="D151" t="s">
        <v>2551</v>
      </c>
    </row>
    <row r="152" spans="1:4" x14ac:dyDescent="0.35">
      <c r="A152" t="s">
        <v>2495</v>
      </c>
      <c r="B152" s="171" t="s">
        <v>2496</v>
      </c>
      <c r="C152" s="175"/>
      <c r="D152" t="s">
        <v>2552</v>
      </c>
    </row>
    <row r="153" spans="1:4" x14ac:dyDescent="0.35">
      <c r="A153" t="s">
        <v>2487</v>
      </c>
      <c r="B153" s="20" t="s">
        <v>2498</v>
      </c>
      <c r="C153" s="178"/>
      <c r="D153" t="s">
        <v>2553</v>
      </c>
    </row>
    <row r="155" spans="1:4" x14ac:dyDescent="0.35">
      <c r="A155" s="42" t="s">
        <v>2544</v>
      </c>
      <c r="B155" s="169"/>
      <c r="C155" s="159"/>
      <c r="D155" s="159"/>
    </row>
    <row r="156" spans="1:4" x14ac:dyDescent="0.35">
      <c r="A156" s="9" t="s">
        <v>2477</v>
      </c>
      <c r="B156" s="170" t="s">
        <v>2478</v>
      </c>
      <c r="C156" s="9" t="s">
        <v>2479</v>
      </c>
      <c r="D156" s="9" t="s">
        <v>2480</v>
      </c>
    </row>
    <row r="157" spans="1:4" x14ac:dyDescent="0.35">
      <c r="A157" t="s">
        <v>2495</v>
      </c>
      <c r="B157" s="171" t="s">
        <v>2496</v>
      </c>
      <c r="C157" s="175"/>
      <c r="D157" t="s">
        <v>2657</v>
      </c>
    </row>
    <row r="158" spans="1:4" x14ac:dyDescent="0.35">
      <c r="A158" t="s">
        <v>2502</v>
      </c>
      <c r="B158" s="20" t="s">
        <v>2518</v>
      </c>
      <c r="C158" s="180"/>
      <c r="D158" t="s">
        <v>2658</v>
      </c>
    </row>
    <row r="159" spans="1:4" x14ac:dyDescent="0.35">
      <c r="A159" t="s">
        <v>2488</v>
      </c>
      <c r="B159" s="171" t="s">
        <v>2493</v>
      </c>
      <c r="C159" s="174"/>
      <c r="D159" t="s">
        <v>2648</v>
      </c>
    </row>
    <row r="160" spans="1:4" x14ac:dyDescent="0.35">
      <c r="A160" t="s">
        <v>2503</v>
      </c>
      <c r="B160" s="20" t="s">
        <v>2499</v>
      </c>
      <c r="C160" s="179"/>
      <c r="D160" t="s">
        <v>2649</v>
      </c>
    </row>
    <row r="161" spans="1:4" x14ac:dyDescent="0.35">
      <c r="A161" t="s">
        <v>2489</v>
      </c>
      <c r="B161" s="171" t="s">
        <v>2490</v>
      </c>
      <c r="C161" s="167"/>
      <c r="D161" t="s">
        <v>2543</v>
      </c>
    </row>
    <row r="163" spans="1:4" x14ac:dyDescent="0.35">
      <c r="A163" s="42" t="s">
        <v>2481</v>
      </c>
      <c r="B163" s="169"/>
      <c r="C163" s="159"/>
      <c r="D163" s="159"/>
    </row>
    <row r="164" spans="1:4" x14ac:dyDescent="0.35">
      <c r="A164" s="9" t="s">
        <v>2477</v>
      </c>
      <c r="B164" s="170" t="s">
        <v>2478</v>
      </c>
      <c r="C164" s="9" t="s">
        <v>2479</v>
      </c>
      <c r="D164" s="9" t="s">
        <v>2480</v>
      </c>
    </row>
    <row r="165" spans="1:4" x14ac:dyDescent="0.35">
      <c r="A165" t="s">
        <v>2502</v>
      </c>
      <c r="B165" s="20" t="s">
        <v>2518</v>
      </c>
      <c r="C165" s="180"/>
      <c r="D165" t="s">
        <v>2232</v>
      </c>
    </row>
    <row r="166" spans="1:4" x14ac:dyDescent="0.35">
      <c r="A166" t="s">
        <v>2482</v>
      </c>
      <c r="B166" s="171" t="s">
        <v>2492</v>
      </c>
      <c r="C166" s="173"/>
      <c r="D166" t="s">
        <v>2234</v>
      </c>
    </row>
    <row r="167" spans="1:4" x14ac:dyDescent="0.35">
      <c r="A167" t="s">
        <v>2488</v>
      </c>
      <c r="B167" s="171" t="s">
        <v>2493</v>
      </c>
      <c r="C167" s="174"/>
      <c r="D167" t="s">
        <v>2233</v>
      </c>
    </row>
    <row r="168" spans="1:4" x14ac:dyDescent="0.35">
      <c r="A168" t="s">
        <v>2487</v>
      </c>
      <c r="B168" s="20" t="s">
        <v>2498</v>
      </c>
      <c r="C168" s="176"/>
      <c r="D168" t="s">
        <v>2484</v>
      </c>
    </row>
    <row r="169" spans="1:4" x14ac:dyDescent="0.35">
      <c r="A169" t="s">
        <v>2503</v>
      </c>
      <c r="B169" s="20" t="s">
        <v>2499</v>
      </c>
      <c r="C169" s="179"/>
      <c r="D169" t="s">
        <v>2485</v>
      </c>
    </row>
    <row r="170" spans="1:4" x14ac:dyDescent="0.35">
      <c r="A170" t="s">
        <v>2489</v>
      </c>
      <c r="B170" s="171" t="s">
        <v>2490</v>
      </c>
      <c r="C170" s="167"/>
      <c r="D170" t="s">
        <v>2235</v>
      </c>
    </row>
    <row r="171" spans="1:4" x14ac:dyDescent="0.35">
      <c r="A171" t="s">
        <v>2495</v>
      </c>
      <c r="B171" s="171" t="s">
        <v>2496</v>
      </c>
      <c r="C171" s="175"/>
      <c r="D171" t="s">
        <v>2494</v>
      </c>
    </row>
    <row r="173" spans="1:4" x14ac:dyDescent="0.35">
      <c r="A173" s="42" t="s">
        <v>2528</v>
      </c>
      <c r="B173" s="169"/>
      <c r="C173" s="159"/>
      <c r="D173" s="159"/>
    </row>
    <row r="174" spans="1:4" x14ac:dyDescent="0.35">
      <c r="A174" s="9" t="s">
        <v>2477</v>
      </c>
      <c r="B174" s="170" t="s">
        <v>2478</v>
      </c>
      <c r="C174" s="9" t="s">
        <v>2479</v>
      </c>
      <c r="D174" s="9" t="s">
        <v>2480</v>
      </c>
    </row>
    <row r="175" spans="1:4" x14ac:dyDescent="0.35">
      <c r="A175" t="s">
        <v>2488</v>
      </c>
      <c r="B175" s="171" t="s">
        <v>2493</v>
      </c>
      <c r="C175" s="174"/>
      <c r="D175" t="s">
        <v>138</v>
      </c>
    </row>
    <row r="176" spans="1:4" x14ac:dyDescent="0.35">
      <c r="A176" t="s">
        <v>2476</v>
      </c>
      <c r="B176" s="172" t="s">
        <v>2483</v>
      </c>
      <c r="C176" s="168"/>
      <c r="D176" t="s">
        <v>2530</v>
      </c>
    </row>
    <row r="177" spans="1:4" x14ac:dyDescent="0.35">
      <c r="A177" t="s">
        <v>2527</v>
      </c>
      <c r="B177" s="20" t="s">
        <v>2521</v>
      </c>
      <c r="C177" s="188"/>
      <c r="D177" t="s">
        <v>2537</v>
      </c>
    </row>
    <row r="178" spans="1:4" x14ac:dyDescent="0.35">
      <c r="A178" t="s">
        <v>2495</v>
      </c>
      <c r="B178" s="171" t="s">
        <v>2496</v>
      </c>
      <c r="C178" s="175"/>
      <c r="D178" t="s">
        <v>2531</v>
      </c>
    </row>
    <row r="179" spans="1:4" x14ac:dyDescent="0.35">
      <c r="A179" t="s">
        <v>2504</v>
      </c>
      <c r="B179" s="20" t="s">
        <v>2500</v>
      </c>
      <c r="C179" s="181"/>
      <c r="D179" t="s">
        <v>2532</v>
      </c>
    </row>
    <row r="180" spans="1:4" x14ac:dyDescent="0.35">
      <c r="A180" t="s">
        <v>2503</v>
      </c>
      <c r="B180" s="20" t="s">
        <v>2499</v>
      </c>
      <c r="C180" s="179"/>
      <c r="D180" t="s">
        <v>2533</v>
      </c>
    </row>
    <row r="181" spans="1:4" x14ac:dyDescent="0.35">
      <c r="A181" t="s">
        <v>2522</v>
      </c>
      <c r="B181" s="20" t="s">
        <v>2519</v>
      </c>
      <c r="C181" s="187"/>
      <c r="D181" t="s">
        <v>2534</v>
      </c>
    </row>
    <row r="182" spans="1:4" x14ac:dyDescent="0.35">
      <c r="A182" t="s">
        <v>2489</v>
      </c>
      <c r="B182" s="171" t="s">
        <v>2490</v>
      </c>
      <c r="C182" s="167"/>
      <c r="D182" t="s">
        <v>2538</v>
      </c>
    </row>
    <row r="183" spans="1:4" x14ac:dyDescent="0.35">
      <c r="A183" t="s">
        <v>2502</v>
      </c>
      <c r="B183" s="20" t="s">
        <v>2518</v>
      </c>
      <c r="C183" s="180"/>
      <c r="D183" t="s">
        <v>2325</v>
      </c>
    </row>
    <row r="184" spans="1:4" x14ac:dyDescent="0.35">
      <c r="A184" t="s">
        <v>2505</v>
      </c>
      <c r="B184" s="20" t="s">
        <v>2501</v>
      </c>
      <c r="C184" s="182"/>
      <c r="D184" t="s">
        <v>3088</v>
      </c>
    </row>
    <row r="185" spans="1:4" x14ac:dyDescent="0.35">
      <c r="A185" t="s">
        <v>2482</v>
      </c>
      <c r="B185" s="171" t="s">
        <v>2492</v>
      </c>
      <c r="C185" s="173"/>
      <c r="D185" t="s">
        <v>2529</v>
      </c>
    </row>
    <row r="187" spans="1:4" x14ac:dyDescent="0.35">
      <c r="A187" s="42" t="s">
        <v>2554</v>
      </c>
      <c r="B187" s="169"/>
      <c r="C187" s="159"/>
      <c r="D187" s="159"/>
    </row>
    <row r="188" spans="1:4" x14ac:dyDescent="0.35">
      <c r="A188" s="9" t="s">
        <v>2477</v>
      </c>
      <c r="B188" s="170" t="s">
        <v>2478</v>
      </c>
      <c r="C188" s="9" t="s">
        <v>2479</v>
      </c>
      <c r="D188" s="9" t="s">
        <v>2480</v>
      </c>
    </row>
    <row r="189" spans="1:4" x14ac:dyDescent="0.35">
      <c r="A189" t="s">
        <v>2482</v>
      </c>
      <c r="B189" s="171" t="s">
        <v>2492</v>
      </c>
      <c r="C189" s="173"/>
      <c r="D189" t="s">
        <v>2735</v>
      </c>
    </row>
    <row r="190" spans="1:4" x14ac:dyDescent="0.35">
      <c r="A190" t="s">
        <v>2488</v>
      </c>
      <c r="B190" s="171" t="s">
        <v>2493</v>
      </c>
      <c r="C190" s="174"/>
      <c r="D190" t="s">
        <v>2999</v>
      </c>
    </row>
    <row r="191" spans="1:4" x14ac:dyDescent="0.35">
      <c r="A191" t="s">
        <v>2487</v>
      </c>
      <c r="B191" s="20" t="s">
        <v>2498</v>
      </c>
      <c r="C191" s="176"/>
      <c r="D191" t="s">
        <v>3000</v>
      </c>
    </row>
    <row r="192" spans="1:4" x14ac:dyDescent="0.35">
      <c r="A192" t="s">
        <v>2523</v>
      </c>
      <c r="B192" s="20" t="s">
        <v>2517</v>
      </c>
      <c r="C192" s="185"/>
      <c r="D192" t="s">
        <v>3001</v>
      </c>
    </row>
    <row r="193" spans="1:4" x14ac:dyDescent="0.35">
      <c r="A193" t="s">
        <v>2524</v>
      </c>
      <c r="B193" s="20" t="s">
        <v>2349</v>
      </c>
      <c r="C193" s="184"/>
      <c r="D193" t="s">
        <v>3002</v>
      </c>
    </row>
    <row r="194" spans="1:4" x14ac:dyDescent="0.35">
      <c r="A194" t="s">
        <v>2495</v>
      </c>
      <c r="B194" s="171" t="s">
        <v>2496</v>
      </c>
      <c r="C194" s="175"/>
      <c r="D194" t="s">
        <v>3003</v>
      </c>
    </row>
    <row r="195" spans="1:4" x14ac:dyDescent="0.35">
      <c r="A195" t="s">
        <v>2504</v>
      </c>
      <c r="B195" s="20" t="s">
        <v>2500</v>
      </c>
      <c r="C195" s="181"/>
      <c r="D195" t="s">
        <v>3004</v>
      </c>
    </row>
    <row r="196" spans="1:4" x14ac:dyDescent="0.35">
      <c r="A196" t="s">
        <v>2489</v>
      </c>
      <c r="B196" s="171" t="s">
        <v>2490</v>
      </c>
      <c r="C196" s="167"/>
      <c r="D196" t="s">
        <v>3005</v>
      </c>
    </row>
    <row r="197" spans="1:4" x14ac:dyDescent="0.35">
      <c r="A197" t="s">
        <v>2502</v>
      </c>
      <c r="B197" s="20" t="s">
        <v>2518</v>
      </c>
      <c r="C197" s="180"/>
      <c r="D197" t="s">
        <v>2555</v>
      </c>
    </row>
    <row r="198" spans="1:4" x14ac:dyDescent="0.35">
      <c r="A198" t="s">
        <v>2526</v>
      </c>
      <c r="B198" s="20" t="s">
        <v>2520</v>
      </c>
      <c r="C198" s="186"/>
      <c r="D198" t="s">
        <v>3006</v>
      </c>
    </row>
    <row r="199" spans="1:4" x14ac:dyDescent="0.35">
      <c r="A199" t="s">
        <v>2569</v>
      </c>
      <c r="B199" s="171" t="s">
        <v>2571</v>
      </c>
      <c r="C199" s="189"/>
      <c r="D199" t="s">
        <v>3007</v>
      </c>
    </row>
    <row r="200" spans="1:4" x14ac:dyDescent="0.35">
      <c r="A200" t="s">
        <v>2522</v>
      </c>
      <c r="B200" s="20" t="s">
        <v>2519</v>
      </c>
      <c r="C200" s="187"/>
      <c r="D200" t="s">
        <v>3008</v>
      </c>
    </row>
    <row r="201" spans="1:4" x14ac:dyDescent="0.35">
      <c r="A201" t="s">
        <v>2476</v>
      </c>
      <c r="B201" s="172" t="s">
        <v>2483</v>
      </c>
      <c r="C201" s="168"/>
      <c r="D201" t="s">
        <v>2556</v>
      </c>
    </row>
    <row r="202" spans="1:4" x14ac:dyDescent="0.35">
      <c r="A202" t="s">
        <v>2503</v>
      </c>
      <c r="B202" s="20" t="s">
        <v>2499</v>
      </c>
      <c r="C202" s="179"/>
      <c r="D202" t="s">
        <v>3009</v>
      </c>
    </row>
    <row r="203" spans="1:4" x14ac:dyDescent="0.35">
      <c r="A203" t="s">
        <v>2570</v>
      </c>
      <c r="B203" s="171">
        <v>740000</v>
      </c>
      <c r="C203" s="190"/>
      <c r="D203" t="s">
        <v>3010</v>
      </c>
    </row>
    <row r="204" spans="1:4" x14ac:dyDescent="0.35">
      <c r="A204" t="s">
        <v>2505</v>
      </c>
      <c r="B204" s="20" t="s">
        <v>2501</v>
      </c>
      <c r="C204" s="182"/>
      <c r="D204" t="s">
        <v>3011</v>
      </c>
    </row>
    <row r="205" spans="1:4" x14ac:dyDescent="0.35">
      <c r="A205" t="s">
        <v>2512</v>
      </c>
      <c r="B205" s="20" t="s">
        <v>2511</v>
      </c>
      <c r="C205" s="183"/>
      <c r="D205" t="s">
        <v>3012</v>
      </c>
    </row>
    <row r="206" spans="1:4" x14ac:dyDescent="0.35">
      <c r="A206" t="s">
        <v>2527</v>
      </c>
      <c r="B206" s="20" t="s">
        <v>2521</v>
      </c>
      <c r="C206" s="188"/>
      <c r="D206" t="s">
        <v>3013</v>
      </c>
    </row>
    <row r="207" spans="1:4" x14ac:dyDescent="0.35">
      <c r="A207" t="s">
        <v>2486</v>
      </c>
      <c r="B207" s="171" t="s">
        <v>2491</v>
      </c>
      <c r="C207" s="177"/>
      <c r="D207" t="s">
        <v>3014</v>
      </c>
    </row>
    <row r="208" spans="1:4" x14ac:dyDescent="0.35">
      <c r="A208" t="s">
        <v>3026</v>
      </c>
      <c r="B208" s="204" t="s">
        <v>3019</v>
      </c>
      <c r="C208" s="203"/>
      <c r="D208" t="s">
        <v>3015</v>
      </c>
    </row>
    <row r="209" spans="1:4" x14ac:dyDescent="0.35">
      <c r="A209" t="s">
        <v>3023</v>
      </c>
      <c r="B209" s="171" t="s">
        <v>3020</v>
      </c>
      <c r="C209" s="205"/>
      <c r="D209" t="s">
        <v>3016</v>
      </c>
    </row>
    <row r="210" spans="1:4" x14ac:dyDescent="0.35">
      <c r="A210" t="s">
        <v>3024</v>
      </c>
      <c r="B210" t="s">
        <v>3021</v>
      </c>
      <c r="C210" s="206"/>
      <c r="D210" t="s">
        <v>3017</v>
      </c>
    </row>
    <row r="211" spans="1:4" x14ac:dyDescent="0.35">
      <c r="A211" t="s">
        <v>3025</v>
      </c>
      <c r="B211" s="17" t="s">
        <v>3022</v>
      </c>
      <c r="C211" s="207"/>
      <c r="D211" t="s">
        <v>3018</v>
      </c>
    </row>
    <row r="213" spans="1:4" x14ac:dyDescent="0.35">
      <c r="A213" s="42" t="s">
        <v>2557</v>
      </c>
      <c r="B213" s="169"/>
      <c r="C213" s="159"/>
      <c r="D213" s="159"/>
    </row>
    <row r="214" spans="1:4" x14ac:dyDescent="0.35">
      <c r="A214" s="9" t="s">
        <v>2477</v>
      </c>
      <c r="B214" s="170" t="s">
        <v>2478</v>
      </c>
      <c r="C214" s="9" t="s">
        <v>2479</v>
      </c>
      <c r="D214" s="9" t="s">
        <v>2480</v>
      </c>
    </row>
    <row r="215" spans="1:4" x14ac:dyDescent="0.35">
      <c r="A215" t="s">
        <v>2489</v>
      </c>
      <c r="B215" s="171" t="s">
        <v>2490</v>
      </c>
      <c r="C215" s="167"/>
      <c r="D215" t="s">
        <v>121</v>
      </c>
    </row>
    <row r="216" spans="1:4" x14ac:dyDescent="0.35">
      <c r="A216" t="s">
        <v>2495</v>
      </c>
      <c r="B216" s="171" t="s">
        <v>2496</v>
      </c>
      <c r="C216" s="175"/>
      <c r="D216" t="s">
        <v>120</v>
      </c>
    </row>
    <row r="217" spans="1:4" x14ac:dyDescent="0.35">
      <c r="A217" t="s">
        <v>2502</v>
      </c>
      <c r="B217" s="20" t="s">
        <v>2518</v>
      </c>
      <c r="C217" s="180"/>
      <c r="D217" t="s">
        <v>119</v>
      </c>
    </row>
    <row r="218" spans="1:4" x14ac:dyDescent="0.35">
      <c r="A218" t="s">
        <v>2503</v>
      </c>
      <c r="B218" s="20" t="s">
        <v>2499</v>
      </c>
      <c r="C218" s="179"/>
      <c r="D218" t="s">
        <v>117</v>
      </c>
    </row>
    <row r="219" spans="1:4" x14ac:dyDescent="0.35">
      <c r="A219" t="s">
        <v>2488</v>
      </c>
      <c r="B219" s="171" t="s">
        <v>2493</v>
      </c>
      <c r="C219" s="174"/>
      <c r="D219" t="s">
        <v>116</v>
      </c>
    </row>
    <row r="221" spans="1:4" x14ac:dyDescent="0.35">
      <c r="A221" s="42" t="s">
        <v>2558</v>
      </c>
      <c r="B221" s="169"/>
      <c r="C221" s="159"/>
      <c r="D221" s="159"/>
    </row>
    <row r="222" spans="1:4" x14ac:dyDescent="0.35">
      <c r="A222" s="9" t="s">
        <v>2477</v>
      </c>
      <c r="B222" s="170" t="s">
        <v>2478</v>
      </c>
      <c r="C222" s="9" t="s">
        <v>2479</v>
      </c>
      <c r="D222" s="9" t="s">
        <v>2480</v>
      </c>
    </row>
    <row r="223" spans="1:4" x14ac:dyDescent="0.35">
      <c r="A223" t="s">
        <v>2476</v>
      </c>
      <c r="B223" s="172" t="s">
        <v>2483</v>
      </c>
      <c r="C223" s="168"/>
      <c r="D223" t="s">
        <v>159</v>
      </c>
    </row>
    <row r="224" spans="1:4" x14ac:dyDescent="0.35">
      <c r="A224" t="s">
        <v>2495</v>
      </c>
      <c r="B224" s="171" t="s">
        <v>2496</v>
      </c>
      <c r="C224" s="175"/>
      <c r="D224" t="s">
        <v>268</v>
      </c>
    </row>
    <row r="225" spans="1:4" x14ac:dyDescent="0.35">
      <c r="A225" t="s">
        <v>2482</v>
      </c>
      <c r="B225" s="171" t="s">
        <v>2492</v>
      </c>
      <c r="C225" s="173"/>
      <c r="D225" t="s">
        <v>269</v>
      </c>
    </row>
    <row r="227" spans="1:4" x14ac:dyDescent="0.35">
      <c r="A227" s="42" t="s">
        <v>2597</v>
      </c>
      <c r="B227" s="169"/>
      <c r="C227" s="159"/>
      <c r="D227" s="159"/>
    </row>
    <row r="228" spans="1:4" x14ac:dyDescent="0.35">
      <c r="A228" s="9" t="s">
        <v>2477</v>
      </c>
      <c r="B228" s="170" t="s">
        <v>2478</v>
      </c>
      <c r="C228" s="9" t="s">
        <v>2479</v>
      </c>
      <c r="D228" s="9" t="s">
        <v>2480</v>
      </c>
    </row>
    <row r="229" spans="1:4" x14ac:dyDescent="0.35">
      <c r="A229" t="s">
        <v>2487</v>
      </c>
      <c r="B229" s="20" t="s">
        <v>2498</v>
      </c>
      <c r="C229" s="176"/>
      <c r="D229" t="s">
        <v>2451</v>
      </c>
    </row>
    <row r="230" spans="1:4" x14ac:dyDescent="0.35">
      <c r="A230" t="s">
        <v>2502</v>
      </c>
      <c r="B230" s="20" t="s">
        <v>2518</v>
      </c>
      <c r="C230" s="180"/>
      <c r="D230" t="s">
        <v>89</v>
      </c>
    </row>
    <row r="231" spans="1:4" x14ac:dyDescent="0.35">
      <c r="A231" t="s">
        <v>2488</v>
      </c>
      <c r="B231" s="171" t="s">
        <v>2493</v>
      </c>
      <c r="C231" s="174"/>
      <c r="D231" t="s">
        <v>83</v>
      </c>
    </row>
    <row r="232" spans="1:4" x14ac:dyDescent="0.35">
      <c r="A232" t="s">
        <v>2522</v>
      </c>
      <c r="B232" s="20" t="s">
        <v>2519</v>
      </c>
      <c r="C232" s="187"/>
      <c r="D232" t="s">
        <v>2598</v>
      </c>
    </row>
    <row r="233" spans="1:4" x14ac:dyDescent="0.35">
      <c r="A233" t="s">
        <v>2503</v>
      </c>
      <c r="B233" s="20" t="s">
        <v>2499</v>
      </c>
      <c r="C233" s="179"/>
      <c r="D233" t="s">
        <v>2599</v>
      </c>
    </row>
    <row r="234" spans="1:4" x14ac:dyDescent="0.35">
      <c r="A234" t="s">
        <v>2495</v>
      </c>
      <c r="B234" s="171" t="s">
        <v>2496</v>
      </c>
      <c r="C234" s="175"/>
      <c r="D234" t="s">
        <v>94</v>
      </c>
    </row>
    <row r="235" spans="1:4" x14ac:dyDescent="0.35">
      <c r="A235" t="s">
        <v>2504</v>
      </c>
      <c r="B235" s="20" t="s">
        <v>2500</v>
      </c>
      <c r="C235" s="181"/>
      <c r="D235" t="s">
        <v>93</v>
      </c>
    </row>
    <row r="236" spans="1:4" x14ac:dyDescent="0.35">
      <c r="A236" t="s">
        <v>2489</v>
      </c>
      <c r="B236" s="171" t="s">
        <v>2490</v>
      </c>
      <c r="C236" s="167"/>
      <c r="D236" t="s">
        <v>92</v>
      </c>
    </row>
    <row r="237" spans="1:4" x14ac:dyDescent="0.35">
      <c r="A237" t="s">
        <v>2482</v>
      </c>
      <c r="B237" s="171" t="s">
        <v>2492</v>
      </c>
      <c r="C237" s="173"/>
      <c r="D237" t="s">
        <v>91</v>
      </c>
    </row>
    <row r="239" spans="1:4" x14ac:dyDescent="0.35">
      <c r="A239" s="42" t="s">
        <v>2602</v>
      </c>
      <c r="B239" s="169"/>
      <c r="C239" s="159"/>
      <c r="D239" s="159"/>
    </row>
    <row r="240" spans="1:4" x14ac:dyDescent="0.35">
      <c r="A240" s="9" t="s">
        <v>2477</v>
      </c>
      <c r="B240" s="170" t="s">
        <v>2478</v>
      </c>
      <c r="C240" s="9" t="s">
        <v>2479</v>
      </c>
      <c r="D240" s="9" t="s">
        <v>2480</v>
      </c>
    </row>
    <row r="241" spans="1:4" x14ac:dyDescent="0.35">
      <c r="A241" t="s">
        <v>2487</v>
      </c>
      <c r="B241" s="20" t="s">
        <v>2498</v>
      </c>
      <c r="C241" s="176"/>
      <c r="D241" t="s">
        <v>2451</v>
      </c>
    </row>
    <row r="242" spans="1:4" x14ac:dyDescent="0.35">
      <c r="A242" t="s">
        <v>2505</v>
      </c>
      <c r="B242" s="20" t="s">
        <v>2501</v>
      </c>
      <c r="C242" s="182"/>
      <c r="D242" t="s">
        <v>2560</v>
      </c>
    </row>
    <row r="243" spans="1:4" x14ac:dyDescent="0.35">
      <c r="A243" t="s">
        <v>2495</v>
      </c>
      <c r="B243" s="171" t="s">
        <v>2496</v>
      </c>
      <c r="C243" s="175"/>
      <c r="D243" t="s">
        <v>88</v>
      </c>
    </row>
    <row r="244" spans="1:4" x14ac:dyDescent="0.35">
      <c r="A244" t="s">
        <v>2502</v>
      </c>
      <c r="B244" s="20" t="s">
        <v>2518</v>
      </c>
      <c r="C244" s="180"/>
      <c r="D244" t="s">
        <v>89</v>
      </c>
    </row>
    <row r="245" spans="1:4" x14ac:dyDescent="0.35">
      <c r="A245" t="s">
        <v>2488</v>
      </c>
      <c r="B245" s="171" t="s">
        <v>2493</v>
      </c>
      <c r="C245" s="174"/>
      <c r="D245" t="s">
        <v>83</v>
      </c>
    </row>
    <row r="246" spans="1:4" x14ac:dyDescent="0.35">
      <c r="A246" t="s">
        <v>2503</v>
      </c>
      <c r="B246" s="20" t="s">
        <v>2499</v>
      </c>
      <c r="C246" s="179"/>
      <c r="D246" t="s">
        <v>2600</v>
      </c>
    </row>
    <row r="247" spans="1:4" x14ac:dyDescent="0.35">
      <c r="A247" t="s">
        <v>2482</v>
      </c>
      <c r="B247" s="171" t="s">
        <v>2492</v>
      </c>
      <c r="C247" s="173"/>
      <c r="D247" t="s">
        <v>433</v>
      </c>
    </row>
    <row r="248" spans="1:4" x14ac:dyDescent="0.35">
      <c r="A248" t="s">
        <v>2569</v>
      </c>
      <c r="B248" s="171" t="s">
        <v>2571</v>
      </c>
      <c r="C248" s="189"/>
      <c r="D248" t="s">
        <v>2568</v>
      </c>
    </row>
    <row r="249" spans="1:4" x14ac:dyDescent="0.35">
      <c r="A249" t="s">
        <v>2570</v>
      </c>
      <c r="B249" s="171">
        <v>740000</v>
      </c>
      <c r="C249" s="190"/>
      <c r="D249" t="s">
        <v>2448</v>
      </c>
    </row>
    <row r="250" spans="1:4" x14ac:dyDescent="0.35">
      <c r="A250" t="s">
        <v>2489</v>
      </c>
      <c r="B250" s="171" t="s">
        <v>2490</v>
      </c>
      <c r="C250" s="167"/>
      <c r="D250" t="s">
        <v>2601</v>
      </c>
    </row>
    <row r="252" spans="1:4" x14ac:dyDescent="0.35">
      <c r="A252" s="42" t="s">
        <v>3482</v>
      </c>
      <c r="B252" s="169"/>
      <c r="C252" s="159"/>
      <c r="D252" s="159"/>
    </row>
    <row r="253" spans="1:4" x14ac:dyDescent="0.35">
      <c r="A253" s="9" t="s">
        <v>2477</v>
      </c>
      <c r="B253" s="170" t="s">
        <v>2478</v>
      </c>
      <c r="C253" s="9" t="s">
        <v>2479</v>
      </c>
      <c r="D253" s="9" t="s">
        <v>2480</v>
      </c>
    </row>
    <row r="254" spans="1:4" x14ac:dyDescent="0.35">
      <c r="A254" t="s">
        <v>2524</v>
      </c>
      <c r="B254" s="20" t="s">
        <v>2349</v>
      </c>
      <c r="C254" s="184"/>
      <c r="D254" t="s">
        <v>3490</v>
      </c>
    </row>
    <row r="255" spans="1:4" x14ac:dyDescent="0.35">
      <c r="A255" t="s">
        <v>2502</v>
      </c>
      <c r="B255" s="20" t="s">
        <v>2518</v>
      </c>
      <c r="C255" s="180"/>
      <c r="D255" t="s">
        <v>3491</v>
      </c>
    </row>
    <row r="256" spans="1:4" x14ac:dyDescent="0.35">
      <c r="A256" t="s">
        <v>2523</v>
      </c>
      <c r="B256" s="20" t="s">
        <v>2517</v>
      </c>
      <c r="C256" s="185"/>
      <c r="D256" t="s">
        <v>3492</v>
      </c>
    </row>
    <row r="257" spans="1:4" x14ac:dyDescent="0.35">
      <c r="A257" t="s">
        <v>2488</v>
      </c>
      <c r="B257" s="171" t="s">
        <v>2493</v>
      </c>
      <c r="C257" s="174"/>
      <c r="D257" t="s">
        <v>3493</v>
      </c>
    </row>
    <row r="258" spans="1:4" x14ac:dyDescent="0.35">
      <c r="A258" t="s">
        <v>2503</v>
      </c>
      <c r="B258" s="20" t="s">
        <v>2499</v>
      </c>
      <c r="C258" s="179"/>
      <c r="D258" t="s">
        <v>3494</v>
      </c>
    </row>
    <row r="259" spans="1:4" x14ac:dyDescent="0.35">
      <c r="A259" t="s">
        <v>2482</v>
      </c>
      <c r="B259" s="171" t="s">
        <v>2492</v>
      </c>
      <c r="C259" s="173"/>
      <c r="D259" t="s">
        <v>3495</v>
      </c>
    </row>
    <row r="260" spans="1:4" x14ac:dyDescent="0.35">
      <c r="A260" t="s">
        <v>2504</v>
      </c>
      <c r="B260" s="20" t="s">
        <v>2500</v>
      </c>
      <c r="C260" s="181"/>
      <c r="D260" t="s">
        <v>3496</v>
      </c>
    </row>
    <row r="261" spans="1:4" x14ac:dyDescent="0.35">
      <c r="A261" t="s">
        <v>2527</v>
      </c>
      <c r="B261" s="20" t="s">
        <v>2521</v>
      </c>
      <c r="C261" s="188"/>
      <c r="D261" t="s">
        <v>3497</v>
      </c>
    </row>
    <row r="263" spans="1:4" x14ac:dyDescent="0.35">
      <c r="A263" s="42" t="s">
        <v>2603</v>
      </c>
      <c r="B263" s="169"/>
      <c r="C263" s="159"/>
      <c r="D263" s="159"/>
    </row>
    <row r="264" spans="1:4" x14ac:dyDescent="0.35">
      <c r="A264" s="9" t="s">
        <v>2477</v>
      </c>
      <c r="B264" s="170" t="s">
        <v>2478</v>
      </c>
      <c r="C264" s="9" t="s">
        <v>2479</v>
      </c>
      <c r="D264" s="9" t="s">
        <v>2480</v>
      </c>
    </row>
    <row r="265" spans="1:4" x14ac:dyDescent="0.35">
      <c r="A265" t="s">
        <v>2487</v>
      </c>
      <c r="B265" s="20" t="s">
        <v>2498</v>
      </c>
      <c r="C265" s="176"/>
      <c r="D265" t="s">
        <v>2451</v>
      </c>
    </row>
    <row r="266" spans="1:4" x14ac:dyDescent="0.35">
      <c r="A266" t="s">
        <v>2482</v>
      </c>
      <c r="B266" s="171" t="s">
        <v>2492</v>
      </c>
      <c r="C266" s="173"/>
      <c r="D266" t="s">
        <v>433</v>
      </c>
    </row>
    <row r="267" spans="1:4" x14ac:dyDescent="0.35">
      <c r="A267" t="s">
        <v>2505</v>
      </c>
      <c r="B267" s="20" t="s">
        <v>2501</v>
      </c>
      <c r="C267" s="182"/>
      <c r="D267" t="s">
        <v>2560</v>
      </c>
    </row>
    <row r="268" spans="1:4" x14ac:dyDescent="0.35">
      <c r="A268" t="s">
        <v>2495</v>
      </c>
      <c r="B268" s="171" t="s">
        <v>2496</v>
      </c>
      <c r="C268" s="175"/>
      <c r="D268" t="s">
        <v>88</v>
      </c>
    </row>
    <row r="269" spans="1:4" x14ac:dyDescent="0.35">
      <c r="A269" t="s">
        <v>2522</v>
      </c>
      <c r="B269" s="20" t="s">
        <v>2519</v>
      </c>
      <c r="C269" s="187"/>
      <c r="D269" t="s">
        <v>2596</v>
      </c>
    </row>
    <row r="270" spans="1:4" x14ac:dyDescent="0.35">
      <c r="A270" t="s">
        <v>2569</v>
      </c>
      <c r="B270" s="171" t="s">
        <v>2571</v>
      </c>
      <c r="C270" s="189"/>
      <c r="D270" t="s">
        <v>2568</v>
      </c>
    </row>
    <row r="271" spans="1:4" x14ac:dyDescent="0.35">
      <c r="A271" t="s">
        <v>2489</v>
      </c>
      <c r="B271" s="171" t="s">
        <v>2490</v>
      </c>
      <c r="C271" s="167"/>
      <c r="D271" t="s">
        <v>2601</v>
      </c>
    </row>
    <row r="272" spans="1:4" x14ac:dyDescent="0.35">
      <c r="A272" t="s">
        <v>2503</v>
      </c>
      <c r="B272" s="20" t="s">
        <v>2499</v>
      </c>
      <c r="C272" s="179"/>
      <c r="D272" t="s">
        <v>2600</v>
      </c>
    </row>
    <row r="273" spans="1:4" x14ac:dyDescent="0.35">
      <c r="A273" t="s">
        <v>2488</v>
      </c>
      <c r="B273" s="171" t="s">
        <v>2493</v>
      </c>
      <c r="C273" s="174"/>
      <c r="D273" t="s">
        <v>83</v>
      </c>
    </row>
    <row r="274" spans="1:4" x14ac:dyDescent="0.35">
      <c r="A274" t="s">
        <v>2502</v>
      </c>
      <c r="B274" s="20" t="s">
        <v>2518</v>
      </c>
      <c r="C274" s="180"/>
      <c r="D274" t="s">
        <v>89</v>
      </c>
    </row>
    <row r="276" spans="1:4" x14ac:dyDescent="0.35">
      <c r="A276" s="42" t="s">
        <v>2577</v>
      </c>
      <c r="B276" s="169"/>
      <c r="C276" s="159"/>
      <c r="D276" s="159"/>
    </row>
    <row r="277" spans="1:4" x14ac:dyDescent="0.35">
      <c r="A277" s="9" t="s">
        <v>2477</v>
      </c>
      <c r="B277" s="170" t="s">
        <v>2478</v>
      </c>
      <c r="C277" s="9" t="s">
        <v>2479</v>
      </c>
      <c r="D277" s="9" t="s">
        <v>2480</v>
      </c>
    </row>
    <row r="278" spans="1:4" x14ac:dyDescent="0.35">
      <c r="A278" t="s">
        <v>2487</v>
      </c>
      <c r="B278" s="20" t="s">
        <v>2498</v>
      </c>
      <c r="C278" s="176"/>
      <c r="D278" t="s">
        <v>423</v>
      </c>
    </row>
    <row r="279" spans="1:4" x14ac:dyDescent="0.35">
      <c r="A279" t="s">
        <v>2526</v>
      </c>
      <c r="B279" s="20" t="s">
        <v>2520</v>
      </c>
      <c r="C279" s="186"/>
      <c r="D279" t="s">
        <v>2450</v>
      </c>
    </row>
    <row r="280" spans="1:4" x14ac:dyDescent="0.35">
      <c r="A280" t="s">
        <v>2495</v>
      </c>
      <c r="B280" s="171" t="s">
        <v>2496</v>
      </c>
      <c r="C280" s="175"/>
      <c r="D280" t="s">
        <v>88</v>
      </c>
    </row>
    <row r="281" spans="1:4" x14ac:dyDescent="0.35">
      <c r="A281" t="s">
        <v>2502</v>
      </c>
      <c r="B281" s="20" t="s">
        <v>2518</v>
      </c>
      <c r="C281" s="180"/>
      <c r="D281" t="s">
        <v>2566</v>
      </c>
    </row>
    <row r="282" spans="1:4" x14ac:dyDescent="0.35">
      <c r="A282" t="s">
        <v>2522</v>
      </c>
      <c r="B282" s="20" t="s">
        <v>2519</v>
      </c>
      <c r="C282" s="187"/>
      <c r="D282" t="s">
        <v>2567</v>
      </c>
    </row>
    <row r="283" spans="1:4" x14ac:dyDescent="0.35">
      <c r="A283" t="s">
        <v>2476</v>
      </c>
      <c r="B283" s="172" t="s">
        <v>2483</v>
      </c>
      <c r="C283" s="168"/>
      <c r="D283" t="s">
        <v>85</v>
      </c>
    </row>
    <row r="284" spans="1:4" x14ac:dyDescent="0.35">
      <c r="A284" t="s">
        <v>2504</v>
      </c>
      <c r="B284" s="20" t="s">
        <v>2500</v>
      </c>
      <c r="C284" s="181"/>
      <c r="D284" t="s">
        <v>84</v>
      </c>
    </row>
    <row r="285" spans="1:4" x14ac:dyDescent="0.35">
      <c r="A285" t="s">
        <v>2488</v>
      </c>
      <c r="B285" s="171" t="s">
        <v>2493</v>
      </c>
      <c r="C285" s="174"/>
      <c r="D285" t="s">
        <v>83</v>
      </c>
    </row>
    <row r="286" spans="1:4" x14ac:dyDescent="0.35">
      <c r="A286" t="s">
        <v>2512</v>
      </c>
      <c r="B286" s="20" t="s">
        <v>2511</v>
      </c>
      <c r="C286" s="183"/>
      <c r="D286" t="s">
        <v>430</v>
      </c>
    </row>
    <row r="287" spans="1:4" x14ac:dyDescent="0.35">
      <c r="A287" t="s">
        <v>2482</v>
      </c>
      <c r="B287" s="171" t="s">
        <v>2492</v>
      </c>
      <c r="C287" s="173"/>
      <c r="D287" t="s">
        <v>433</v>
      </c>
    </row>
    <row r="288" spans="1:4" x14ac:dyDescent="0.35">
      <c r="A288" t="s">
        <v>2570</v>
      </c>
      <c r="B288" s="171">
        <v>740000</v>
      </c>
      <c r="C288" s="190"/>
      <c r="D288" t="s">
        <v>2448</v>
      </c>
    </row>
    <row r="289" spans="1:4" x14ac:dyDescent="0.35">
      <c r="B289" s="171"/>
    </row>
    <row r="290" spans="1:4" x14ac:dyDescent="0.35">
      <c r="A290" s="42" t="s">
        <v>2577</v>
      </c>
      <c r="B290" s="169"/>
      <c r="C290" s="159"/>
      <c r="D290" s="159"/>
    </row>
    <row r="291" spans="1:4" x14ac:dyDescent="0.35">
      <c r="A291" s="9" t="s">
        <v>2477</v>
      </c>
      <c r="B291" s="170" t="s">
        <v>2478</v>
      </c>
      <c r="C291" s="9" t="s">
        <v>2479</v>
      </c>
      <c r="D291" s="9" t="s">
        <v>2480</v>
      </c>
    </row>
    <row r="292" spans="1:4" x14ac:dyDescent="0.35">
      <c r="A292" t="s">
        <v>2487</v>
      </c>
      <c r="B292" s="20" t="s">
        <v>2498</v>
      </c>
      <c r="C292" s="176"/>
      <c r="D292" s="380" t="s">
        <v>2451</v>
      </c>
    </row>
    <row r="293" spans="1:4" x14ac:dyDescent="0.35">
      <c r="A293" t="s">
        <v>2527</v>
      </c>
      <c r="B293" s="20" t="s">
        <v>2521</v>
      </c>
      <c r="C293" s="188"/>
      <c r="D293" t="s">
        <v>2559</v>
      </c>
    </row>
    <row r="294" spans="1:4" x14ac:dyDescent="0.35">
      <c r="A294" t="s">
        <v>2495</v>
      </c>
      <c r="B294" s="171" t="s">
        <v>2496</v>
      </c>
      <c r="C294" s="175"/>
      <c r="D294" t="s">
        <v>88</v>
      </c>
    </row>
    <row r="295" spans="1:4" x14ac:dyDescent="0.35">
      <c r="A295" t="s">
        <v>2489</v>
      </c>
      <c r="B295" s="171" t="s">
        <v>2490</v>
      </c>
      <c r="C295" s="167"/>
      <c r="D295" t="s">
        <v>2614</v>
      </c>
    </row>
    <row r="296" spans="1:4" x14ac:dyDescent="0.35">
      <c r="A296" t="s">
        <v>2488</v>
      </c>
      <c r="B296" s="171" t="s">
        <v>2493</v>
      </c>
      <c r="C296" s="174"/>
      <c r="D296" t="s">
        <v>83</v>
      </c>
    </row>
    <row r="297" spans="1:4" x14ac:dyDescent="0.35">
      <c r="A297" t="s">
        <v>2512</v>
      </c>
      <c r="B297" s="20" t="s">
        <v>2511</v>
      </c>
      <c r="C297" s="183"/>
      <c r="D297" t="s">
        <v>430</v>
      </c>
    </row>
    <row r="298" spans="1:4" x14ac:dyDescent="0.35">
      <c r="A298" t="s">
        <v>2482</v>
      </c>
      <c r="B298" s="171" t="s">
        <v>2492</v>
      </c>
      <c r="C298" s="173"/>
      <c r="D298" t="s">
        <v>433</v>
      </c>
    </row>
    <row r="299" spans="1:4" x14ac:dyDescent="0.35">
      <c r="A299" t="s">
        <v>2570</v>
      </c>
      <c r="B299" s="171">
        <v>740000</v>
      </c>
      <c r="C299" s="190"/>
      <c r="D299" t="s">
        <v>2448</v>
      </c>
    </row>
    <row r="300" spans="1:4" x14ac:dyDescent="0.35">
      <c r="A300" t="s">
        <v>2505</v>
      </c>
      <c r="B300" s="20" t="s">
        <v>2501</v>
      </c>
      <c r="C300" s="182"/>
      <c r="D300" t="s">
        <v>2560</v>
      </c>
    </row>
    <row r="301" spans="1:4" x14ac:dyDescent="0.35">
      <c r="A301" t="s">
        <v>2502</v>
      </c>
      <c r="B301" s="20" t="s">
        <v>2518</v>
      </c>
      <c r="C301" s="180"/>
      <c r="D301" t="s">
        <v>89</v>
      </c>
    </row>
    <row r="302" spans="1:4" x14ac:dyDescent="0.35">
      <c r="B302"/>
    </row>
    <row r="303" spans="1:4" x14ac:dyDescent="0.35">
      <c r="A303" s="42" t="s">
        <v>2727</v>
      </c>
      <c r="B303" s="169"/>
      <c r="C303" s="159"/>
      <c r="D303" s="159"/>
    </row>
    <row r="304" spans="1:4" x14ac:dyDescent="0.35">
      <c r="A304" s="9" t="s">
        <v>2477</v>
      </c>
      <c r="B304" s="170" t="s">
        <v>2478</v>
      </c>
      <c r="C304" s="9" t="s">
        <v>2479</v>
      </c>
      <c r="D304" s="9" t="s">
        <v>2480</v>
      </c>
    </row>
    <row r="305" spans="1:4" x14ac:dyDescent="0.35">
      <c r="A305" t="s">
        <v>2487</v>
      </c>
      <c r="B305" s="20" t="s">
        <v>2498</v>
      </c>
      <c r="C305" s="176"/>
      <c r="D305" t="s">
        <v>2451</v>
      </c>
    </row>
    <row r="306" spans="1:4" x14ac:dyDescent="0.35">
      <c r="A306" t="s">
        <v>2502</v>
      </c>
      <c r="B306" s="20" t="s">
        <v>2518</v>
      </c>
      <c r="C306" s="180"/>
      <c r="D306" t="s">
        <v>89</v>
      </c>
    </row>
    <row r="307" spans="1:4" x14ac:dyDescent="0.35">
      <c r="A307" t="s">
        <v>2505</v>
      </c>
      <c r="B307" s="20" t="s">
        <v>2501</v>
      </c>
      <c r="C307" s="182"/>
      <c r="D307" t="s">
        <v>2560</v>
      </c>
    </row>
    <row r="308" spans="1:4" x14ac:dyDescent="0.35">
      <c r="A308" t="s">
        <v>2526</v>
      </c>
      <c r="B308" s="20" t="s">
        <v>2520</v>
      </c>
      <c r="C308" s="186"/>
      <c r="D308" t="s">
        <v>2450</v>
      </c>
    </row>
    <row r="309" spans="1:4" x14ac:dyDescent="0.35">
      <c r="A309" t="s">
        <v>2527</v>
      </c>
      <c r="B309" s="20" t="s">
        <v>2521</v>
      </c>
      <c r="C309" s="188"/>
      <c r="D309" t="s">
        <v>2559</v>
      </c>
    </row>
    <row r="310" spans="1:4" x14ac:dyDescent="0.35">
      <c r="A310" t="s">
        <v>2495</v>
      </c>
      <c r="B310" s="171" t="s">
        <v>2496</v>
      </c>
      <c r="C310" s="175"/>
      <c r="D310" t="s">
        <v>88</v>
      </c>
    </row>
    <row r="311" spans="1:4" x14ac:dyDescent="0.35">
      <c r="A311" t="s">
        <v>2504</v>
      </c>
      <c r="B311" s="20" t="s">
        <v>2500</v>
      </c>
      <c r="C311" s="181"/>
      <c r="D311" t="s">
        <v>2616</v>
      </c>
    </row>
    <row r="312" spans="1:4" x14ac:dyDescent="0.35">
      <c r="A312" t="s">
        <v>2482</v>
      </c>
      <c r="B312" s="171" t="s">
        <v>2492</v>
      </c>
      <c r="C312" s="173"/>
      <c r="D312" t="s">
        <v>2615</v>
      </c>
    </row>
    <row r="313" spans="1:4" x14ac:dyDescent="0.35">
      <c r="A313" t="s">
        <v>2488</v>
      </c>
      <c r="B313" s="171" t="s">
        <v>2493</v>
      </c>
      <c r="C313" s="174"/>
      <c r="D313" t="s">
        <v>83</v>
      </c>
    </row>
    <row r="314" spans="1:4" x14ac:dyDescent="0.35">
      <c r="A314" t="s">
        <v>2489</v>
      </c>
      <c r="B314" s="171" t="s">
        <v>2490</v>
      </c>
      <c r="C314" s="167"/>
      <c r="D314" t="s">
        <v>2614</v>
      </c>
    </row>
    <row r="315" spans="1:4" x14ac:dyDescent="0.35">
      <c r="A315" t="s">
        <v>2570</v>
      </c>
      <c r="B315" s="171">
        <v>740000</v>
      </c>
      <c r="C315" s="190"/>
      <c r="D315" t="s">
        <v>2448</v>
      </c>
    </row>
    <row r="317" spans="1:4" x14ac:dyDescent="0.35">
      <c r="A317" s="42" t="s">
        <v>3770</v>
      </c>
      <c r="B317" s="169"/>
      <c r="C317" s="159"/>
      <c r="D317" s="159"/>
    </row>
    <row r="318" spans="1:4" x14ac:dyDescent="0.35">
      <c r="A318" s="9" t="s">
        <v>2477</v>
      </c>
      <c r="B318" s="170" t="s">
        <v>2478</v>
      </c>
      <c r="C318" s="9" t="s">
        <v>2479</v>
      </c>
      <c r="D318" s="9" t="s">
        <v>2480</v>
      </c>
    </row>
    <row r="319" spans="1:4" x14ac:dyDescent="0.35">
      <c r="A319" t="s">
        <v>2502</v>
      </c>
      <c r="B319" s="20" t="s">
        <v>2518</v>
      </c>
      <c r="C319" s="180"/>
      <c r="D319" t="s">
        <v>3771</v>
      </c>
    </row>
    <row r="320" spans="1:4" x14ac:dyDescent="0.35">
      <c r="A320" t="s">
        <v>3779</v>
      </c>
      <c r="B320" s="20" t="s">
        <v>3778</v>
      </c>
      <c r="C320" s="159"/>
      <c r="D320" t="s">
        <v>3772</v>
      </c>
    </row>
    <row r="321" spans="1:4" x14ac:dyDescent="0.35">
      <c r="A321" t="s">
        <v>2489</v>
      </c>
      <c r="B321" s="171" t="s">
        <v>2490</v>
      </c>
      <c r="C321" s="167"/>
      <c r="D321" t="s">
        <v>3773</v>
      </c>
    </row>
    <row r="322" spans="1:4" x14ac:dyDescent="0.35">
      <c r="A322" t="s">
        <v>2569</v>
      </c>
      <c r="B322" s="171" t="s">
        <v>2571</v>
      </c>
      <c r="C322" s="189"/>
      <c r="D322" t="s">
        <v>3774</v>
      </c>
    </row>
    <row r="323" spans="1:4" x14ac:dyDescent="0.35">
      <c r="A323" t="s">
        <v>3780</v>
      </c>
      <c r="B323" s="171">
        <v>808080</v>
      </c>
      <c r="C323" s="411"/>
      <c r="D323" t="s">
        <v>3775</v>
      </c>
    </row>
    <row r="324" spans="1:4" x14ac:dyDescent="0.35">
      <c r="A324" t="s">
        <v>2495</v>
      </c>
      <c r="B324" s="171" t="s">
        <v>2496</v>
      </c>
      <c r="C324" s="175"/>
      <c r="D324" t="s">
        <v>3776</v>
      </c>
    </row>
    <row r="325" spans="1:4" x14ac:dyDescent="0.35">
      <c r="A325" t="s">
        <v>2503</v>
      </c>
      <c r="B325" s="20" t="s">
        <v>2499</v>
      </c>
      <c r="C325" s="179"/>
      <c r="D325" t="s">
        <v>3777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3725</v>
      </c>
      <c r="B2" t="s">
        <v>3393</v>
      </c>
      <c r="C2" s="163" t="s">
        <v>3394</v>
      </c>
    </row>
    <row r="3" spans="1:3" x14ac:dyDescent="0.35">
      <c r="A3" t="s">
        <v>3639</v>
      </c>
      <c r="B3" t="s">
        <v>3640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3532</v>
      </c>
      <c r="B1" s="366" t="s">
        <v>3556</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3538</v>
      </c>
      <c r="B2" t="s">
        <v>3723</v>
      </c>
      <c r="C2" s="370" t="s">
        <v>3557</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3532</v>
      </c>
      <c r="B1" s="366" t="s">
        <v>3533</v>
      </c>
      <c r="C1" s="366" t="s">
        <v>3534</v>
      </c>
      <c r="D1" s="366" t="s">
        <v>3535</v>
      </c>
      <c r="E1" s="366" t="s">
        <v>3536</v>
      </c>
      <c r="F1" s="367" t="s">
        <v>3537</v>
      </c>
    </row>
    <row r="2" spans="1:6" ht="29" x14ac:dyDescent="0.35">
      <c r="A2" s="1" t="s">
        <v>3538</v>
      </c>
      <c r="B2" s="1" t="s">
        <v>3104</v>
      </c>
      <c r="C2" s="1">
        <v>2030</v>
      </c>
      <c r="D2" s="5">
        <f>0.48*'EPA GHG Inventory'!Q16</f>
        <v>3161.7119999999995</v>
      </c>
      <c r="E2" s="5">
        <f>0.5*'EPA GHG Inventory'!Q16</f>
        <v>3293.45</v>
      </c>
      <c r="F2" t="s">
        <v>3105</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3692</v>
      </c>
    </row>
    <row r="2" spans="1:35" x14ac:dyDescent="0.35">
      <c r="A2" t="s">
        <v>3693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3704</v>
      </c>
    </row>
    <row r="3" spans="1:35" x14ac:dyDescent="0.3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3705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3706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3694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3695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3707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3708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3696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3697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3709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3710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3698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3711</v>
      </c>
    </row>
    <row r="18" spans="1:1" x14ac:dyDescent="0.35">
      <c r="A18" t="s">
        <v>3712</v>
      </c>
    </row>
    <row r="19" spans="1:1" x14ac:dyDescent="0.35">
      <c r="A19" t="s">
        <v>3713</v>
      </c>
    </row>
    <row r="20" spans="1:1" x14ac:dyDescent="0.35">
      <c r="A20" t="s">
        <v>3714</v>
      </c>
    </row>
    <row r="21" spans="1:1" x14ac:dyDescent="0.35">
      <c r="A21" t="s">
        <v>3699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6" t="s">
        <v>463</v>
      </c>
      <c r="B2" s="436"/>
      <c r="C2" s="212"/>
      <c r="D2" s="212"/>
      <c r="E2" s="212"/>
      <c r="F2" s="212"/>
      <c r="G2" s="212"/>
      <c r="H2" s="49" t="s">
        <v>464</v>
      </c>
    </row>
    <row r="3" spans="1:8" ht="15.5" x14ac:dyDescent="0.35">
      <c r="A3" s="212" t="s">
        <v>709</v>
      </c>
      <c r="B3" s="212"/>
      <c r="C3" s="212"/>
      <c r="D3" s="212"/>
      <c r="E3" s="212"/>
      <c r="F3" s="212"/>
      <c r="G3" s="212"/>
      <c r="H3" s="49" t="s">
        <v>3370</v>
      </c>
    </row>
    <row r="4" spans="1:8" x14ac:dyDescent="0.35">
      <c r="A4" s="213"/>
      <c r="B4" s="213"/>
      <c r="C4" s="213"/>
      <c r="D4" s="213"/>
      <c r="E4" s="213"/>
      <c r="F4" s="213"/>
      <c r="G4" s="49"/>
      <c r="H4" s="49" t="s">
        <v>465</v>
      </c>
    </row>
    <row r="5" spans="1:8" x14ac:dyDescent="0.35">
      <c r="A5" s="213"/>
      <c r="B5" s="213"/>
      <c r="C5" s="213"/>
      <c r="D5" s="213"/>
      <c r="E5" s="213"/>
      <c r="F5" s="213"/>
      <c r="G5" s="213"/>
      <c r="H5" s="213"/>
    </row>
    <row r="6" spans="1:8" x14ac:dyDescent="0.35">
      <c r="A6" s="441" t="s">
        <v>466</v>
      </c>
      <c r="B6" s="267" t="s">
        <v>467</v>
      </c>
      <c r="C6" s="267" t="s">
        <v>468</v>
      </c>
      <c r="D6" s="267" t="s">
        <v>469</v>
      </c>
      <c r="E6" s="267" t="s">
        <v>470</v>
      </c>
      <c r="F6" s="267" t="s">
        <v>471</v>
      </c>
      <c r="G6" s="267" t="s">
        <v>472</v>
      </c>
      <c r="H6" s="267" t="s">
        <v>473</v>
      </c>
    </row>
    <row r="7" spans="1:8" ht="15" thickBot="1" x14ac:dyDescent="0.4">
      <c r="A7" s="442"/>
      <c r="B7" s="443" t="s">
        <v>474</v>
      </c>
      <c r="C7" s="444"/>
      <c r="D7" s="444"/>
      <c r="E7" s="444"/>
      <c r="F7" s="444"/>
      <c r="G7" s="444"/>
      <c r="H7" s="445"/>
    </row>
    <row r="8" spans="1:8" ht="15" thickTop="1" x14ac:dyDescent="0.3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481</v>
      </c>
      <c r="B13" s="269">
        <v>45783.983149465937</v>
      </c>
      <c r="C13" s="269">
        <v>1.37229551691322</v>
      </c>
      <c r="D13" s="269">
        <v>0.19110373131999001</v>
      </c>
      <c r="E13" s="273" t="s">
        <v>482</v>
      </c>
      <c r="F13" s="273" t="s">
        <v>482</v>
      </c>
      <c r="G13" s="273" t="s">
        <v>482</v>
      </c>
      <c r="H13" s="273" t="s">
        <v>482</v>
      </c>
    </row>
    <row r="14" spans="1:8" x14ac:dyDescent="0.3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484</v>
      </c>
      <c r="B15" s="269">
        <v>14978.572362155866</v>
      </c>
      <c r="C15" s="269">
        <v>0.23835740177008</v>
      </c>
      <c r="D15" s="269">
        <v>5.0815371746130003E-2</v>
      </c>
      <c r="E15" s="273" t="s">
        <v>482</v>
      </c>
      <c r="F15" s="273" t="s">
        <v>482</v>
      </c>
      <c r="G15" s="273" t="s">
        <v>482</v>
      </c>
      <c r="H15" s="273" t="s">
        <v>482</v>
      </c>
    </row>
    <row r="16" spans="1:8" x14ac:dyDescent="0.35">
      <c r="A16" s="272" t="s">
        <v>485</v>
      </c>
      <c r="B16" s="269">
        <v>5057.2748720254449</v>
      </c>
      <c r="C16" s="269">
        <v>0.25516926930848</v>
      </c>
      <c r="D16" s="269">
        <v>3.8004328346280002E-2</v>
      </c>
      <c r="E16" s="273" t="s">
        <v>482</v>
      </c>
      <c r="F16" s="273" t="s">
        <v>482</v>
      </c>
      <c r="G16" s="273" t="s">
        <v>482</v>
      </c>
      <c r="H16" s="273" t="s">
        <v>482</v>
      </c>
    </row>
    <row r="17" spans="1:8" x14ac:dyDescent="0.35">
      <c r="A17" s="272" t="s">
        <v>486</v>
      </c>
      <c r="B17" s="269">
        <v>67269.957813983725</v>
      </c>
      <c r="C17" s="269">
        <v>1.85662734289529</v>
      </c>
      <c r="D17" s="269">
        <v>0.29458061428601001</v>
      </c>
      <c r="E17" s="273" t="s">
        <v>482</v>
      </c>
      <c r="F17" s="273" t="s">
        <v>482</v>
      </c>
      <c r="G17" s="273" t="s">
        <v>482</v>
      </c>
      <c r="H17" s="273" t="s">
        <v>482</v>
      </c>
    </row>
    <row r="18" spans="1:8" x14ac:dyDescent="0.35">
      <c r="A18" s="272" t="s">
        <v>487</v>
      </c>
      <c r="B18" s="269">
        <v>45070.579654334128</v>
      </c>
      <c r="C18" s="269">
        <v>3.0283235843053902</v>
      </c>
      <c r="D18" s="269">
        <v>0.52839203850651995</v>
      </c>
      <c r="E18" s="273" t="s">
        <v>482</v>
      </c>
      <c r="F18" s="273" t="s">
        <v>482</v>
      </c>
      <c r="G18" s="273" t="s">
        <v>482</v>
      </c>
      <c r="H18" s="273" t="s">
        <v>482</v>
      </c>
    </row>
    <row r="19" spans="1:8" x14ac:dyDescent="0.35">
      <c r="A19" s="272" t="s">
        <v>488</v>
      </c>
      <c r="B19" s="269">
        <v>46357.764227420019</v>
      </c>
      <c r="C19" s="269">
        <v>3.41919088614388</v>
      </c>
      <c r="D19" s="269">
        <v>0.52415757023381004</v>
      </c>
      <c r="E19" s="273" t="s">
        <v>482</v>
      </c>
      <c r="F19" s="273" t="s">
        <v>482</v>
      </c>
      <c r="G19" s="273" t="s">
        <v>482</v>
      </c>
      <c r="H19" s="273" t="s">
        <v>482</v>
      </c>
    </row>
    <row r="20" spans="1:8" x14ac:dyDescent="0.35">
      <c r="A20" s="272" t="s">
        <v>489</v>
      </c>
      <c r="B20" s="269">
        <v>36302.033778109631</v>
      </c>
      <c r="C20" s="269">
        <v>2.4295382607283198</v>
      </c>
      <c r="D20" s="269">
        <v>0.36471649490099001</v>
      </c>
      <c r="E20" s="273" t="s">
        <v>482</v>
      </c>
      <c r="F20" s="273" t="s">
        <v>482</v>
      </c>
      <c r="G20" s="273" t="s">
        <v>482</v>
      </c>
      <c r="H20" s="273" t="s">
        <v>482</v>
      </c>
    </row>
    <row r="21" spans="1:8" x14ac:dyDescent="0.35">
      <c r="A21" s="275" t="s">
        <v>3361</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499</v>
      </c>
      <c r="B31" s="269">
        <v>257.90976890459297</v>
      </c>
      <c r="C31" s="269">
        <v>1.300499353749E-2</v>
      </c>
      <c r="D31" s="269">
        <v>1.87845249299E-3</v>
      </c>
      <c r="E31" s="273" t="s">
        <v>482</v>
      </c>
      <c r="F31" s="273" t="s">
        <v>482</v>
      </c>
      <c r="G31" s="273" t="s">
        <v>482</v>
      </c>
      <c r="H31" s="273" t="s">
        <v>482</v>
      </c>
    </row>
    <row r="32" spans="1:8" x14ac:dyDescent="0.35">
      <c r="A32" s="274" t="s">
        <v>3362</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501</v>
      </c>
      <c r="B34" s="269">
        <v>28046.5637376296</v>
      </c>
      <c r="C34" s="269">
        <v>0.48826677857</v>
      </c>
      <c r="D34" s="269">
        <v>0.78160963399831995</v>
      </c>
      <c r="E34" s="273" t="s">
        <v>480</v>
      </c>
      <c r="F34" s="273" t="s">
        <v>480</v>
      </c>
      <c r="G34" s="273" t="s">
        <v>480</v>
      </c>
      <c r="H34" s="273" t="s">
        <v>480</v>
      </c>
    </row>
    <row r="35" spans="1:8" x14ac:dyDescent="0.3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504</v>
      </c>
      <c r="B36" s="269">
        <v>4169.7141237857086</v>
      </c>
      <c r="C36" s="269">
        <v>2828.7193306107342</v>
      </c>
      <c r="D36" s="269" t="s">
        <v>480</v>
      </c>
      <c r="E36" s="269" t="s">
        <v>480</v>
      </c>
      <c r="F36" s="269" t="s">
        <v>480</v>
      </c>
      <c r="G36" s="269" t="s">
        <v>480</v>
      </c>
      <c r="H36" s="269" t="s">
        <v>480</v>
      </c>
    </row>
    <row r="37" spans="1:8" x14ac:dyDescent="0.35">
      <c r="A37" s="272" t="s">
        <v>506</v>
      </c>
      <c r="B37" s="269">
        <v>4169.7141237857086</v>
      </c>
      <c r="C37" s="269">
        <v>2828.7193306107342</v>
      </c>
      <c r="D37" s="273" t="s">
        <v>480</v>
      </c>
      <c r="E37" s="273" t="s">
        <v>480</v>
      </c>
      <c r="F37" s="273" t="s">
        <v>480</v>
      </c>
      <c r="G37" s="273" t="s">
        <v>480</v>
      </c>
      <c r="H37" s="278" t="s">
        <v>183</v>
      </c>
    </row>
    <row r="38" spans="1:8" x14ac:dyDescent="0.35">
      <c r="A38" s="272" t="s">
        <v>508</v>
      </c>
      <c r="B38" s="269" t="s">
        <v>482</v>
      </c>
      <c r="C38" s="269" t="s">
        <v>482</v>
      </c>
      <c r="D38" s="273" t="s">
        <v>480</v>
      </c>
      <c r="E38" s="273" t="s">
        <v>480</v>
      </c>
      <c r="F38" s="273" t="s">
        <v>480</v>
      </c>
      <c r="G38" s="273" t="s">
        <v>480</v>
      </c>
      <c r="H38" s="273" t="s">
        <v>480</v>
      </c>
    </row>
    <row r="39" spans="1:8" x14ac:dyDescent="0.35">
      <c r="A39" s="272" t="s">
        <v>3363</v>
      </c>
      <c r="B39" s="269" t="s">
        <v>509</v>
      </c>
      <c r="C39" s="269" t="s">
        <v>509</v>
      </c>
      <c r="D39" s="273" t="s">
        <v>480</v>
      </c>
      <c r="E39" s="269" t="s">
        <v>480</v>
      </c>
      <c r="F39" s="269" t="s">
        <v>480</v>
      </c>
      <c r="G39" s="269" t="s">
        <v>480</v>
      </c>
      <c r="H39" s="269" t="s">
        <v>480</v>
      </c>
    </row>
    <row r="40" spans="1:8" x14ac:dyDescent="0.3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511</v>
      </c>
      <c r="B41" s="269">
        <v>11998.333379274758</v>
      </c>
      <c r="C41" s="269">
        <v>1877.1194091493796</v>
      </c>
      <c r="D41" s="269">
        <v>3.5424165198090003E-2</v>
      </c>
      <c r="E41" s="273" t="s">
        <v>482</v>
      </c>
      <c r="F41" s="273" t="s">
        <v>482</v>
      </c>
      <c r="G41" s="273" t="s">
        <v>482</v>
      </c>
      <c r="H41" s="273" t="s">
        <v>482</v>
      </c>
    </row>
    <row r="42" spans="1:8" x14ac:dyDescent="0.35">
      <c r="A42" s="272" t="s">
        <v>512</v>
      </c>
      <c r="B42" s="269">
        <v>24946.827302109439</v>
      </c>
      <c r="C42" s="269">
        <v>7151.4450138200864</v>
      </c>
      <c r="D42" s="278" t="s">
        <v>183</v>
      </c>
      <c r="E42" s="278" t="s">
        <v>183</v>
      </c>
      <c r="F42" s="278" t="s">
        <v>183</v>
      </c>
      <c r="G42" s="273" t="s">
        <v>482</v>
      </c>
      <c r="H42" s="273" t="s">
        <v>482</v>
      </c>
    </row>
    <row r="43" spans="1:8" x14ac:dyDescent="0.35">
      <c r="A43" s="272" t="s">
        <v>513</v>
      </c>
      <c r="B43" s="269" t="s">
        <v>482</v>
      </c>
      <c r="C43" s="269" t="s">
        <v>482</v>
      </c>
      <c r="D43" s="269">
        <v>5.644611909326E-2</v>
      </c>
      <c r="E43" s="273" t="s">
        <v>482</v>
      </c>
      <c r="F43" s="273" t="s">
        <v>482</v>
      </c>
      <c r="G43" s="273" t="s">
        <v>482</v>
      </c>
      <c r="H43" s="273" t="s">
        <v>482</v>
      </c>
    </row>
    <row r="44" spans="1:8" x14ac:dyDescent="0.35">
      <c r="A44" s="272" t="s">
        <v>3364</v>
      </c>
      <c r="B44" s="269" t="s">
        <v>509</v>
      </c>
      <c r="C44" s="269" t="s">
        <v>509</v>
      </c>
      <c r="D44" s="269" t="s">
        <v>509</v>
      </c>
      <c r="E44" s="269">
        <v>208.89432174184356</v>
      </c>
      <c r="F44" s="269">
        <v>105.47180460606191</v>
      </c>
      <c r="G44" s="269">
        <v>355.97410702367489</v>
      </c>
      <c r="H44" s="269">
        <v>65.111291475618813</v>
      </c>
    </row>
    <row r="45" spans="1:8" x14ac:dyDescent="0.35">
      <c r="A45" s="279" t="s">
        <v>3365</v>
      </c>
      <c r="B45" s="269" t="s">
        <v>514</v>
      </c>
      <c r="C45" s="278" t="s">
        <v>183</v>
      </c>
      <c r="D45" s="278" t="s">
        <v>183</v>
      </c>
      <c r="E45" s="278" t="s">
        <v>183</v>
      </c>
      <c r="F45" s="278" t="s">
        <v>183</v>
      </c>
      <c r="G45" s="278" t="s">
        <v>183</v>
      </c>
      <c r="H45" s="278" t="s">
        <v>183</v>
      </c>
    </row>
    <row r="46" spans="1:8" x14ac:dyDescent="0.35">
      <c r="A46" s="274" t="s">
        <v>3366</v>
      </c>
      <c r="B46" s="269" t="s">
        <v>482</v>
      </c>
      <c r="C46" s="278" t="s">
        <v>183</v>
      </c>
      <c r="D46" s="278" t="s">
        <v>183</v>
      </c>
      <c r="E46" s="278" t="s">
        <v>183</v>
      </c>
      <c r="F46" s="278" t="s">
        <v>183</v>
      </c>
      <c r="G46" s="278" t="s">
        <v>183</v>
      </c>
      <c r="H46" s="278" t="s">
        <v>183</v>
      </c>
    </row>
    <row r="47" spans="1:8" x14ac:dyDescent="0.35">
      <c r="A47" s="274" t="s">
        <v>515</v>
      </c>
      <c r="B47" s="269" t="s">
        <v>482</v>
      </c>
      <c r="C47" s="278" t="s">
        <v>183</v>
      </c>
      <c r="D47" s="278" t="s">
        <v>183</v>
      </c>
      <c r="E47" s="278" t="s">
        <v>183</v>
      </c>
      <c r="F47" s="278" t="s">
        <v>183</v>
      </c>
      <c r="G47" s="278" t="s">
        <v>183</v>
      </c>
      <c r="H47" s="278" t="s">
        <v>183</v>
      </c>
    </row>
    <row r="48" spans="1:8" x14ac:dyDescent="0.35">
      <c r="A48" s="271" t="s">
        <v>516</v>
      </c>
      <c r="B48" s="269" t="s">
        <v>514</v>
      </c>
      <c r="C48" s="278" t="s">
        <v>183</v>
      </c>
      <c r="D48" s="278" t="s">
        <v>183</v>
      </c>
      <c r="E48" s="278" t="s">
        <v>183</v>
      </c>
      <c r="F48" s="278" t="s">
        <v>183</v>
      </c>
      <c r="G48" s="278" t="s">
        <v>183</v>
      </c>
      <c r="H48" s="278" t="s">
        <v>183</v>
      </c>
    </row>
    <row r="49" spans="1:8" x14ac:dyDescent="0.35">
      <c r="A49" s="279" t="s">
        <v>3367</v>
      </c>
      <c r="B49" s="278" t="s">
        <v>183</v>
      </c>
      <c r="C49" s="278" t="s">
        <v>183</v>
      </c>
      <c r="D49" s="278" t="s">
        <v>183</v>
      </c>
      <c r="E49" s="278" t="s">
        <v>183</v>
      </c>
      <c r="F49" s="278" t="s">
        <v>183</v>
      </c>
      <c r="G49" s="278" t="s">
        <v>183</v>
      </c>
      <c r="H49" s="278" t="s">
        <v>183</v>
      </c>
    </row>
    <row r="50" spans="1:8" x14ac:dyDescent="0.3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35">
      <c r="A51" s="280" t="s">
        <v>518</v>
      </c>
      <c r="B51" s="269">
        <v>60220.980376771418</v>
      </c>
      <c r="C51" s="269" t="s">
        <v>542</v>
      </c>
      <c r="D51" s="269">
        <v>1.8999282815821601</v>
      </c>
      <c r="E51" s="273">
        <v>237.49103519777046</v>
      </c>
      <c r="F51" s="273">
        <v>98.796270642272503</v>
      </c>
      <c r="G51" s="273">
        <v>14.819440596340881</v>
      </c>
      <c r="H51" s="273" t="s">
        <v>507</v>
      </c>
    </row>
    <row r="52" spans="1:8" x14ac:dyDescent="0.3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35">
      <c r="A53" s="271" t="s">
        <v>520</v>
      </c>
      <c r="B53" s="269" t="s">
        <v>482</v>
      </c>
      <c r="C53" s="269" t="s">
        <v>482</v>
      </c>
      <c r="D53" s="269" t="s">
        <v>482</v>
      </c>
      <c r="E53" s="273" t="s">
        <v>482</v>
      </c>
      <c r="F53" s="273" t="s">
        <v>482</v>
      </c>
      <c r="G53" s="273" t="s">
        <v>482</v>
      </c>
      <c r="H53" s="273" t="s">
        <v>507</v>
      </c>
    </row>
    <row r="54" spans="1:8" x14ac:dyDescent="0.35">
      <c r="A54" s="281" t="s">
        <v>3368</v>
      </c>
      <c r="B54" s="269">
        <v>230699.51036740557</v>
      </c>
      <c r="C54" s="278" t="s">
        <v>183</v>
      </c>
      <c r="D54" s="278" t="s">
        <v>183</v>
      </c>
      <c r="E54" s="278" t="s">
        <v>183</v>
      </c>
      <c r="F54" s="278" t="s">
        <v>183</v>
      </c>
      <c r="G54" s="278" t="s">
        <v>183</v>
      </c>
      <c r="H54" s="278" t="s">
        <v>183</v>
      </c>
    </row>
    <row r="55" spans="1:8" x14ac:dyDescent="0.35">
      <c r="A55" s="214" t="s">
        <v>3369</v>
      </c>
      <c r="B55" s="269" t="s">
        <v>542</v>
      </c>
      <c r="C55" s="278" t="s">
        <v>183</v>
      </c>
      <c r="D55" s="278" t="s">
        <v>183</v>
      </c>
      <c r="E55" s="278" t="s">
        <v>183</v>
      </c>
      <c r="F55" s="278" t="s">
        <v>183</v>
      </c>
      <c r="G55" s="278" t="s">
        <v>183</v>
      </c>
      <c r="H55" s="278" t="s">
        <v>183</v>
      </c>
    </row>
    <row r="56" spans="1:8" x14ac:dyDescent="0.35">
      <c r="A56" s="282" t="s">
        <v>521</v>
      </c>
      <c r="B56" s="273" t="s">
        <v>480</v>
      </c>
      <c r="C56" s="278" t="s">
        <v>183</v>
      </c>
      <c r="D56" s="278" t="s">
        <v>183</v>
      </c>
      <c r="E56" s="278" t="s">
        <v>183</v>
      </c>
      <c r="F56" s="278" t="s">
        <v>183</v>
      </c>
      <c r="G56" s="278" t="s">
        <v>183</v>
      </c>
      <c r="H56" s="278" t="s">
        <v>183</v>
      </c>
    </row>
    <row r="57" spans="1:8" x14ac:dyDescent="0.35">
      <c r="A57" s="282" t="s">
        <v>522</v>
      </c>
      <c r="B57" s="273" t="s">
        <v>480</v>
      </c>
      <c r="C57" s="278" t="s">
        <v>183</v>
      </c>
      <c r="D57" s="278" t="s">
        <v>183</v>
      </c>
      <c r="E57" s="278" t="s">
        <v>183</v>
      </c>
      <c r="F57" s="278" t="s">
        <v>183</v>
      </c>
      <c r="G57" s="278" t="s">
        <v>183</v>
      </c>
      <c r="H57" s="278" t="s">
        <v>183</v>
      </c>
    </row>
    <row r="58" spans="1:8" x14ac:dyDescent="0.35">
      <c r="C58" s="5"/>
      <c r="D58" s="5"/>
    </row>
    <row r="59" spans="1:8" x14ac:dyDescent="0.35">
      <c r="A59" s="50" t="s">
        <v>3625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3092</v>
      </c>
      <c r="B66" s="51">
        <f>G375</f>
        <v>13282.915919456782</v>
      </c>
      <c r="C66" s="51">
        <f t="shared" ref="C66:D66" si="7">H375</f>
        <v>5.1948184495699996E-3</v>
      </c>
      <c r="D66" s="51">
        <f t="shared" si="7"/>
        <v>1.29867598133739</v>
      </c>
      <c r="E66" s="51"/>
      <c r="F66" s="51"/>
      <c r="G66" s="51"/>
      <c r="H66" s="51"/>
    </row>
    <row r="67" spans="1:10" ht="58" x14ac:dyDescent="0.35">
      <c r="A67" s="1" t="s">
        <v>3093</v>
      </c>
      <c r="B67" s="5"/>
      <c r="C67" s="5"/>
      <c r="D67" s="5"/>
      <c r="E67" s="5"/>
      <c r="F67" s="5"/>
      <c r="G67" s="5"/>
      <c r="H67" s="5"/>
    </row>
    <row r="68" spans="1:10" ht="15" thickBot="1" x14ac:dyDescent="0.4">
      <c r="B68" s="81"/>
      <c r="C68" s="81"/>
      <c r="D68" s="81"/>
      <c r="E68" s="81"/>
      <c r="F68" s="81"/>
      <c r="G68" s="81"/>
      <c r="H68" s="81"/>
    </row>
    <row r="69" spans="1:10" ht="15.5" x14ac:dyDescent="0.35">
      <c r="A69" s="446" t="s">
        <v>524</v>
      </c>
      <c r="B69" s="447"/>
      <c r="C69" s="215"/>
      <c r="D69" s="215"/>
      <c r="E69" s="215"/>
      <c r="F69" s="215"/>
      <c r="G69" s="215"/>
      <c r="H69" s="215"/>
      <c r="I69" s="54"/>
      <c r="J69" s="49" t="s">
        <v>464</v>
      </c>
    </row>
    <row r="70" spans="1:10" ht="15.5" x14ac:dyDescent="0.35">
      <c r="A70" s="48" t="s">
        <v>525</v>
      </c>
      <c r="B70" s="52"/>
      <c r="C70" s="53"/>
      <c r="D70" s="53"/>
      <c r="E70" s="53"/>
      <c r="F70" s="53"/>
      <c r="G70" s="53"/>
      <c r="H70" s="53"/>
      <c r="I70" s="54"/>
      <c r="J70" s="49" t="s">
        <v>3370</v>
      </c>
    </row>
    <row r="71" spans="1:10" ht="15.5" x14ac:dyDescent="0.35">
      <c r="A71" s="48"/>
      <c r="B71" s="52"/>
      <c r="C71" s="53"/>
      <c r="D71" s="53"/>
      <c r="E71" s="53"/>
      <c r="F71" s="53"/>
      <c r="G71" s="53"/>
      <c r="H71" s="49"/>
      <c r="I71" s="54"/>
      <c r="J71" s="49" t="s">
        <v>465</v>
      </c>
    </row>
    <row r="72" spans="1:10" x14ac:dyDescent="0.35">
      <c r="A72" s="448" t="s">
        <v>466</v>
      </c>
      <c r="B72" s="451" t="s">
        <v>526</v>
      </c>
      <c r="C72" s="452"/>
      <c r="D72" s="451" t="s">
        <v>527</v>
      </c>
      <c r="E72" s="453"/>
      <c r="F72" s="454"/>
      <c r="G72" s="451" t="s">
        <v>528</v>
      </c>
      <c r="H72" s="455"/>
      <c r="I72" s="455"/>
      <c r="J72" s="452"/>
    </row>
    <row r="73" spans="1:10" x14ac:dyDescent="0.35">
      <c r="A73" s="449"/>
      <c r="B73" s="456" t="s">
        <v>529</v>
      </c>
      <c r="C73" s="457"/>
      <c r="D73" s="460" t="s">
        <v>530</v>
      </c>
      <c r="E73" s="456" t="s">
        <v>468</v>
      </c>
      <c r="F73" s="457" t="s">
        <v>469</v>
      </c>
      <c r="G73" s="460" t="s">
        <v>531</v>
      </c>
      <c r="H73" s="460" t="s">
        <v>468</v>
      </c>
      <c r="I73" s="460" t="s">
        <v>469</v>
      </c>
      <c r="J73" s="263" t="s">
        <v>467</v>
      </c>
    </row>
    <row r="74" spans="1:10" x14ac:dyDescent="0.35">
      <c r="A74" s="449"/>
      <c r="B74" s="458"/>
      <c r="C74" s="459"/>
      <c r="D74" s="461"/>
      <c r="E74" s="458"/>
      <c r="F74" s="459"/>
      <c r="G74" s="462"/>
      <c r="H74" s="461"/>
      <c r="I74" s="461"/>
      <c r="J74" s="263" t="s">
        <v>532</v>
      </c>
    </row>
    <row r="75" spans="1:10" ht="15" thickBot="1" x14ac:dyDescent="0.4">
      <c r="A75" s="450"/>
      <c r="B75" s="266" t="s">
        <v>533</v>
      </c>
      <c r="C75" s="55" t="s">
        <v>534</v>
      </c>
      <c r="D75" s="55" t="s">
        <v>535</v>
      </c>
      <c r="E75" s="439" t="s">
        <v>536</v>
      </c>
      <c r="F75" s="440"/>
      <c r="G75" s="439" t="s">
        <v>474</v>
      </c>
      <c r="H75" s="437"/>
      <c r="I75" s="437"/>
      <c r="J75" s="438"/>
    </row>
    <row r="76" spans="1:10" ht="15" thickTop="1" x14ac:dyDescent="0.3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3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3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3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35">
      <c r="A80" s="283" t="s">
        <v>3205</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35">
      <c r="A81" s="283" t="s">
        <v>3206</v>
      </c>
      <c r="B81" s="327" t="s">
        <v>509</v>
      </c>
      <c r="C81" s="327" t="s">
        <v>538</v>
      </c>
      <c r="D81" s="327" t="s">
        <v>509</v>
      </c>
      <c r="E81" s="327" t="s">
        <v>509</v>
      </c>
      <c r="F81" s="327" t="s">
        <v>509</v>
      </c>
      <c r="G81" s="327" t="s">
        <v>509</v>
      </c>
      <c r="H81" s="327" t="s">
        <v>509</v>
      </c>
      <c r="I81" s="327" t="s">
        <v>509</v>
      </c>
      <c r="J81" s="327" t="s">
        <v>509</v>
      </c>
    </row>
    <row r="82" spans="1:10" x14ac:dyDescent="0.35">
      <c r="A82" s="283" t="s">
        <v>3207</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3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3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3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3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35">
      <c r="A87" s="285" t="s">
        <v>3205</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35">
      <c r="A88" s="285" t="s">
        <v>3206</v>
      </c>
      <c r="B88" s="327" t="s">
        <v>509</v>
      </c>
      <c r="C88" s="327" t="s">
        <v>538</v>
      </c>
      <c r="D88" s="327" t="s">
        <v>509</v>
      </c>
      <c r="E88" s="327" t="s">
        <v>509</v>
      </c>
      <c r="F88" s="327" t="s">
        <v>509</v>
      </c>
      <c r="G88" s="327" t="s">
        <v>509</v>
      </c>
      <c r="H88" s="327" t="s">
        <v>509</v>
      </c>
      <c r="I88" s="327" t="s">
        <v>509</v>
      </c>
      <c r="J88" s="327" t="s">
        <v>509</v>
      </c>
    </row>
    <row r="89" spans="1:10" x14ac:dyDescent="0.35">
      <c r="A89" s="285" t="s">
        <v>3207</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35">
      <c r="A90" s="286" t="s">
        <v>3208</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3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3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3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35">
      <c r="A94" s="285" t="s">
        <v>3205</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35">
      <c r="A95" s="285" t="s">
        <v>3206</v>
      </c>
      <c r="B95" s="327" t="s">
        <v>509</v>
      </c>
      <c r="C95" s="327" t="s">
        <v>538</v>
      </c>
      <c r="D95" s="327" t="s">
        <v>509</v>
      </c>
      <c r="E95" s="327" t="s">
        <v>509</v>
      </c>
      <c r="F95" s="327" t="s">
        <v>509</v>
      </c>
      <c r="G95" s="327" t="s">
        <v>509</v>
      </c>
      <c r="H95" s="327" t="s">
        <v>509</v>
      </c>
      <c r="I95" s="327" t="s">
        <v>509</v>
      </c>
      <c r="J95" s="327" t="s">
        <v>509</v>
      </c>
    </row>
    <row r="96" spans="1:10" x14ac:dyDescent="0.35">
      <c r="A96" s="285" t="s">
        <v>3207</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3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3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3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3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3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35">
      <c r="A102" s="288" t="s">
        <v>549</v>
      </c>
      <c r="B102" s="329" t="s">
        <v>509</v>
      </c>
      <c r="C102" s="327" t="s">
        <v>538</v>
      </c>
      <c r="D102" s="327" t="s">
        <v>509</v>
      </c>
      <c r="E102" s="327" t="s">
        <v>509</v>
      </c>
      <c r="F102" s="327" t="s">
        <v>509</v>
      </c>
      <c r="G102" s="329" t="s">
        <v>509</v>
      </c>
      <c r="H102" s="329" t="s">
        <v>509</v>
      </c>
      <c r="I102" s="329" t="s">
        <v>509</v>
      </c>
      <c r="J102" s="329" t="s">
        <v>509</v>
      </c>
    </row>
    <row r="103" spans="1:10" x14ac:dyDescent="0.3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3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35">
      <c r="A105" s="288" t="s">
        <v>545</v>
      </c>
      <c r="B105" s="329" t="s">
        <v>482</v>
      </c>
      <c r="C105" s="327" t="s">
        <v>538</v>
      </c>
      <c r="D105" s="327" t="s">
        <v>514</v>
      </c>
      <c r="E105" s="327" t="s">
        <v>482</v>
      </c>
      <c r="F105" s="327" t="s">
        <v>482</v>
      </c>
      <c r="G105" s="329" t="s">
        <v>482</v>
      </c>
      <c r="H105" s="329" t="s">
        <v>482</v>
      </c>
      <c r="I105" s="329" t="s">
        <v>482</v>
      </c>
      <c r="J105" s="329" t="s">
        <v>480</v>
      </c>
    </row>
    <row r="106" spans="1:10" x14ac:dyDescent="0.35">
      <c r="A106" s="288" t="s">
        <v>546</v>
      </c>
      <c r="B106" s="329" t="s">
        <v>482</v>
      </c>
      <c r="C106" s="327" t="s">
        <v>538</v>
      </c>
      <c r="D106" s="327" t="s">
        <v>514</v>
      </c>
      <c r="E106" s="327" t="s">
        <v>482</v>
      </c>
      <c r="F106" s="327" t="s">
        <v>482</v>
      </c>
      <c r="G106" s="329" t="s">
        <v>482</v>
      </c>
      <c r="H106" s="329" t="s">
        <v>482</v>
      </c>
      <c r="I106" s="329" t="s">
        <v>482</v>
      </c>
      <c r="J106" s="329" t="s">
        <v>480</v>
      </c>
    </row>
    <row r="107" spans="1:10" x14ac:dyDescent="0.35">
      <c r="A107" s="288" t="s">
        <v>547</v>
      </c>
      <c r="B107" s="329" t="s">
        <v>482</v>
      </c>
      <c r="C107" s="327" t="s">
        <v>538</v>
      </c>
      <c r="D107" s="327" t="s">
        <v>514</v>
      </c>
      <c r="E107" s="327" t="s">
        <v>482</v>
      </c>
      <c r="F107" s="327" t="s">
        <v>482</v>
      </c>
      <c r="G107" s="329" t="s">
        <v>482</v>
      </c>
      <c r="H107" s="329" t="s">
        <v>482</v>
      </c>
      <c r="I107" s="329" t="s">
        <v>482</v>
      </c>
      <c r="J107" s="329" t="s">
        <v>480</v>
      </c>
    </row>
    <row r="108" spans="1:10" x14ac:dyDescent="0.35">
      <c r="A108" s="288" t="s">
        <v>548</v>
      </c>
      <c r="B108" s="329" t="s">
        <v>482</v>
      </c>
      <c r="C108" s="327" t="s">
        <v>538</v>
      </c>
      <c r="D108" s="327" t="s">
        <v>514</v>
      </c>
      <c r="E108" s="327" t="s">
        <v>482</v>
      </c>
      <c r="F108" s="327" t="s">
        <v>482</v>
      </c>
      <c r="G108" s="329" t="s">
        <v>482</v>
      </c>
      <c r="H108" s="329" t="s">
        <v>482</v>
      </c>
      <c r="I108" s="329" t="s">
        <v>482</v>
      </c>
      <c r="J108" s="329" t="s">
        <v>480</v>
      </c>
    </row>
    <row r="109" spans="1:10" x14ac:dyDescent="0.35">
      <c r="A109" s="288" t="s">
        <v>549</v>
      </c>
      <c r="B109" s="329" t="s">
        <v>509</v>
      </c>
      <c r="C109" s="327" t="s">
        <v>538</v>
      </c>
      <c r="D109" s="327" t="s">
        <v>509</v>
      </c>
      <c r="E109" s="327" t="s">
        <v>509</v>
      </c>
      <c r="F109" s="327" t="s">
        <v>509</v>
      </c>
      <c r="G109" s="329" t="s">
        <v>509</v>
      </c>
      <c r="H109" s="329" t="s">
        <v>509</v>
      </c>
      <c r="I109" s="329" t="s">
        <v>509</v>
      </c>
      <c r="J109" s="329" t="s">
        <v>509</v>
      </c>
    </row>
    <row r="110" spans="1:10" x14ac:dyDescent="0.35">
      <c r="A110" s="288" t="s">
        <v>88</v>
      </c>
      <c r="B110" s="329" t="s">
        <v>482</v>
      </c>
      <c r="C110" s="327" t="s">
        <v>538</v>
      </c>
      <c r="D110" s="327" t="s">
        <v>514</v>
      </c>
      <c r="E110" s="327" t="s">
        <v>482</v>
      </c>
      <c r="F110" s="327" t="s">
        <v>482</v>
      </c>
      <c r="G110" s="329" t="s">
        <v>482</v>
      </c>
      <c r="H110" s="329" t="s">
        <v>482</v>
      </c>
      <c r="I110" s="329" t="s">
        <v>482</v>
      </c>
      <c r="J110" s="329" t="s">
        <v>480</v>
      </c>
    </row>
    <row r="111" spans="1:10" x14ac:dyDescent="0.3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35">
      <c r="A112" s="288" t="s">
        <v>545</v>
      </c>
      <c r="B112" s="329" t="s">
        <v>482</v>
      </c>
      <c r="C112" s="327" t="s">
        <v>538</v>
      </c>
      <c r="D112" s="327" t="s">
        <v>514</v>
      </c>
      <c r="E112" s="327" t="s">
        <v>482</v>
      </c>
      <c r="F112" s="327" t="s">
        <v>482</v>
      </c>
      <c r="G112" s="329" t="s">
        <v>482</v>
      </c>
      <c r="H112" s="329" t="s">
        <v>482</v>
      </c>
      <c r="I112" s="329" t="s">
        <v>482</v>
      </c>
      <c r="J112" s="329" t="s">
        <v>480</v>
      </c>
    </row>
    <row r="113" spans="1:10" x14ac:dyDescent="0.35">
      <c r="A113" s="288" t="s">
        <v>546</v>
      </c>
      <c r="B113" s="329" t="s">
        <v>482</v>
      </c>
      <c r="C113" s="327" t="s">
        <v>538</v>
      </c>
      <c r="D113" s="327" t="s">
        <v>514</v>
      </c>
      <c r="E113" s="327" t="s">
        <v>482</v>
      </c>
      <c r="F113" s="327" t="s">
        <v>482</v>
      </c>
      <c r="G113" s="329" t="s">
        <v>482</v>
      </c>
      <c r="H113" s="329" t="s">
        <v>482</v>
      </c>
      <c r="I113" s="329" t="s">
        <v>482</v>
      </c>
      <c r="J113" s="329" t="s">
        <v>480</v>
      </c>
    </row>
    <row r="114" spans="1:10" x14ac:dyDescent="0.35">
      <c r="A114" s="288" t="s">
        <v>547</v>
      </c>
      <c r="B114" s="329" t="s">
        <v>482</v>
      </c>
      <c r="C114" s="327" t="s">
        <v>538</v>
      </c>
      <c r="D114" s="327" t="s">
        <v>514</v>
      </c>
      <c r="E114" s="327" t="s">
        <v>482</v>
      </c>
      <c r="F114" s="327" t="s">
        <v>482</v>
      </c>
      <c r="G114" s="329" t="s">
        <v>482</v>
      </c>
      <c r="H114" s="329" t="s">
        <v>482</v>
      </c>
      <c r="I114" s="329" t="s">
        <v>482</v>
      </c>
      <c r="J114" s="329" t="s">
        <v>480</v>
      </c>
    </row>
    <row r="115" spans="1:10" x14ac:dyDescent="0.35">
      <c r="A115" s="288" t="s">
        <v>548</v>
      </c>
      <c r="B115" s="329" t="s">
        <v>482</v>
      </c>
      <c r="C115" s="327" t="s">
        <v>538</v>
      </c>
      <c r="D115" s="327" t="s">
        <v>514</v>
      </c>
      <c r="E115" s="327" t="s">
        <v>482</v>
      </c>
      <c r="F115" s="327" t="s">
        <v>482</v>
      </c>
      <c r="G115" s="329" t="s">
        <v>482</v>
      </c>
      <c r="H115" s="329" t="s">
        <v>482</v>
      </c>
      <c r="I115" s="329" t="s">
        <v>482</v>
      </c>
      <c r="J115" s="329" t="s">
        <v>480</v>
      </c>
    </row>
    <row r="116" spans="1:10" x14ac:dyDescent="0.35">
      <c r="A116" s="288" t="s">
        <v>549</v>
      </c>
      <c r="B116" s="329" t="s">
        <v>509</v>
      </c>
      <c r="C116" s="327" t="s">
        <v>538</v>
      </c>
      <c r="D116" s="327" t="s">
        <v>509</v>
      </c>
      <c r="E116" s="327" t="s">
        <v>509</v>
      </c>
      <c r="F116" s="327" t="s">
        <v>509</v>
      </c>
      <c r="G116" s="329" t="s">
        <v>509</v>
      </c>
      <c r="H116" s="329" t="s">
        <v>509</v>
      </c>
      <c r="I116" s="329" t="s">
        <v>509</v>
      </c>
      <c r="J116" s="329" t="s">
        <v>509</v>
      </c>
    </row>
    <row r="117" spans="1:10" x14ac:dyDescent="0.35">
      <c r="A117" s="288" t="s">
        <v>88</v>
      </c>
      <c r="B117" s="329" t="s">
        <v>482</v>
      </c>
      <c r="C117" s="327" t="s">
        <v>538</v>
      </c>
      <c r="D117" s="327" t="s">
        <v>514</v>
      </c>
      <c r="E117" s="327" t="s">
        <v>482</v>
      </c>
      <c r="F117" s="327" t="s">
        <v>482</v>
      </c>
      <c r="G117" s="329" t="s">
        <v>482</v>
      </c>
      <c r="H117" s="329" t="s">
        <v>482</v>
      </c>
      <c r="I117" s="329" t="s">
        <v>482</v>
      </c>
      <c r="J117" s="329" t="s">
        <v>480</v>
      </c>
    </row>
    <row r="118" spans="1:10" x14ac:dyDescent="0.3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3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3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3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35">
      <c r="A122" s="285" t="s">
        <v>3205</v>
      </c>
      <c r="B122" s="329" t="s">
        <v>509</v>
      </c>
      <c r="C122" s="327" t="s">
        <v>538</v>
      </c>
      <c r="D122" s="327" t="s">
        <v>509</v>
      </c>
      <c r="E122" s="327" t="s">
        <v>509</v>
      </c>
      <c r="F122" s="327" t="s">
        <v>509</v>
      </c>
      <c r="G122" s="329" t="s">
        <v>509</v>
      </c>
      <c r="H122" s="329" t="s">
        <v>509</v>
      </c>
      <c r="I122" s="329" t="s">
        <v>509</v>
      </c>
      <c r="J122" s="329" t="s">
        <v>509</v>
      </c>
    </row>
    <row r="123" spans="1:10" x14ac:dyDescent="0.35">
      <c r="A123" s="285" t="s">
        <v>3206</v>
      </c>
      <c r="B123" s="329" t="s">
        <v>509</v>
      </c>
      <c r="C123" s="327" t="s">
        <v>538</v>
      </c>
      <c r="D123" s="327" t="s">
        <v>509</v>
      </c>
      <c r="E123" s="327" t="s">
        <v>509</v>
      </c>
      <c r="F123" s="327" t="s">
        <v>509</v>
      </c>
      <c r="G123" s="329" t="s">
        <v>509</v>
      </c>
      <c r="H123" s="329" t="s">
        <v>509</v>
      </c>
      <c r="I123" s="329" t="s">
        <v>509</v>
      </c>
      <c r="J123" s="329" t="s">
        <v>509</v>
      </c>
    </row>
    <row r="124" spans="1:10" x14ac:dyDescent="0.35">
      <c r="A124" s="285" t="s">
        <v>3207</v>
      </c>
      <c r="B124" s="329" t="s">
        <v>482</v>
      </c>
      <c r="C124" s="327" t="s">
        <v>538</v>
      </c>
      <c r="D124" s="327" t="s">
        <v>514</v>
      </c>
      <c r="E124" s="327" t="s">
        <v>482</v>
      </c>
      <c r="F124" s="327" t="s">
        <v>482</v>
      </c>
      <c r="G124" s="329" t="s">
        <v>482</v>
      </c>
      <c r="H124" s="329" t="s">
        <v>482</v>
      </c>
      <c r="I124" s="329" t="s">
        <v>482</v>
      </c>
      <c r="J124" s="329" t="s">
        <v>480</v>
      </c>
    </row>
    <row r="125" spans="1:10" x14ac:dyDescent="0.35">
      <c r="A125" s="290" t="s">
        <v>3209</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3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3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3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35">
      <c r="A129" s="283" t="s">
        <v>3205</v>
      </c>
      <c r="B129" s="327" t="s">
        <v>509</v>
      </c>
      <c r="C129" s="327" t="s">
        <v>538</v>
      </c>
      <c r="D129" s="327" t="s">
        <v>509</v>
      </c>
      <c r="E129" s="327" t="s">
        <v>509</v>
      </c>
      <c r="F129" s="327" t="s">
        <v>509</v>
      </c>
      <c r="G129" s="327" t="s">
        <v>509</v>
      </c>
      <c r="H129" s="327" t="s">
        <v>509</v>
      </c>
      <c r="I129" s="327" t="s">
        <v>509</v>
      </c>
      <c r="J129" s="327" t="s">
        <v>509</v>
      </c>
    </row>
    <row r="130" spans="1:10" x14ac:dyDescent="0.35">
      <c r="A130" s="283" t="s">
        <v>3206</v>
      </c>
      <c r="B130" s="327" t="s">
        <v>509</v>
      </c>
      <c r="C130" s="327" t="s">
        <v>538</v>
      </c>
      <c r="D130" s="327" t="s">
        <v>509</v>
      </c>
      <c r="E130" s="327" t="s">
        <v>509</v>
      </c>
      <c r="F130" s="327" t="s">
        <v>509</v>
      </c>
      <c r="G130" s="327" t="s">
        <v>509</v>
      </c>
      <c r="H130" s="327" t="s">
        <v>509</v>
      </c>
      <c r="I130" s="327" t="s">
        <v>509</v>
      </c>
      <c r="J130" s="327" t="s">
        <v>509</v>
      </c>
    </row>
    <row r="131" spans="1:10" x14ac:dyDescent="0.35">
      <c r="A131" s="283" t="s">
        <v>3207</v>
      </c>
      <c r="B131" s="327" t="s">
        <v>482</v>
      </c>
      <c r="C131" s="327" t="s">
        <v>538</v>
      </c>
      <c r="D131" s="327" t="s">
        <v>514</v>
      </c>
      <c r="E131" s="327" t="s">
        <v>482</v>
      </c>
      <c r="F131" s="327" t="s">
        <v>482</v>
      </c>
      <c r="G131" s="327" t="s">
        <v>482</v>
      </c>
      <c r="H131" s="327" t="s">
        <v>482</v>
      </c>
      <c r="I131" s="327" t="s">
        <v>482</v>
      </c>
      <c r="J131" s="327" t="s">
        <v>480</v>
      </c>
    </row>
    <row r="132" spans="1:10" x14ac:dyDescent="0.3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3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3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3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35">
      <c r="A136" s="288" t="s">
        <v>548</v>
      </c>
      <c r="B136" s="329" t="s">
        <v>509</v>
      </c>
      <c r="C136" s="327" t="s">
        <v>538</v>
      </c>
      <c r="D136" s="327" t="s">
        <v>509</v>
      </c>
      <c r="E136" s="327" t="s">
        <v>509</v>
      </c>
      <c r="F136" s="327" t="s">
        <v>509</v>
      </c>
      <c r="G136" s="329" t="s">
        <v>509</v>
      </c>
      <c r="H136" s="329" t="s">
        <v>509</v>
      </c>
      <c r="I136" s="329" t="s">
        <v>509</v>
      </c>
      <c r="J136" s="329" t="s">
        <v>509</v>
      </c>
    </row>
    <row r="137" spans="1:10" x14ac:dyDescent="0.35">
      <c r="A137" s="288" t="s">
        <v>549</v>
      </c>
      <c r="B137" s="329" t="s">
        <v>509</v>
      </c>
      <c r="C137" s="327" t="s">
        <v>538</v>
      </c>
      <c r="D137" s="327" t="s">
        <v>509</v>
      </c>
      <c r="E137" s="327" t="s">
        <v>509</v>
      </c>
      <c r="F137" s="327" t="s">
        <v>509</v>
      </c>
      <c r="G137" s="329" t="s">
        <v>509</v>
      </c>
      <c r="H137" s="329" t="s">
        <v>509</v>
      </c>
      <c r="I137" s="329" t="s">
        <v>509</v>
      </c>
      <c r="J137" s="329" t="s">
        <v>509</v>
      </c>
    </row>
    <row r="138" spans="1:10" x14ac:dyDescent="0.35">
      <c r="A138" s="288" t="s">
        <v>88</v>
      </c>
      <c r="B138" s="329" t="s">
        <v>482</v>
      </c>
      <c r="C138" s="327" t="s">
        <v>538</v>
      </c>
      <c r="D138" s="327" t="s">
        <v>514</v>
      </c>
      <c r="E138" s="327" t="s">
        <v>482</v>
      </c>
      <c r="F138" s="327" t="s">
        <v>482</v>
      </c>
      <c r="G138" s="329" t="s">
        <v>482</v>
      </c>
      <c r="H138" s="329" t="s">
        <v>482</v>
      </c>
      <c r="I138" s="329" t="s">
        <v>482</v>
      </c>
      <c r="J138" s="329" t="s">
        <v>480</v>
      </c>
    </row>
    <row r="139" spans="1:10" x14ac:dyDescent="0.35">
      <c r="A139" s="287" t="s">
        <v>553</v>
      </c>
      <c r="B139" s="327" t="s">
        <v>554</v>
      </c>
      <c r="C139" s="327" t="s">
        <v>538</v>
      </c>
      <c r="D139" s="328" t="s">
        <v>183</v>
      </c>
      <c r="E139" s="328" t="s">
        <v>183</v>
      </c>
      <c r="F139" s="328" t="s">
        <v>183</v>
      </c>
      <c r="G139" s="327" t="s">
        <v>554</v>
      </c>
      <c r="H139" s="327" t="s">
        <v>554</v>
      </c>
      <c r="I139" s="327" t="s">
        <v>554</v>
      </c>
      <c r="J139" s="327" t="s">
        <v>542</v>
      </c>
    </row>
    <row r="140" spans="1:10" x14ac:dyDescent="0.35">
      <c r="A140" s="288" t="s">
        <v>545</v>
      </c>
      <c r="B140" s="329" t="s">
        <v>482</v>
      </c>
      <c r="C140" s="327" t="s">
        <v>538</v>
      </c>
      <c r="D140" s="327" t="s">
        <v>514</v>
      </c>
      <c r="E140" s="327" t="s">
        <v>482</v>
      </c>
      <c r="F140" s="327" t="s">
        <v>482</v>
      </c>
      <c r="G140" s="329" t="s">
        <v>482</v>
      </c>
      <c r="H140" s="329" t="s">
        <v>482</v>
      </c>
      <c r="I140" s="329" t="s">
        <v>482</v>
      </c>
      <c r="J140" s="329" t="s">
        <v>480</v>
      </c>
    </row>
    <row r="141" spans="1:10" x14ac:dyDescent="0.35">
      <c r="A141" s="288" t="s">
        <v>546</v>
      </c>
      <c r="B141" s="329" t="s">
        <v>482</v>
      </c>
      <c r="C141" s="327" t="s">
        <v>538</v>
      </c>
      <c r="D141" s="327" t="s">
        <v>514</v>
      </c>
      <c r="E141" s="327" t="s">
        <v>482</v>
      </c>
      <c r="F141" s="327" t="s">
        <v>482</v>
      </c>
      <c r="G141" s="329" t="s">
        <v>482</v>
      </c>
      <c r="H141" s="329" t="s">
        <v>482</v>
      </c>
      <c r="I141" s="329" t="s">
        <v>482</v>
      </c>
      <c r="J141" s="329" t="s">
        <v>480</v>
      </c>
    </row>
    <row r="142" spans="1:10" x14ac:dyDescent="0.35">
      <c r="A142" s="288" t="s">
        <v>547</v>
      </c>
      <c r="B142" s="329" t="s">
        <v>482</v>
      </c>
      <c r="C142" s="327" t="s">
        <v>538</v>
      </c>
      <c r="D142" s="327" t="s">
        <v>514</v>
      </c>
      <c r="E142" s="327" t="s">
        <v>482</v>
      </c>
      <c r="F142" s="327" t="s">
        <v>482</v>
      </c>
      <c r="G142" s="329" t="s">
        <v>482</v>
      </c>
      <c r="H142" s="329" t="s">
        <v>482</v>
      </c>
      <c r="I142" s="329" t="s">
        <v>482</v>
      </c>
      <c r="J142" s="329" t="s">
        <v>480</v>
      </c>
    </row>
    <row r="143" spans="1:10" x14ac:dyDescent="0.35">
      <c r="A143" s="288" t="s">
        <v>548</v>
      </c>
      <c r="B143" s="329" t="s">
        <v>509</v>
      </c>
      <c r="C143" s="327" t="s">
        <v>538</v>
      </c>
      <c r="D143" s="327" t="s">
        <v>509</v>
      </c>
      <c r="E143" s="327" t="s">
        <v>509</v>
      </c>
      <c r="F143" s="327" t="s">
        <v>509</v>
      </c>
      <c r="G143" s="329" t="s">
        <v>509</v>
      </c>
      <c r="H143" s="329" t="s">
        <v>509</v>
      </c>
      <c r="I143" s="329" t="s">
        <v>509</v>
      </c>
      <c r="J143" s="329" t="s">
        <v>509</v>
      </c>
    </row>
    <row r="144" spans="1:10" x14ac:dyDescent="0.35">
      <c r="A144" s="288" t="s">
        <v>549</v>
      </c>
      <c r="B144" s="329" t="s">
        <v>509</v>
      </c>
      <c r="C144" s="327" t="s">
        <v>538</v>
      </c>
      <c r="D144" s="327" t="s">
        <v>509</v>
      </c>
      <c r="E144" s="327" t="s">
        <v>509</v>
      </c>
      <c r="F144" s="327" t="s">
        <v>509</v>
      </c>
      <c r="G144" s="329" t="s">
        <v>509</v>
      </c>
      <c r="H144" s="329" t="s">
        <v>509</v>
      </c>
      <c r="I144" s="329" t="s">
        <v>509</v>
      </c>
      <c r="J144" s="329" t="s">
        <v>509</v>
      </c>
    </row>
    <row r="145" spans="1:10" x14ac:dyDescent="0.35">
      <c r="A145" s="288" t="s">
        <v>88</v>
      </c>
      <c r="B145" s="329" t="s">
        <v>482</v>
      </c>
      <c r="C145" s="327" t="s">
        <v>538</v>
      </c>
      <c r="D145" s="327" t="s">
        <v>514</v>
      </c>
      <c r="E145" s="327" t="s">
        <v>482</v>
      </c>
      <c r="F145" s="327" t="s">
        <v>482</v>
      </c>
      <c r="G145" s="329" t="s">
        <v>482</v>
      </c>
      <c r="H145" s="329" t="s">
        <v>482</v>
      </c>
      <c r="I145" s="329" t="s">
        <v>482</v>
      </c>
      <c r="J145" s="329" t="s">
        <v>480</v>
      </c>
    </row>
    <row r="146" spans="1:10" x14ac:dyDescent="0.35">
      <c r="A146" s="287" t="s">
        <v>555</v>
      </c>
      <c r="B146" s="327" t="s">
        <v>554</v>
      </c>
      <c r="C146" s="327" t="s">
        <v>538</v>
      </c>
      <c r="D146" s="328" t="s">
        <v>183</v>
      </c>
      <c r="E146" s="328" t="s">
        <v>183</v>
      </c>
      <c r="F146" s="328" t="s">
        <v>183</v>
      </c>
      <c r="G146" s="327" t="s">
        <v>554</v>
      </c>
      <c r="H146" s="327" t="s">
        <v>554</v>
      </c>
      <c r="I146" s="327" t="s">
        <v>554</v>
      </c>
      <c r="J146" s="327" t="s">
        <v>542</v>
      </c>
    </row>
    <row r="147" spans="1:10" x14ac:dyDescent="0.35">
      <c r="A147" s="288" t="s">
        <v>545</v>
      </c>
      <c r="B147" s="329" t="s">
        <v>482</v>
      </c>
      <c r="C147" s="327" t="s">
        <v>538</v>
      </c>
      <c r="D147" s="327" t="s">
        <v>514</v>
      </c>
      <c r="E147" s="327" t="s">
        <v>482</v>
      </c>
      <c r="F147" s="327" t="s">
        <v>482</v>
      </c>
      <c r="G147" s="329" t="s">
        <v>482</v>
      </c>
      <c r="H147" s="329" t="s">
        <v>482</v>
      </c>
      <c r="I147" s="329" t="s">
        <v>482</v>
      </c>
      <c r="J147" s="329" t="s">
        <v>480</v>
      </c>
    </row>
    <row r="148" spans="1:10" x14ac:dyDescent="0.35">
      <c r="A148" s="288" t="s">
        <v>546</v>
      </c>
      <c r="B148" s="329" t="s">
        <v>482</v>
      </c>
      <c r="C148" s="327" t="s">
        <v>538</v>
      </c>
      <c r="D148" s="327" t="s">
        <v>514</v>
      </c>
      <c r="E148" s="327" t="s">
        <v>482</v>
      </c>
      <c r="F148" s="327" t="s">
        <v>482</v>
      </c>
      <c r="G148" s="329" t="s">
        <v>482</v>
      </c>
      <c r="H148" s="329" t="s">
        <v>482</v>
      </c>
      <c r="I148" s="329" t="s">
        <v>482</v>
      </c>
      <c r="J148" s="329" t="s">
        <v>480</v>
      </c>
    </row>
    <row r="149" spans="1:10" x14ac:dyDescent="0.35">
      <c r="A149" s="288" t="s">
        <v>547</v>
      </c>
      <c r="B149" s="329" t="s">
        <v>482</v>
      </c>
      <c r="C149" s="327" t="s">
        <v>538</v>
      </c>
      <c r="D149" s="327" t="s">
        <v>514</v>
      </c>
      <c r="E149" s="327" t="s">
        <v>482</v>
      </c>
      <c r="F149" s="327" t="s">
        <v>482</v>
      </c>
      <c r="G149" s="329" t="s">
        <v>482</v>
      </c>
      <c r="H149" s="329" t="s">
        <v>482</v>
      </c>
      <c r="I149" s="329" t="s">
        <v>482</v>
      </c>
      <c r="J149" s="329" t="s">
        <v>480</v>
      </c>
    </row>
    <row r="150" spans="1:10" x14ac:dyDescent="0.35">
      <c r="A150" s="288" t="s">
        <v>548</v>
      </c>
      <c r="B150" s="329" t="s">
        <v>509</v>
      </c>
      <c r="C150" s="327" t="s">
        <v>538</v>
      </c>
      <c r="D150" s="327" t="s">
        <v>509</v>
      </c>
      <c r="E150" s="327" t="s">
        <v>509</v>
      </c>
      <c r="F150" s="327" t="s">
        <v>509</v>
      </c>
      <c r="G150" s="329" t="s">
        <v>509</v>
      </c>
      <c r="H150" s="329" t="s">
        <v>509</v>
      </c>
      <c r="I150" s="329" t="s">
        <v>509</v>
      </c>
      <c r="J150" s="329" t="s">
        <v>509</v>
      </c>
    </row>
    <row r="151" spans="1:10" x14ac:dyDescent="0.35">
      <c r="A151" s="288" t="s">
        <v>549</v>
      </c>
      <c r="B151" s="329" t="s">
        <v>509</v>
      </c>
      <c r="C151" s="327" t="s">
        <v>538</v>
      </c>
      <c r="D151" s="327" t="s">
        <v>509</v>
      </c>
      <c r="E151" s="327" t="s">
        <v>509</v>
      </c>
      <c r="F151" s="327" t="s">
        <v>509</v>
      </c>
      <c r="G151" s="329" t="s">
        <v>509</v>
      </c>
      <c r="H151" s="329" t="s">
        <v>509</v>
      </c>
      <c r="I151" s="329" t="s">
        <v>509</v>
      </c>
      <c r="J151" s="329" t="s">
        <v>509</v>
      </c>
    </row>
    <row r="152" spans="1:10" x14ac:dyDescent="0.35">
      <c r="A152" s="288" t="s">
        <v>88</v>
      </c>
      <c r="B152" s="329" t="s">
        <v>482</v>
      </c>
      <c r="C152" s="327" t="s">
        <v>538</v>
      </c>
      <c r="D152" s="327" t="s">
        <v>514</v>
      </c>
      <c r="E152" s="327" t="s">
        <v>482</v>
      </c>
      <c r="F152" s="327" t="s">
        <v>482</v>
      </c>
      <c r="G152" s="329" t="s">
        <v>482</v>
      </c>
      <c r="H152" s="329" t="s">
        <v>482</v>
      </c>
      <c r="I152" s="329" t="s">
        <v>482</v>
      </c>
      <c r="J152" s="329" t="s">
        <v>480</v>
      </c>
    </row>
    <row r="153" spans="1:10" x14ac:dyDescent="0.3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3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3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3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35">
      <c r="A157" s="291" t="s">
        <v>3210</v>
      </c>
      <c r="B157" s="327" t="s">
        <v>509</v>
      </c>
      <c r="C157" s="327" t="s">
        <v>538</v>
      </c>
      <c r="D157" s="327" t="s">
        <v>509</v>
      </c>
      <c r="E157" s="327" t="s">
        <v>509</v>
      </c>
      <c r="F157" s="327" t="s">
        <v>509</v>
      </c>
      <c r="G157" s="327" t="s">
        <v>509</v>
      </c>
      <c r="H157" s="327" t="s">
        <v>509</v>
      </c>
      <c r="I157" s="327" t="s">
        <v>509</v>
      </c>
      <c r="J157" s="327" t="s">
        <v>509</v>
      </c>
    </row>
    <row r="158" spans="1:10" x14ac:dyDescent="0.35">
      <c r="A158" s="291" t="s">
        <v>3211</v>
      </c>
      <c r="B158" s="327" t="s">
        <v>509</v>
      </c>
      <c r="C158" s="327" t="s">
        <v>538</v>
      </c>
      <c r="D158" s="327" t="s">
        <v>509</v>
      </c>
      <c r="E158" s="327" t="s">
        <v>509</v>
      </c>
      <c r="F158" s="327" t="s">
        <v>509</v>
      </c>
      <c r="G158" s="327" t="s">
        <v>509</v>
      </c>
      <c r="H158" s="327" t="s">
        <v>509</v>
      </c>
      <c r="I158" s="327" t="s">
        <v>509</v>
      </c>
      <c r="J158" s="327" t="s">
        <v>509</v>
      </c>
    </row>
    <row r="159" spans="1:10" x14ac:dyDescent="0.35">
      <c r="A159" s="291" t="s">
        <v>3212</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3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3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3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3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35">
      <c r="A164" s="291" t="s">
        <v>3210</v>
      </c>
      <c r="B164" s="329" t="s">
        <v>509</v>
      </c>
      <c r="C164" s="327" t="s">
        <v>538</v>
      </c>
      <c r="D164" s="327" t="s">
        <v>509</v>
      </c>
      <c r="E164" s="327" t="s">
        <v>509</v>
      </c>
      <c r="F164" s="327" t="s">
        <v>509</v>
      </c>
      <c r="G164" s="329" t="s">
        <v>509</v>
      </c>
      <c r="H164" s="329" t="s">
        <v>509</v>
      </c>
      <c r="I164" s="329" t="s">
        <v>509</v>
      </c>
      <c r="J164" s="329" t="s">
        <v>509</v>
      </c>
    </row>
    <row r="165" spans="1:10" x14ac:dyDescent="0.35">
      <c r="A165" s="291" t="s">
        <v>3211</v>
      </c>
      <c r="B165" s="329" t="s">
        <v>509</v>
      </c>
      <c r="C165" s="327" t="s">
        <v>538</v>
      </c>
      <c r="D165" s="327" t="s">
        <v>509</v>
      </c>
      <c r="E165" s="327" t="s">
        <v>509</v>
      </c>
      <c r="F165" s="327" t="s">
        <v>509</v>
      </c>
      <c r="G165" s="329" t="s">
        <v>509</v>
      </c>
      <c r="H165" s="329" t="s">
        <v>509</v>
      </c>
      <c r="I165" s="329" t="s">
        <v>509</v>
      </c>
      <c r="J165" s="329" t="s">
        <v>509</v>
      </c>
    </row>
    <row r="166" spans="1:10" x14ac:dyDescent="0.35">
      <c r="A166" s="291" t="s">
        <v>3212</v>
      </c>
      <c r="B166" s="329" t="s">
        <v>482</v>
      </c>
      <c r="C166" s="327" t="s">
        <v>538</v>
      </c>
      <c r="D166" s="327" t="s">
        <v>514</v>
      </c>
      <c r="E166" s="327" t="s">
        <v>482</v>
      </c>
      <c r="F166" s="327" t="s">
        <v>482</v>
      </c>
      <c r="G166" s="329" t="s">
        <v>482</v>
      </c>
      <c r="H166" s="329" t="s">
        <v>482</v>
      </c>
      <c r="I166" s="329" t="s">
        <v>482</v>
      </c>
      <c r="J166" s="329" t="s">
        <v>480</v>
      </c>
    </row>
    <row r="167" spans="1:10" x14ac:dyDescent="0.3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3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3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3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35">
      <c r="A171" s="291" t="s">
        <v>3210</v>
      </c>
      <c r="B171" s="329" t="s">
        <v>509</v>
      </c>
      <c r="C171" s="327" t="s">
        <v>538</v>
      </c>
      <c r="D171" s="327" t="s">
        <v>509</v>
      </c>
      <c r="E171" s="327" t="s">
        <v>509</v>
      </c>
      <c r="F171" s="327" t="s">
        <v>509</v>
      </c>
      <c r="G171" s="329" t="s">
        <v>509</v>
      </c>
      <c r="H171" s="329" t="s">
        <v>509</v>
      </c>
      <c r="I171" s="329" t="s">
        <v>509</v>
      </c>
      <c r="J171" s="329" t="s">
        <v>509</v>
      </c>
    </row>
    <row r="172" spans="1:10" x14ac:dyDescent="0.35">
      <c r="A172" s="291" t="s">
        <v>3211</v>
      </c>
      <c r="B172" s="329" t="s">
        <v>509</v>
      </c>
      <c r="C172" s="327" t="s">
        <v>538</v>
      </c>
      <c r="D172" s="327" t="s">
        <v>509</v>
      </c>
      <c r="E172" s="327" t="s">
        <v>509</v>
      </c>
      <c r="F172" s="327" t="s">
        <v>509</v>
      </c>
      <c r="G172" s="329" t="s">
        <v>509</v>
      </c>
      <c r="H172" s="329" t="s">
        <v>509</v>
      </c>
      <c r="I172" s="329" t="s">
        <v>509</v>
      </c>
      <c r="J172" s="329" t="s">
        <v>509</v>
      </c>
    </row>
    <row r="173" spans="1:10" x14ac:dyDescent="0.35">
      <c r="A173" s="291" t="s">
        <v>3212</v>
      </c>
      <c r="B173" s="329" t="s">
        <v>482</v>
      </c>
      <c r="C173" s="327" t="s">
        <v>538</v>
      </c>
      <c r="D173" s="327" t="s">
        <v>514</v>
      </c>
      <c r="E173" s="327" t="s">
        <v>482</v>
      </c>
      <c r="F173" s="327" t="s">
        <v>482</v>
      </c>
      <c r="G173" s="329" t="s">
        <v>482</v>
      </c>
      <c r="H173" s="329" t="s">
        <v>482</v>
      </c>
      <c r="I173" s="329" t="s">
        <v>482</v>
      </c>
      <c r="J173" s="329" t="s">
        <v>480</v>
      </c>
    </row>
    <row r="174" spans="1:10" x14ac:dyDescent="0.3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3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3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3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35">
      <c r="A178" s="291" t="s">
        <v>3210</v>
      </c>
      <c r="B178" s="329" t="s">
        <v>509</v>
      </c>
      <c r="C178" s="327" t="s">
        <v>538</v>
      </c>
      <c r="D178" s="327" t="s">
        <v>509</v>
      </c>
      <c r="E178" s="327" t="s">
        <v>509</v>
      </c>
      <c r="F178" s="327" t="s">
        <v>509</v>
      </c>
      <c r="G178" s="329" t="s">
        <v>509</v>
      </c>
      <c r="H178" s="329" t="s">
        <v>509</v>
      </c>
      <c r="I178" s="329" t="s">
        <v>509</v>
      </c>
      <c r="J178" s="329" t="s">
        <v>509</v>
      </c>
    </row>
    <row r="179" spans="1:10" x14ac:dyDescent="0.35">
      <c r="A179" s="291" t="s">
        <v>3211</v>
      </c>
      <c r="B179" s="329" t="s">
        <v>509</v>
      </c>
      <c r="C179" s="327" t="s">
        <v>538</v>
      </c>
      <c r="D179" s="327" t="s">
        <v>509</v>
      </c>
      <c r="E179" s="327" t="s">
        <v>509</v>
      </c>
      <c r="F179" s="327" t="s">
        <v>509</v>
      </c>
      <c r="G179" s="329" t="s">
        <v>509</v>
      </c>
      <c r="H179" s="329" t="s">
        <v>509</v>
      </c>
      <c r="I179" s="329" t="s">
        <v>509</v>
      </c>
      <c r="J179" s="329" t="s">
        <v>509</v>
      </c>
    </row>
    <row r="180" spans="1:10" x14ac:dyDescent="0.35">
      <c r="A180" s="291" t="s">
        <v>3212</v>
      </c>
      <c r="B180" s="329" t="s">
        <v>482</v>
      </c>
      <c r="C180" s="327" t="s">
        <v>538</v>
      </c>
      <c r="D180" s="327" t="s">
        <v>514</v>
      </c>
      <c r="E180" s="327" t="s">
        <v>482</v>
      </c>
      <c r="F180" s="327" t="s">
        <v>482</v>
      </c>
      <c r="G180" s="329" t="s">
        <v>482</v>
      </c>
      <c r="H180" s="329" t="s">
        <v>482</v>
      </c>
      <c r="I180" s="329" t="s">
        <v>482</v>
      </c>
      <c r="J180" s="329" t="s">
        <v>480</v>
      </c>
    </row>
    <row r="181" spans="1:10" x14ac:dyDescent="0.3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3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3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3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35">
      <c r="A185" s="291" t="s">
        <v>3210</v>
      </c>
      <c r="B185" s="329" t="s">
        <v>509</v>
      </c>
      <c r="C185" s="327" t="s">
        <v>538</v>
      </c>
      <c r="D185" s="327" t="s">
        <v>509</v>
      </c>
      <c r="E185" s="327" t="s">
        <v>509</v>
      </c>
      <c r="F185" s="327" t="s">
        <v>509</v>
      </c>
      <c r="G185" s="329" t="s">
        <v>509</v>
      </c>
      <c r="H185" s="329" t="s">
        <v>509</v>
      </c>
      <c r="I185" s="329" t="s">
        <v>509</v>
      </c>
      <c r="J185" s="329" t="s">
        <v>509</v>
      </c>
    </row>
    <row r="186" spans="1:10" x14ac:dyDescent="0.35">
      <c r="A186" s="291" t="s">
        <v>3211</v>
      </c>
      <c r="B186" s="329" t="s">
        <v>509</v>
      </c>
      <c r="C186" s="327" t="s">
        <v>538</v>
      </c>
      <c r="D186" s="327" t="s">
        <v>509</v>
      </c>
      <c r="E186" s="327" t="s">
        <v>509</v>
      </c>
      <c r="F186" s="327" t="s">
        <v>509</v>
      </c>
      <c r="G186" s="329" t="s">
        <v>509</v>
      </c>
      <c r="H186" s="329" t="s">
        <v>509</v>
      </c>
      <c r="I186" s="329" t="s">
        <v>509</v>
      </c>
      <c r="J186" s="329" t="s">
        <v>509</v>
      </c>
    </row>
    <row r="187" spans="1:10" x14ac:dyDescent="0.35">
      <c r="A187" s="291" t="s">
        <v>3212</v>
      </c>
      <c r="B187" s="329" t="s">
        <v>482</v>
      </c>
      <c r="C187" s="327" t="s">
        <v>538</v>
      </c>
      <c r="D187" s="327" t="s">
        <v>514</v>
      </c>
      <c r="E187" s="327" t="s">
        <v>482</v>
      </c>
      <c r="F187" s="327" t="s">
        <v>482</v>
      </c>
      <c r="G187" s="329" t="s">
        <v>482</v>
      </c>
      <c r="H187" s="329" t="s">
        <v>482</v>
      </c>
      <c r="I187" s="329" t="s">
        <v>482</v>
      </c>
      <c r="J187" s="329" t="s">
        <v>480</v>
      </c>
    </row>
    <row r="188" spans="1:10" x14ac:dyDescent="0.3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3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3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3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35">
      <c r="A192" s="291" t="s">
        <v>3210</v>
      </c>
      <c r="B192" s="329" t="s">
        <v>509</v>
      </c>
      <c r="C192" s="327" t="s">
        <v>538</v>
      </c>
      <c r="D192" s="327" t="s">
        <v>509</v>
      </c>
      <c r="E192" s="327" t="s">
        <v>509</v>
      </c>
      <c r="F192" s="327" t="s">
        <v>509</v>
      </c>
      <c r="G192" s="329" t="s">
        <v>509</v>
      </c>
      <c r="H192" s="329" t="s">
        <v>509</v>
      </c>
      <c r="I192" s="329" t="s">
        <v>509</v>
      </c>
      <c r="J192" s="329" t="s">
        <v>509</v>
      </c>
    </row>
    <row r="193" spans="1:10" x14ac:dyDescent="0.35">
      <c r="A193" s="291" t="s">
        <v>3211</v>
      </c>
      <c r="B193" s="329" t="s">
        <v>509</v>
      </c>
      <c r="C193" s="327" t="s">
        <v>538</v>
      </c>
      <c r="D193" s="327" t="s">
        <v>509</v>
      </c>
      <c r="E193" s="327" t="s">
        <v>509</v>
      </c>
      <c r="F193" s="327" t="s">
        <v>509</v>
      </c>
      <c r="G193" s="329" t="s">
        <v>509</v>
      </c>
      <c r="H193" s="329" t="s">
        <v>509</v>
      </c>
      <c r="I193" s="329" t="s">
        <v>509</v>
      </c>
      <c r="J193" s="329" t="s">
        <v>509</v>
      </c>
    </row>
    <row r="194" spans="1:10" x14ac:dyDescent="0.35">
      <c r="A194" s="291" t="s">
        <v>3212</v>
      </c>
      <c r="B194" s="329" t="s">
        <v>482</v>
      </c>
      <c r="C194" s="327" t="s">
        <v>538</v>
      </c>
      <c r="D194" s="327" t="s">
        <v>514</v>
      </c>
      <c r="E194" s="327" t="s">
        <v>482</v>
      </c>
      <c r="F194" s="327" t="s">
        <v>482</v>
      </c>
      <c r="G194" s="329" t="s">
        <v>482</v>
      </c>
      <c r="H194" s="329" t="s">
        <v>482</v>
      </c>
      <c r="I194" s="329" t="s">
        <v>482</v>
      </c>
      <c r="J194" s="329" t="s">
        <v>480</v>
      </c>
    </row>
    <row r="195" spans="1:10" x14ac:dyDescent="0.3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3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3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3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35">
      <c r="A199" s="291" t="s">
        <v>3210</v>
      </c>
      <c r="B199" s="329" t="s">
        <v>509</v>
      </c>
      <c r="C199" s="327" t="s">
        <v>538</v>
      </c>
      <c r="D199" s="327" t="s">
        <v>509</v>
      </c>
      <c r="E199" s="327" t="s">
        <v>509</v>
      </c>
      <c r="F199" s="327" t="s">
        <v>509</v>
      </c>
      <c r="G199" s="329" t="s">
        <v>509</v>
      </c>
      <c r="H199" s="329" t="s">
        <v>509</v>
      </c>
      <c r="I199" s="329" t="s">
        <v>509</v>
      </c>
      <c r="J199" s="329" t="s">
        <v>509</v>
      </c>
    </row>
    <row r="200" spans="1:10" x14ac:dyDescent="0.35">
      <c r="A200" s="293" t="s">
        <v>3211</v>
      </c>
      <c r="B200" s="329" t="s">
        <v>509</v>
      </c>
      <c r="C200" s="327" t="s">
        <v>538</v>
      </c>
      <c r="D200" s="327" t="s">
        <v>509</v>
      </c>
      <c r="E200" s="327" t="s">
        <v>509</v>
      </c>
      <c r="F200" s="327" t="s">
        <v>509</v>
      </c>
      <c r="G200" s="329" t="s">
        <v>509</v>
      </c>
      <c r="H200" s="329" t="s">
        <v>509</v>
      </c>
      <c r="I200" s="329" t="s">
        <v>509</v>
      </c>
      <c r="J200" s="329" t="s">
        <v>509</v>
      </c>
    </row>
    <row r="201" spans="1:10" x14ac:dyDescent="0.35">
      <c r="A201" s="291" t="s">
        <v>3212</v>
      </c>
      <c r="B201" s="329" t="s">
        <v>482</v>
      </c>
      <c r="C201" s="327" t="s">
        <v>538</v>
      </c>
      <c r="D201" s="327" t="s">
        <v>514</v>
      </c>
      <c r="E201" s="327" t="s">
        <v>482</v>
      </c>
      <c r="F201" s="327" t="s">
        <v>482</v>
      </c>
      <c r="G201" s="329" t="s">
        <v>482</v>
      </c>
      <c r="H201" s="329" t="s">
        <v>482</v>
      </c>
      <c r="I201" s="329" t="s">
        <v>482</v>
      </c>
      <c r="J201" s="329" t="s">
        <v>480</v>
      </c>
    </row>
    <row r="202" spans="1:10" x14ac:dyDescent="0.35">
      <c r="A202" s="292" t="s">
        <v>3213</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3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3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3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3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3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35">
      <c r="A208" s="294" t="s">
        <v>548</v>
      </c>
      <c r="B208" s="329" t="s">
        <v>509</v>
      </c>
      <c r="C208" s="327" t="s">
        <v>538</v>
      </c>
      <c r="D208" s="327" t="s">
        <v>509</v>
      </c>
      <c r="E208" s="327" t="s">
        <v>509</v>
      </c>
      <c r="F208" s="327" t="s">
        <v>509</v>
      </c>
      <c r="G208" s="329" t="s">
        <v>509</v>
      </c>
      <c r="H208" s="329" t="s">
        <v>509</v>
      </c>
      <c r="I208" s="329" t="s">
        <v>509</v>
      </c>
      <c r="J208" s="329" t="s">
        <v>509</v>
      </c>
    </row>
    <row r="209" spans="1:10" x14ac:dyDescent="0.35">
      <c r="A209" s="294" t="s">
        <v>549</v>
      </c>
      <c r="B209" s="329" t="s">
        <v>509</v>
      </c>
      <c r="C209" s="327" t="s">
        <v>538</v>
      </c>
      <c r="D209" s="327" t="s">
        <v>509</v>
      </c>
      <c r="E209" s="327" t="s">
        <v>509</v>
      </c>
      <c r="F209" s="327" t="s">
        <v>509</v>
      </c>
      <c r="G209" s="329" t="s">
        <v>509</v>
      </c>
      <c r="H209" s="329" t="s">
        <v>509</v>
      </c>
      <c r="I209" s="329" t="s">
        <v>509</v>
      </c>
      <c r="J209" s="329" t="s">
        <v>509</v>
      </c>
    </row>
    <row r="210" spans="1:10" x14ac:dyDescent="0.3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3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3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35">
      <c r="A213" s="283" t="s">
        <v>540</v>
      </c>
      <c r="B213" s="327" t="s">
        <v>509</v>
      </c>
      <c r="C213" s="327" t="s">
        <v>538</v>
      </c>
      <c r="D213" s="327" t="s">
        <v>509</v>
      </c>
      <c r="E213" s="327" t="s">
        <v>509</v>
      </c>
      <c r="F213" s="327" t="s">
        <v>509</v>
      </c>
      <c r="G213" s="327" t="s">
        <v>509</v>
      </c>
      <c r="H213" s="327" t="s">
        <v>509</v>
      </c>
      <c r="I213" s="327" t="s">
        <v>509</v>
      </c>
    </row>
    <row r="214" spans="1:10" x14ac:dyDescent="0.3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35">
      <c r="A215" s="283" t="s">
        <v>3205</v>
      </c>
      <c r="B215" s="327" t="s">
        <v>554</v>
      </c>
      <c r="C215" s="327" t="s">
        <v>538</v>
      </c>
      <c r="D215" s="327" t="s">
        <v>554</v>
      </c>
      <c r="E215" s="327" t="s">
        <v>3098</v>
      </c>
      <c r="F215" s="327" t="s">
        <v>3098</v>
      </c>
      <c r="G215" s="327" t="s">
        <v>554</v>
      </c>
      <c r="H215" s="327" t="s">
        <v>3098</v>
      </c>
      <c r="I215" s="327" t="s">
        <v>3098</v>
      </c>
    </row>
    <row r="216" spans="1:10" x14ac:dyDescent="0.35">
      <c r="A216" s="283" t="s">
        <v>3207</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35">
      <c r="A217" s="59" t="s">
        <v>3214</v>
      </c>
      <c r="B217" s="327">
        <v>2513561.9207105725</v>
      </c>
      <c r="C217" s="327" t="s">
        <v>538</v>
      </c>
      <c r="D217" s="328" t="s">
        <v>183</v>
      </c>
      <c r="E217" s="328" t="s">
        <v>183</v>
      </c>
      <c r="F217" s="328" t="s">
        <v>183</v>
      </c>
      <c r="G217" s="327">
        <v>170713.69036083069</v>
      </c>
      <c r="H217" s="327">
        <v>2.0771880881664</v>
      </c>
      <c r="I217" s="327">
        <v>5.2617344805668296</v>
      </c>
    </row>
    <row r="218" spans="1:10" x14ac:dyDescent="0.3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3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35">
      <c r="A220" s="283" t="s">
        <v>88</v>
      </c>
      <c r="B220" s="329" t="s">
        <v>509</v>
      </c>
      <c r="C220" s="327" t="s">
        <v>538</v>
      </c>
      <c r="D220" s="327" t="s">
        <v>509</v>
      </c>
      <c r="E220" s="327" t="s">
        <v>509</v>
      </c>
      <c r="F220" s="327" t="s">
        <v>509</v>
      </c>
      <c r="G220" s="329" t="s">
        <v>509</v>
      </c>
      <c r="H220" s="329" t="s">
        <v>509</v>
      </c>
      <c r="I220" s="329" t="s">
        <v>509</v>
      </c>
    </row>
    <row r="221" spans="1:10" x14ac:dyDescent="0.35">
      <c r="A221" s="296" t="s">
        <v>3215</v>
      </c>
      <c r="B221" s="327">
        <v>23026953.414224558</v>
      </c>
      <c r="C221" s="327" t="s">
        <v>538</v>
      </c>
      <c r="D221" s="328" t="s">
        <v>183</v>
      </c>
      <c r="E221" s="328" t="s">
        <v>183</v>
      </c>
      <c r="F221" s="328" t="s">
        <v>183</v>
      </c>
      <c r="G221" s="327">
        <v>1543321.2347240872</v>
      </c>
      <c r="H221" s="327">
        <v>95.722338182973743</v>
      </c>
      <c r="I221" s="327">
        <v>108.02744179292077</v>
      </c>
    </row>
    <row r="222" spans="1:10" x14ac:dyDescent="0.3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3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3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35">
      <c r="A225" s="283" t="s">
        <v>3216</v>
      </c>
      <c r="B225" s="327" t="s">
        <v>554</v>
      </c>
      <c r="C225" s="327" t="s">
        <v>538</v>
      </c>
      <c r="D225" s="328" t="s">
        <v>183</v>
      </c>
      <c r="E225" s="328" t="s">
        <v>183</v>
      </c>
      <c r="F225" s="328" t="s">
        <v>183</v>
      </c>
      <c r="G225" s="327" t="s">
        <v>554</v>
      </c>
      <c r="H225" s="327">
        <v>1.05278679567487</v>
      </c>
      <c r="I225" s="327">
        <v>1.4965547714000001E-4</v>
      </c>
    </row>
    <row r="226" spans="1:9" x14ac:dyDescent="0.3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35">
      <c r="A227" s="283" t="s">
        <v>3207</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35">
      <c r="A228" s="283" t="s">
        <v>3217</v>
      </c>
      <c r="B228" s="327" t="s">
        <v>554</v>
      </c>
      <c r="C228" s="327" t="s">
        <v>538</v>
      </c>
      <c r="D228" s="328" t="s">
        <v>183</v>
      </c>
      <c r="E228" s="328" t="s">
        <v>183</v>
      </c>
      <c r="F228" s="328" t="s">
        <v>183</v>
      </c>
      <c r="G228" s="327" t="s">
        <v>554</v>
      </c>
      <c r="H228" s="327" t="s">
        <v>3098</v>
      </c>
      <c r="I228" s="327" t="s">
        <v>3098</v>
      </c>
    </row>
    <row r="229" spans="1:9" x14ac:dyDescent="0.3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3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3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3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35">
      <c r="A233" s="283" t="s">
        <v>3216</v>
      </c>
      <c r="B233" s="327" t="s">
        <v>482</v>
      </c>
      <c r="C233" s="327" t="s">
        <v>538</v>
      </c>
      <c r="D233" s="328" t="s">
        <v>183</v>
      </c>
      <c r="E233" s="328" t="s">
        <v>183</v>
      </c>
      <c r="F233" s="328" t="s">
        <v>183</v>
      </c>
      <c r="G233" s="327" t="s">
        <v>482</v>
      </c>
      <c r="H233" s="327" t="s">
        <v>509</v>
      </c>
      <c r="I233" s="327" t="s">
        <v>509</v>
      </c>
    </row>
    <row r="234" spans="1:9" x14ac:dyDescent="0.35">
      <c r="A234" s="294" t="s">
        <v>566</v>
      </c>
      <c r="B234" s="329" t="s">
        <v>482</v>
      </c>
      <c r="C234" s="327" t="s">
        <v>538</v>
      </c>
      <c r="D234" s="327" t="s">
        <v>482</v>
      </c>
      <c r="E234" s="327" t="s">
        <v>509</v>
      </c>
      <c r="F234" s="327" t="s">
        <v>509</v>
      </c>
      <c r="G234" s="329" t="s">
        <v>482</v>
      </c>
      <c r="H234" s="329" t="s">
        <v>509</v>
      </c>
      <c r="I234" s="329" t="s">
        <v>509</v>
      </c>
    </row>
    <row r="235" spans="1:9" x14ac:dyDescent="0.3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35">
      <c r="A236" s="283" t="s">
        <v>3207</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3217</v>
      </c>
      <c r="B237" s="327" t="s">
        <v>482</v>
      </c>
      <c r="C237" s="327" t="s">
        <v>538</v>
      </c>
      <c r="D237" s="328" t="s">
        <v>183</v>
      </c>
      <c r="E237" s="328" t="s">
        <v>183</v>
      </c>
      <c r="F237" s="328" t="s">
        <v>183</v>
      </c>
      <c r="G237" s="327" t="s">
        <v>482</v>
      </c>
      <c r="H237" s="327" t="s">
        <v>482</v>
      </c>
      <c r="I237" s="327" t="s">
        <v>482</v>
      </c>
    </row>
    <row r="238" spans="1:9" x14ac:dyDescent="0.35">
      <c r="A238" s="294" t="s">
        <v>83</v>
      </c>
      <c r="B238" s="329" t="s">
        <v>482</v>
      </c>
      <c r="C238" s="327" t="s">
        <v>538</v>
      </c>
      <c r="D238" s="327" t="s">
        <v>482</v>
      </c>
      <c r="E238" s="327" t="s">
        <v>482</v>
      </c>
      <c r="F238" s="327" t="s">
        <v>482</v>
      </c>
      <c r="G238" s="329" t="s">
        <v>482</v>
      </c>
      <c r="H238" s="329" t="s">
        <v>482</v>
      </c>
      <c r="I238" s="329" t="s">
        <v>482</v>
      </c>
    </row>
    <row r="239" spans="1:9" x14ac:dyDescent="0.3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3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3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3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35">
      <c r="A243" s="283" t="s">
        <v>3216</v>
      </c>
      <c r="B243" s="327" t="s">
        <v>482</v>
      </c>
      <c r="C243" s="327" t="s">
        <v>538</v>
      </c>
      <c r="D243" s="328" t="s">
        <v>183</v>
      </c>
      <c r="E243" s="328" t="s">
        <v>183</v>
      </c>
      <c r="F243" s="328" t="s">
        <v>183</v>
      </c>
      <c r="G243" s="327" t="s">
        <v>482</v>
      </c>
      <c r="H243" s="327">
        <v>9.7455516189999999E-5</v>
      </c>
      <c r="I243" s="327">
        <v>1.256183293E-5</v>
      </c>
    </row>
    <row r="244" spans="1:9" x14ac:dyDescent="0.35">
      <c r="A244" s="294" t="s">
        <v>566</v>
      </c>
      <c r="B244" s="329" t="s">
        <v>482</v>
      </c>
      <c r="C244" s="327" t="s">
        <v>538</v>
      </c>
      <c r="D244" s="327" t="s">
        <v>482</v>
      </c>
      <c r="E244" s="327" t="s">
        <v>482</v>
      </c>
      <c r="F244" s="327" t="s">
        <v>482</v>
      </c>
      <c r="G244" s="329" t="s">
        <v>482</v>
      </c>
      <c r="H244" s="329">
        <v>9.7455516189999999E-5</v>
      </c>
      <c r="I244" s="329">
        <v>1.256183293E-5</v>
      </c>
    </row>
    <row r="245" spans="1:9" x14ac:dyDescent="0.3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35">
      <c r="A246" s="283" t="s">
        <v>3207</v>
      </c>
      <c r="B246" s="329" t="s">
        <v>482</v>
      </c>
      <c r="C246" s="327" t="s">
        <v>538</v>
      </c>
      <c r="D246" s="327" t="s">
        <v>482</v>
      </c>
      <c r="E246" s="327" t="s">
        <v>482</v>
      </c>
      <c r="F246" s="327" t="s">
        <v>482</v>
      </c>
      <c r="G246" s="329" t="s">
        <v>482</v>
      </c>
      <c r="H246" s="329">
        <v>1.9584458055900002E-3</v>
      </c>
      <c r="I246" s="329">
        <v>2.75126384502E-3</v>
      </c>
    </row>
    <row r="247" spans="1:9" x14ac:dyDescent="0.35">
      <c r="A247" s="283" t="s">
        <v>3217</v>
      </c>
      <c r="B247" s="327" t="s">
        <v>509</v>
      </c>
      <c r="C247" s="327" t="s">
        <v>538</v>
      </c>
      <c r="D247" s="328" t="s">
        <v>183</v>
      </c>
      <c r="E247" s="328" t="s">
        <v>183</v>
      </c>
      <c r="F247" s="328" t="s">
        <v>183</v>
      </c>
      <c r="G247" s="327" t="s">
        <v>509</v>
      </c>
      <c r="H247" s="327" t="s">
        <v>509</v>
      </c>
      <c r="I247" s="327" t="s">
        <v>509</v>
      </c>
    </row>
    <row r="248" spans="1:9" x14ac:dyDescent="0.3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3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3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3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35">
      <c r="A252" s="283" t="s">
        <v>3218</v>
      </c>
      <c r="B252" s="327" t="s">
        <v>482</v>
      </c>
      <c r="C252" s="327" t="s">
        <v>538</v>
      </c>
      <c r="D252" s="328" t="s">
        <v>183</v>
      </c>
      <c r="E252" s="328" t="s">
        <v>183</v>
      </c>
      <c r="F252" s="328" t="s">
        <v>183</v>
      </c>
      <c r="G252" s="327" t="s">
        <v>482</v>
      </c>
      <c r="H252" s="327">
        <v>1.0526893401586801</v>
      </c>
      <c r="I252" s="327">
        <v>1.3709364421000001E-4</v>
      </c>
    </row>
    <row r="253" spans="1:9" x14ac:dyDescent="0.35">
      <c r="A253" s="294" t="s">
        <v>566</v>
      </c>
      <c r="B253" s="329" t="s">
        <v>482</v>
      </c>
      <c r="C253" s="327" t="s">
        <v>538</v>
      </c>
      <c r="D253" s="327" t="s">
        <v>482</v>
      </c>
      <c r="E253" s="327" t="s">
        <v>482</v>
      </c>
      <c r="F253" s="327" t="s">
        <v>482</v>
      </c>
      <c r="G253" s="329" t="s">
        <v>482</v>
      </c>
      <c r="H253" s="329">
        <v>1.0526893401586801</v>
      </c>
      <c r="I253" s="329">
        <v>1.3709364421000001E-4</v>
      </c>
    </row>
    <row r="254" spans="1:9" x14ac:dyDescent="0.3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35">
      <c r="A255" s="283" t="s">
        <v>3207</v>
      </c>
      <c r="B255" s="329" t="s">
        <v>482</v>
      </c>
      <c r="C255" s="327" t="s">
        <v>538</v>
      </c>
      <c r="D255" s="327" t="s">
        <v>482</v>
      </c>
      <c r="E255" s="327" t="s">
        <v>482</v>
      </c>
      <c r="F255" s="327" t="s">
        <v>482</v>
      </c>
      <c r="G255" s="329" t="s">
        <v>482</v>
      </c>
      <c r="H255" s="329">
        <v>2.1488777387999999E-3</v>
      </c>
      <c r="I255" s="329">
        <v>1.21293212369E-3</v>
      </c>
    </row>
    <row r="256" spans="1:9" x14ac:dyDescent="0.35">
      <c r="A256" s="283" t="s">
        <v>3217</v>
      </c>
      <c r="B256" s="327" t="s">
        <v>509</v>
      </c>
      <c r="C256" s="327" t="s">
        <v>538</v>
      </c>
      <c r="D256" s="328" t="s">
        <v>183</v>
      </c>
      <c r="E256" s="328" t="s">
        <v>183</v>
      </c>
      <c r="F256" s="328" t="s">
        <v>183</v>
      </c>
      <c r="G256" s="327" t="s">
        <v>509</v>
      </c>
      <c r="H256" s="327" t="s">
        <v>509</v>
      </c>
      <c r="I256" s="327" t="s">
        <v>509</v>
      </c>
    </row>
    <row r="257" spans="1:9" x14ac:dyDescent="0.3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3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35">
      <c r="A259" s="283" t="s">
        <v>563</v>
      </c>
      <c r="B259" s="329" t="s">
        <v>509</v>
      </c>
      <c r="C259" s="327" t="s">
        <v>538</v>
      </c>
      <c r="D259" s="327" t="s">
        <v>509</v>
      </c>
      <c r="E259" s="327" t="s">
        <v>509</v>
      </c>
      <c r="F259" s="327" t="s">
        <v>509</v>
      </c>
      <c r="G259" s="329" t="s">
        <v>509</v>
      </c>
      <c r="H259" s="329" t="s">
        <v>509</v>
      </c>
      <c r="I259" s="329" t="s">
        <v>509</v>
      </c>
    </row>
    <row r="260" spans="1:9" x14ac:dyDescent="0.35">
      <c r="A260" s="283" t="s">
        <v>564</v>
      </c>
      <c r="B260" s="329" t="s">
        <v>509</v>
      </c>
      <c r="C260" s="327" t="s">
        <v>538</v>
      </c>
      <c r="D260" s="327" t="s">
        <v>509</v>
      </c>
      <c r="E260" s="327" t="s">
        <v>509</v>
      </c>
      <c r="F260" s="327" t="s">
        <v>509</v>
      </c>
      <c r="G260" s="329" t="s">
        <v>509</v>
      </c>
      <c r="H260" s="329" t="s">
        <v>509</v>
      </c>
      <c r="I260" s="329" t="s">
        <v>509</v>
      </c>
    </row>
    <row r="261" spans="1:9" x14ac:dyDescent="0.35">
      <c r="A261" s="283" t="s">
        <v>3216</v>
      </c>
      <c r="B261" s="327" t="s">
        <v>509</v>
      </c>
      <c r="C261" s="327" t="s">
        <v>538</v>
      </c>
      <c r="D261" s="328" t="s">
        <v>183</v>
      </c>
      <c r="E261" s="328" t="s">
        <v>183</v>
      </c>
      <c r="F261" s="328" t="s">
        <v>183</v>
      </c>
      <c r="G261" s="327" t="s">
        <v>509</v>
      </c>
      <c r="H261" s="327" t="s">
        <v>509</v>
      </c>
      <c r="I261" s="327" t="s">
        <v>509</v>
      </c>
    </row>
    <row r="262" spans="1:9" x14ac:dyDescent="0.35">
      <c r="A262" s="283" t="s">
        <v>541</v>
      </c>
      <c r="B262" s="329" t="s">
        <v>509</v>
      </c>
      <c r="C262" s="327" t="s">
        <v>538</v>
      </c>
      <c r="D262" s="327" t="s">
        <v>509</v>
      </c>
      <c r="E262" s="327" t="s">
        <v>509</v>
      </c>
      <c r="F262" s="327" t="s">
        <v>509</v>
      </c>
      <c r="G262" s="329" t="s">
        <v>509</v>
      </c>
      <c r="H262" s="329" t="s">
        <v>509</v>
      </c>
      <c r="I262" s="329" t="s">
        <v>509</v>
      </c>
    </row>
    <row r="263" spans="1:9" x14ac:dyDescent="0.35">
      <c r="A263" s="283" t="s">
        <v>3207</v>
      </c>
      <c r="B263" s="329" t="s">
        <v>482</v>
      </c>
      <c r="C263" s="327" t="s">
        <v>538</v>
      </c>
      <c r="D263" s="327" t="s">
        <v>482</v>
      </c>
      <c r="E263" s="327" t="s">
        <v>507</v>
      </c>
      <c r="F263" s="327" t="s">
        <v>507</v>
      </c>
      <c r="G263" s="329" t="s">
        <v>482</v>
      </c>
      <c r="H263" s="329" t="s">
        <v>507</v>
      </c>
      <c r="I263" s="329" t="s">
        <v>507</v>
      </c>
    </row>
    <row r="264" spans="1:9" x14ac:dyDescent="0.35">
      <c r="A264" s="283" t="s">
        <v>3217</v>
      </c>
      <c r="B264" s="327" t="s">
        <v>509</v>
      </c>
      <c r="C264" s="327" t="s">
        <v>538</v>
      </c>
      <c r="D264" s="328" t="s">
        <v>183</v>
      </c>
      <c r="E264" s="328" t="s">
        <v>183</v>
      </c>
      <c r="F264" s="328" t="s">
        <v>183</v>
      </c>
      <c r="G264" s="327" t="s">
        <v>509</v>
      </c>
      <c r="H264" s="327" t="s">
        <v>509</v>
      </c>
      <c r="I264" s="327" t="s">
        <v>509</v>
      </c>
    </row>
    <row r="265" spans="1:9" x14ac:dyDescent="0.35">
      <c r="A265" s="297" t="s">
        <v>570</v>
      </c>
      <c r="B265" s="327" t="s">
        <v>509</v>
      </c>
      <c r="C265" s="327" t="s">
        <v>538</v>
      </c>
      <c r="D265" s="328" t="s">
        <v>183</v>
      </c>
      <c r="E265" s="328" t="s">
        <v>183</v>
      </c>
      <c r="F265" s="328" t="s">
        <v>183</v>
      </c>
      <c r="G265" s="327" t="s">
        <v>509</v>
      </c>
      <c r="H265" s="327" t="s">
        <v>514</v>
      </c>
      <c r="I265" s="327" t="s">
        <v>514</v>
      </c>
    </row>
    <row r="266" spans="1:9" x14ac:dyDescent="0.35">
      <c r="A266" s="288" t="s">
        <v>571</v>
      </c>
      <c r="B266" s="327" t="s">
        <v>509</v>
      </c>
      <c r="C266" s="327" t="s">
        <v>538</v>
      </c>
      <c r="D266" s="328" t="s">
        <v>183</v>
      </c>
      <c r="E266" s="328" t="s">
        <v>183</v>
      </c>
      <c r="F266" s="328" t="s">
        <v>183</v>
      </c>
      <c r="G266" s="327" t="s">
        <v>509</v>
      </c>
      <c r="H266" s="327" t="s">
        <v>514</v>
      </c>
      <c r="I266" s="327" t="s">
        <v>514</v>
      </c>
    </row>
    <row r="267" spans="1:9" x14ac:dyDescent="0.35">
      <c r="A267" s="294" t="s">
        <v>562</v>
      </c>
      <c r="B267" s="329" t="s">
        <v>509</v>
      </c>
      <c r="C267" s="327" t="s">
        <v>538</v>
      </c>
      <c r="D267" s="327" t="s">
        <v>509</v>
      </c>
      <c r="E267" s="327" t="s">
        <v>482</v>
      </c>
      <c r="F267" s="327" t="s">
        <v>482</v>
      </c>
      <c r="G267" s="329" t="s">
        <v>509</v>
      </c>
      <c r="H267" s="329" t="s">
        <v>482</v>
      </c>
      <c r="I267" s="329" t="s">
        <v>482</v>
      </c>
    </row>
    <row r="268" spans="1:9" x14ac:dyDescent="0.35">
      <c r="A268" s="294" t="s">
        <v>572</v>
      </c>
      <c r="B268" s="329" t="s">
        <v>509</v>
      </c>
      <c r="C268" s="327" t="s">
        <v>538</v>
      </c>
      <c r="D268" s="327" t="s">
        <v>509</v>
      </c>
      <c r="E268" s="327" t="s">
        <v>482</v>
      </c>
      <c r="F268" s="327" t="s">
        <v>482</v>
      </c>
      <c r="G268" s="329" t="s">
        <v>509</v>
      </c>
      <c r="H268" s="329" t="s">
        <v>482</v>
      </c>
      <c r="I268" s="329" t="s">
        <v>482</v>
      </c>
    </row>
    <row r="269" spans="1:9" x14ac:dyDescent="0.35">
      <c r="A269" s="294" t="s">
        <v>573</v>
      </c>
      <c r="B269" s="329" t="s">
        <v>509</v>
      </c>
      <c r="C269" s="327" t="s">
        <v>538</v>
      </c>
      <c r="D269" s="327" t="s">
        <v>509</v>
      </c>
      <c r="E269" s="327" t="s">
        <v>482</v>
      </c>
      <c r="F269" s="327" t="s">
        <v>482</v>
      </c>
      <c r="G269" s="329" t="s">
        <v>509</v>
      </c>
      <c r="H269" s="329" t="s">
        <v>482</v>
      </c>
      <c r="I269" s="329" t="s">
        <v>482</v>
      </c>
    </row>
    <row r="270" spans="1:9" x14ac:dyDescent="0.35">
      <c r="A270" s="294" t="s">
        <v>574</v>
      </c>
      <c r="B270" s="327" t="s">
        <v>509</v>
      </c>
      <c r="C270" s="327" t="s">
        <v>538</v>
      </c>
      <c r="D270" s="328" t="s">
        <v>183</v>
      </c>
      <c r="E270" s="328" t="s">
        <v>183</v>
      </c>
      <c r="F270" s="328" t="s">
        <v>183</v>
      </c>
      <c r="G270" s="327" t="s">
        <v>509</v>
      </c>
      <c r="H270" s="327" t="s">
        <v>482</v>
      </c>
      <c r="I270" s="327" t="s">
        <v>482</v>
      </c>
    </row>
    <row r="271" spans="1:9" x14ac:dyDescent="0.35">
      <c r="A271" s="294" t="s">
        <v>547</v>
      </c>
      <c r="B271" s="329" t="s">
        <v>509</v>
      </c>
      <c r="C271" s="327" t="s">
        <v>538</v>
      </c>
      <c r="D271" s="327" t="s">
        <v>509</v>
      </c>
      <c r="E271" s="327" t="s">
        <v>482</v>
      </c>
      <c r="F271" s="327" t="s">
        <v>482</v>
      </c>
      <c r="G271" s="329" t="s">
        <v>509</v>
      </c>
      <c r="H271" s="329" t="s">
        <v>482</v>
      </c>
      <c r="I271" s="329" t="s">
        <v>482</v>
      </c>
    </row>
    <row r="272" spans="1:9" x14ac:dyDescent="0.35">
      <c r="A272" s="294" t="s">
        <v>88</v>
      </c>
      <c r="B272" s="329" t="s">
        <v>509</v>
      </c>
      <c r="C272" s="327" t="s">
        <v>538</v>
      </c>
      <c r="D272" s="327" t="s">
        <v>509</v>
      </c>
      <c r="E272" s="327" t="s">
        <v>482</v>
      </c>
      <c r="F272" s="327" t="s">
        <v>482</v>
      </c>
      <c r="G272" s="329" t="s">
        <v>509</v>
      </c>
      <c r="H272" s="329" t="s">
        <v>482</v>
      </c>
      <c r="I272" s="329" t="s">
        <v>482</v>
      </c>
    </row>
    <row r="273" spans="1:10" x14ac:dyDescent="0.35">
      <c r="A273" s="294" t="s">
        <v>575</v>
      </c>
      <c r="B273" s="327" t="s">
        <v>509</v>
      </c>
      <c r="C273" s="327" t="s">
        <v>538</v>
      </c>
      <c r="D273" s="328" t="s">
        <v>183</v>
      </c>
      <c r="E273" s="328" t="s">
        <v>183</v>
      </c>
      <c r="F273" s="328" t="s">
        <v>183</v>
      </c>
      <c r="G273" s="327" t="s">
        <v>509</v>
      </c>
      <c r="H273" s="327" t="s">
        <v>480</v>
      </c>
      <c r="I273" s="327" t="s">
        <v>480</v>
      </c>
    </row>
    <row r="274" spans="1:10" x14ac:dyDescent="0.3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3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35">
      <c r="A276" s="283" t="s">
        <v>540</v>
      </c>
      <c r="B276" s="329" t="s">
        <v>509</v>
      </c>
      <c r="C276" s="327" t="s">
        <v>538</v>
      </c>
      <c r="D276" s="327" t="s">
        <v>509</v>
      </c>
      <c r="E276" s="327" t="s">
        <v>509</v>
      </c>
      <c r="F276" s="327" t="s">
        <v>509</v>
      </c>
      <c r="G276" s="329" t="s">
        <v>509</v>
      </c>
      <c r="H276" s="329" t="s">
        <v>509</v>
      </c>
      <c r="I276" s="329" t="s">
        <v>509</v>
      </c>
    </row>
    <row r="277" spans="1:10" x14ac:dyDescent="0.35">
      <c r="A277" s="283" t="s">
        <v>541</v>
      </c>
      <c r="B277" s="329" t="s">
        <v>482</v>
      </c>
      <c r="C277" s="327" t="s">
        <v>538</v>
      </c>
      <c r="D277" s="327" t="s">
        <v>482</v>
      </c>
      <c r="E277" s="327" t="s">
        <v>482</v>
      </c>
      <c r="F277" s="327" t="s">
        <v>482</v>
      </c>
      <c r="G277" s="329" t="s">
        <v>482</v>
      </c>
      <c r="H277" s="329" t="s">
        <v>482</v>
      </c>
      <c r="I277" s="329" t="s">
        <v>482</v>
      </c>
    </row>
    <row r="278" spans="1:10" x14ac:dyDescent="0.35">
      <c r="A278" s="283" t="s">
        <v>3207</v>
      </c>
      <c r="B278" s="329" t="s">
        <v>482</v>
      </c>
      <c r="C278" s="327" t="s">
        <v>538</v>
      </c>
      <c r="D278" s="327" t="s">
        <v>482</v>
      </c>
      <c r="E278" s="327" t="s">
        <v>507</v>
      </c>
      <c r="F278" s="327" t="s">
        <v>507</v>
      </c>
      <c r="G278" s="329" t="s">
        <v>482</v>
      </c>
      <c r="H278" s="329" t="s">
        <v>507</v>
      </c>
      <c r="I278" s="329" t="s">
        <v>507</v>
      </c>
    </row>
    <row r="279" spans="1:10" x14ac:dyDescent="0.35">
      <c r="A279" s="283" t="s">
        <v>3219</v>
      </c>
      <c r="B279" s="327" t="s">
        <v>482</v>
      </c>
      <c r="C279" s="327" t="s">
        <v>538</v>
      </c>
      <c r="D279" s="328" t="s">
        <v>183</v>
      </c>
      <c r="E279" s="328" t="s">
        <v>183</v>
      </c>
      <c r="F279" s="328" t="s">
        <v>183</v>
      </c>
      <c r="G279" s="327" t="s">
        <v>482</v>
      </c>
      <c r="H279" s="327" t="s">
        <v>480</v>
      </c>
      <c r="I279" s="327" t="s">
        <v>480</v>
      </c>
    </row>
    <row r="280" spans="1:10" x14ac:dyDescent="0.35">
      <c r="A280" s="59" t="s">
        <v>3220</v>
      </c>
      <c r="B280" s="327">
        <v>546204.87037064438</v>
      </c>
      <c r="C280" s="327" t="s">
        <v>538</v>
      </c>
      <c r="D280" s="328" t="s">
        <v>183</v>
      </c>
      <c r="E280" s="328" t="s">
        <v>183</v>
      </c>
      <c r="F280" s="328" t="s">
        <v>183</v>
      </c>
      <c r="G280" s="327">
        <v>38024.136018348065</v>
      </c>
      <c r="H280" s="327">
        <v>16.174692701572852</v>
      </c>
      <c r="I280" s="327">
        <v>0.73291389331867995</v>
      </c>
    </row>
    <row r="281" spans="1:10" x14ac:dyDescent="0.3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3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35">
      <c r="A283" s="283" t="s">
        <v>562</v>
      </c>
      <c r="B283" s="329" t="s">
        <v>482</v>
      </c>
      <c r="C283" s="327" t="s">
        <v>538</v>
      </c>
      <c r="D283" s="327" t="s">
        <v>482</v>
      </c>
      <c r="E283" s="327" t="s">
        <v>482</v>
      </c>
      <c r="F283" s="327" t="s">
        <v>482</v>
      </c>
      <c r="G283" s="329" t="s">
        <v>482</v>
      </c>
      <c r="H283" s="329" t="s">
        <v>482</v>
      </c>
      <c r="I283" s="329" t="s">
        <v>482</v>
      </c>
    </row>
    <row r="284" spans="1:10" x14ac:dyDescent="0.35">
      <c r="A284" s="283" t="s">
        <v>3221</v>
      </c>
      <c r="B284" s="327" t="s">
        <v>509</v>
      </c>
      <c r="C284" s="327" t="s">
        <v>538</v>
      </c>
      <c r="D284" s="328" t="s">
        <v>183</v>
      </c>
      <c r="E284" s="328" t="s">
        <v>183</v>
      </c>
      <c r="F284" s="328" t="s">
        <v>183</v>
      </c>
      <c r="G284" s="327" t="s">
        <v>509</v>
      </c>
      <c r="H284" s="327" t="s">
        <v>480</v>
      </c>
      <c r="I284" s="327" t="s">
        <v>480</v>
      </c>
    </row>
    <row r="285" spans="1:10" x14ac:dyDescent="0.35">
      <c r="A285" s="283" t="s">
        <v>541</v>
      </c>
      <c r="B285" s="329" t="s">
        <v>507</v>
      </c>
      <c r="C285" s="327" t="s">
        <v>538</v>
      </c>
      <c r="D285" s="327" t="s">
        <v>507</v>
      </c>
      <c r="E285" s="327" t="s">
        <v>482</v>
      </c>
      <c r="F285" s="327" t="s">
        <v>482</v>
      </c>
      <c r="G285" s="329" t="s">
        <v>507</v>
      </c>
      <c r="H285" s="329" t="s">
        <v>482</v>
      </c>
      <c r="I285" s="329" t="s">
        <v>482</v>
      </c>
      <c r="J285" s="57" t="s">
        <v>480</v>
      </c>
    </row>
    <row r="286" spans="1:10" x14ac:dyDescent="0.35">
      <c r="A286" s="283" t="s">
        <v>3207</v>
      </c>
      <c r="B286" s="329" t="s">
        <v>482</v>
      </c>
      <c r="C286" s="327" t="s">
        <v>538</v>
      </c>
      <c r="D286" s="327" t="s">
        <v>482</v>
      </c>
      <c r="E286" s="327" t="s">
        <v>507</v>
      </c>
      <c r="F286" s="327" t="s">
        <v>507</v>
      </c>
      <c r="G286" s="329" t="s">
        <v>482</v>
      </c>
      <c r="H286" s="329" t="s">
        <v>507</v>
      </c>
      <c r="I286" s="329" t="s">
        <v>507</v>
      </c>
      <c r="J286" s="57" t="s">
        <v>480</v>
      </c>
    </row>
    <row r="287" spans="1:10" x14ac:dyDescent="0.35">
      <c r="A287" s="283" t="s">
        <v>3222</v>
      </c>
      <c r="B287" s="327" t="s">
        <v>509</v>
      </c>
      <c r="C287" s="327" t="s">
        <v>538</v>
      </c>
      <c r="D287" s="328" t="s">
        <v>183</v>
      </c>
      <c r="E287" s="328" t="s">
        <v>183</v>
      </c>
      <c r="F287" s="328" t="s">
        <v>183</v>
      </c>
      <c r="G287" s="327" t="s">
        <v>509</v>
      </c>
      <c r="H287" s="327" t="s">
        <v>480</v>
      </c>
      <c r="I287" s="327" t="s">
        <v>480</v>
      </c>
      <c r="J287" s="57" t="s">
        <v>480</v>
      </c>
    </row>
    <row r="288" spans="1:10" x14ac:dyDescent="0.35">
      <c r="A288" s="59" t="s">
        <v>3223</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3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35">
      <c r="A290" s="291" t="s">
        <v>540</v>
      </c>
      <c r="B290" s="327" t="s">
        <v>509</v>
      </c>
      <c r="C290" s="327" t="s">
        <v>538</v>
      </c>
      <c r="D290" s="327" t="s">
        <v>509</v>
      </c>
      <c r="E290" s="327" t="s">
        <v>509</v>
      </c>
      <c r="F290" s="327" t="s">
        <v>509</v>
      </c>
      <c r="G290" s="327" t="s">
        <v>509</v>
      </c>
      <c r="H290" s="327" t="s">
        <v>509</v>
      </c>
      <c r="I290" s="327" t="s">
        <v>509</v>
      </c>
      <c r="J290" s="57" t="s">
        <v>480</v>
      </c>
    </row>
    <row r="291" spans="1:10" x14ac:dyDescent="0.3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35">
      <c r="A292" s="291" t="s">
        <v>3210</v>
      </c>
      <c r="B292" s="327" t="s">
        <v>554</v>
      </c>
      <c r="C292" s="327" t="s">
        <v>538</v>
      </c>
      <c r="D292" s="327" t="s">
        <v>554</v>
      </c>
      <c r="E292" s="327" t="s">
        <v>509</v>
      </c>
      <c r="F292" s="327" t="s">
        <v>509</v>
      </c>
      <c r="G292" s="327" t="s">
        <v>554</v>
      </c>
      <c r="H292" s="327" t="s">
        <v>509</v>
      </c>
      <c r="I292" s="327" t="s">
        <v>509</v>
      </c>
      <c r="J292" s="57" t="s">
        <v>480</v>
      </c>
    </row>
    <row r="293" spans="1:10" x14ac:dyDescent="0.35">
      <c r="A293" s="291" t="s">
        <v>3212</v>
      </c>
      <c r="B293" s="327" t="s">
        <v>482</v>
      </c>
      <c r="C293" s="327" t="s">
        <v>538</v>
      </c>
      <c r="D293" s="327" t="s">
        <v>482</v>
      </c>
      <c r="E293" s="327" t="s">
        <v>579</v>
      </c>
      <c r="F293" s="327" t="s">
        <v>579</v>
      </c>
      <c r="G293" s="327" t="s">
        <v>482</v>
      </c>
      <c r="H293" s="327" t="s">
        <v>579</v>
      </c>
      <c r="I293" s="327" t="s">
        <v>579</v>
      </c>
      <c r="J293" s="57" t="s">
        <v>480</v>
      </c>
    </row>
    <row r="294" spans="1:10" x14ac:dyDescent="0.3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35">
      <c r="A295" s="291" t="s">
        <v>539</v>
      </c>
      <c r="B295" s="329" t="s">
        <v>507</v>
      </c>
      <c r="C295" s="327" t="s">
        <v>538</v>
      </c>
      <c r="D295" s="327" t="s">
        <v>507</v>
      </c>
      <c r="E295" s="327" t="s">
        <v>507</v>
      </c>
      <c r="F295" s="327" t="s">
        <v>507</v>
      </c>
      <c r="G295" s="329" t="s">
        <v>507</v>
      </c>
      <c r="H295" s="329" t="s">
        <v>507</v>
      </c>
      <c r="I295" s="329" t="s">
        <v>507</v>
      </c>
      <c r="J295" s="57" t="s">
        <v>480</v>
      </c>
    </row>
    <row r="296" spans="1:10" x14ac:dyDescent="0.35">
      <c r="A296" s="291" t="s">
        <v>540</v>
      </c>
      <c r="B296" s="329" t="s">
        <v>509</v>
      </c>
      <c r="C296" s="327" t="s">
        <v>538</v>
      </c>
      <c r="D296" s="327" t="s">
        <v>509</v>
      </c>
      <c r="E296" s="327" t="s">
        <v>509</v>
      </c>
      <c r="F296" s="327" t="s">
        <v>509</v>
      </c>
      <c r="G296" s="329" t="s">
        <v>509</v>
      </c>
      <c r="H296" s="329" t="s">
        <v>509</v>
      </c>
      <c r="I296" s="329" t="s">
        <v>509</v>
      </c>
      <c r="J296" s="57" t="s">
        <v>480</v>
      </c>
    </row>
    <row r="297" spans="1:10" x14ac:dyDescent="0.3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35">
      <c r="A298" s="291" t="s">
        <v>3210</v>
      </c>
      <c r="B298" s="329" t="s">
        <v>482</v>
      </c>
      <c r="C298" s="327" t="s">
        <v>538</v>
      </c>
      <c r="D298" s="327" t="s">
        <v>482</v>
      </c>
      <c r="E298" s="327" t="s">
        <v>509</v>
      </c>
      <c r="F298" s="327" t="s">
        <v>509</v>
      </c>
      <c r="G298" s="329" t="s">
        <v>482</v>
      </c>
      <c r="H298" s="329" t="s">
        <v>509</v>
      </c>
      <c r="I298" s="329" t="s">
        <v>509</v>
      </c>
      <c r="J298" s="57" t="s">
        <v>480</v>
      </c>
    </row>
    <row r="299" spans="1:10" x14ac:dyDescent="0.35">
      <c r="A299" s="291" t="s">
        <v>3212</v>
      </c>
      <c r="B299" s="329" t="s">
        <v>482</v>
      </c>
      <c r="C299" s="327" t="s">
        <v>538</v>
      </c>
      <c r="D299" s="327" t="s">
        <v>482</v>
      </c>
      <c r="E299" s="327" t="s">
        <v>509</v>
      </c>
      <c r="F299" s="327" t="s">
        <v>509</v>
      </c>
      <c r="G299" s="329" t="s">
        <v>482</v>
      </c>
      <c r="H299" s="329" t="s">
        <v>509</v>
      </c>
      <c r="I299" s="329" t="s">
        <v>509</v>
      </c>
      <c r="J299" s="57" t="s">
        <v>480</v>
      </c>
    </row>
    <row r="300" spans="1:10" x14ac:dyDescent="0.35">
      <c r="A300" s="298" t="s">
        <v>3224</v>
      </c>
      <c r="B300" s="327" t="s">
        <v>554</v>
      </c>
      <c r="C300" s="327" t="s">
        <v>538</v>
      </c>
      <c r="D300" s="328" t="s">
        <v>183</v>
      </c>
      <c r="E300" s="328" t="s">
        <v>183</v>
      </c>
      <c r="F300" s="328" t="s">
        <v>183</v>
      </c>
      <c r="G300" s="327" t="s">
        <v>554</v>
      </c>
      <c r="H300" s="327">
        <v>42.78562494471668</v>
      </c>
      <c r="I300" s="327">
        <v>22.8286814646106</v>
      </c>
      <c r="J300" s="57" t="s">
        <v>480</v>
      </c>
    </row>
    <row r="301" spans="1:10" x14ac:dyDescent="0.3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3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35">
      <c r="A303" s="288" t="s">
        <v>546</v>
      </c>
      <c r="B303" s="329" t="s">
        <v>509</v>
      </c>
      <c r="C303" s="327" t="s">
        <v>538</v>
      </c>
      <c r="D303" s="327" t="s">
        <v>509</v>
      </c>
      <c r="E303" s="327" t="s">
        <v>509</v>
      </c>
      <c r="F303" s="327" t="s">
        <v>509</v>
      </c>
      <c r="G303" s="329" t="s">
        <v>509</v>
      </c>
      <c r="H303" s="329" t="s">
        <v>509</v>
      </c>
      <c r="I303" s="329" t="s">
        <v>509</v>
      </c>
      <c r="J303" s="57" t="s">
        <v>480</v>
      </c>
    </row>
    <row r="304" spans="1:10" x14ac:dyDescent="0.3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35">
      <c r="A305" s="288" t="s">
        <v>548</v>
      </c>
      <c r="B305" s="329" t="s">
        <v>509</v>
      </c>
      <c r="C305" s="327" t="s">
        <v>538</v>
      </c>
      <c r="D305" s="327" t="s">
        <v>509</v>
      </c>
      <c r="E305" s="327" t="s">
        <v>509</v>
      </c>
      <c r="F305" s="327" t="s">
        <v>509</v>
      </c>
      <c r="G305" s="329" t="s">
        <v>509</v>
      </c>
      <c r="H305" s="329" t="s">
        <v>509</v>
      </c>
      <c r="I305" s="329" t="s">
        <v>509</v>
      </c>
      <c r="J305" s="57" t="s">
        <v>480</v>
      </c>
    </row>
    <row r="306" spans="1:10" x14ac:dyDescent="0.35">
      <c r="A306" s="288" t="s">
        <v>88</v>
      </c>
      <c r="B306" s="329" t="s">
        <v>482</v>
      </c>
      <c r="C306" s="327" t="s">
        <v>538</v>
      </c>
      <c r="D306" s="327" t="s">
        <v>482</v>
      </c>
      <c r="E306" s="327" t="s">
        <v>507</v>
      </c>
      <c r="F306" s="327" t="s">
        <v>507</v>
      </c>
      <c r="G306" s="329" t="s">
        <v>482</v>
      </c>
      <c r="H306" s="329" t="s">
        <v>507</v>
      </c>
      <c r="I306" s="329" t="s">
        <v>507</v>
      </c>
      <c r="J306" s="57" t="s">
        <v>480</v>
      </c>
    </row>
    <row r="307" spans="1:10" x14ac:dyDescent="0.3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3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3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3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35">
      <c r="A311" s="283" t="s">
        <v>3205</v>
      </c>
      <c r="B311" s="327" t="s">
        <v>509</v>
      </c>
      <c r="C311" s="327" t="s">
        <v>538</v>
      </c>
      <c r="D311" s="327" t="s">
        <v>509</v>
      </c>
      <c r="E311" s="327" t="s">
        <v>509</v>
      </c>
      <c r="F311" s="327" t="s">
        <v>509</v>
      </c>
      <c r="G311" s="327" t="s">
        <v>509</v>
      </c>
      <c r="H311" s="327" t="s">
        <v>509</v>
      </c>
      <c r="I311" s="327" t="s">
        <v>509</v>
      </c>
      <c r="J311" s="327" t="s">
        <v>509</v>
      </c>
    </row>
    <row r="312" spans="1:10" x14ac:dyDescent="0.35">
      <c r="A312" s="283" t="s">
        <v>3206</v>
      </c>
      <c r="B312" s="327" t="s">
        <v>509</v>
      </c>
      <c r="C312" s="327" t="s">
        <v>538</v>
      </c>
      <c r="D312" s="327" t="s">
        <v>509</v>
      </c>
      <c r="E312" s="327" t="s">
        <v>509</v>
      </c>
      <c r="F312" s="327" t="s">
        <v>509</v>
      </c>
      <c r="G312" s="327" t="s">
        <v>509</v>
      </c>
      <c r="H312" s="327" t="s">
        <v>509</v>
      </c>
      <c r="I312" s="327" t="s">
        <v>509</v>
      </c>
      <c r="J312" s="327" t="s">
        <v>509</v>
      </c>
    </row>
    <row r="313" spans="1:10" x14ac:dyDescent="0.35">
      <c r="A313" s="283" t="s">
        <v>3207</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35">
      <c r="A314" s="296" t="s">
        <v>3225</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3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3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3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35">
      <c r="A318" s="283" t="s">
        <v>3205</v>
      </c>
      <c r="B318" s="327" t="s">
        <v>509</v>
      </c>
      <c r="C318" s="327" t="s">
        <v>538</v>
      </c>
      <c r="D318" s="327" t="s">
        <v>509</v>
      </c>
      <c r="E318" s="327" t="s">
        <v>509</v>
      </c>
      <c r="F318" s="327" t="s">
        <v>509</v>
      </c>
      <c r="G318" s="327" t="s">
        <v>509</v>
      </c>
      <c r="H318" s="327" t="s">
        <v>509</v>
      </c>
      <c r="I318" s="327" t="s">
        <v>509</v>
      </c>
      <c r="J318" s="327" t="s">
        <v>509</v>
      </c>
    </row>
    <row r="319" spans="1:10" x14ac:dyDescent="0.35">
      <c r="A319" s="283" t="s">
        <v>3206</v>
      </c>
      <c r="B319" s="327" t="s">
        <v>509</v>
      </c>
      <c r="C319" s="327" t="s">
        <v>538</v>
      </c>
      <c r="D319" s="327" t="s">
        <v>509</v>
      </c>
      <c r="E319" s="327" t="s">
        <v>509</v>
      </c>
      <c r="F319" s="327" t="s">
        <v>509</v>
      </c>
      <c r="G319" s="327" t="s">
        <v>509</v>
      </c>
      <c r="H319" s="327" t="s">
        <v>509</v>
      </c>
      <c r="I319" s="327" t="s">
        <v>509</v>
      </c>
      <c r="J319" s="327" t="s">
        <v>509</v>
      </c>
    </row>
    <row r="320" spans="1:10" x14ac:dyDescent="0.35">
      <c r="A320" s="283" t="s">
        <v>3207</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3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3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3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3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35">
      <c r="A325" s="294" t="s">
        <v>548</v>
      </c>
      <c r="B325" s="329" t="s">
        <v>509</v>
      </c>
      <c r="C325" s="327" t="s">
        <v>538</v>
      </c>
      <c r="D325" s="327" t="s">
        <v>509</v>
      </c>
      <c r="E325" s="327" t="s">
        <v>509</v>
      </c>
      <c r="F325" s="327" t="s">
        <v>509</v>
      </c>
      <c r="G325" s="329" t="s">
        <v>509</v>
      </c>
      <c r="H325" s="329" t="s">
        <v>509</v>
      </c>
      <c r="I325" s="329" t="s">
        <v>509</v>
      </c>
      <c r="J325" s="329" t="s">
        <v>509</v>
      </c>
    </row>
    <row r="326" spans="1:10" x14ac:dyDescent="0.35">
      <c r="A326" s="294" t="s">
        <v>549</v>
      </c>
      <c r="B326" s="329" t="s">
        <v>509</v>
      </c>
      <c r="C326" s="327" t="s">
        <v>538</v>
      </c>
      <c r="D326" s="327" t="s">
        <v>509</v>
      </c>
      <c r="E326" s="327" t="s">
        <v>509</v>
      </c>
      <c r="F326" s="327" t="s">
        <v>509</v>
      </c>
      <c r="G326" s="329" t="s">
        <v>509</v>
      </c>
      <c r="H326" s="329" t="s">
        <v>509</v>
      </c>
      <c r="I326" s="329" t="s">
        <v>509</v>
      </c>
      <c r="J326" s="329" t="s">
        <v>509</v>
      </c>
    </row>
    <row r="327" spans="1:10" x14ac:dyDescent="0.3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35">
      <c r="A328" s="296" t="s">
        <v>3226</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3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3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3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35">
      <c r="A332" s="283" t="s">
        <v>3205</v>
      </c>
      <c r="B332" s="327" t="s">
        <v>509</v>
      </c>
      <c r="C332" s="327" t="s">
        <v>538</v>
      </c>
      <c r="D332" s="327" t="s">
        <v>509</v>
      </c>
      <c r="E332" s="327" t="s">
        <v>509</v>
      </c>
      <c r="F332" s="327" t="s">
        <v>509</v>
      </c>
      <c r="G332" s="327" t="s">
        <v>509</v>
      </c>
      <c r="H332" s="327" t="s">
        <v>509</v>
      </c>
      <c r="I332" s="327" t="s">
        <v>509</v>
      </c>
      <c r="J332" s="327" t="s">
        <v>509</v>
      </c>
    </row>
    <row r="333" spans="1:10" x14ac:dyDescent="0.35">
      <c r="A333" s="283" t="s">
        <v>3206</v>
      </c>
      <c r="B333" s="327" t="s">
        <v>509</v>
      </c>
      <c r="C333" s="327" t="s">
        <v>538</v>
      </c>
      <c r="D333" s="327" t="s">
        <v>509</v>
      </c>
      <c r="E333" s="327" t="s">
        <v>509</v>
      </c>
      <c r="F333" s="327" t="s">
        <v>509</v>
      </c>
      <c r="G333" s="327" t="s">
        <v>509</v>
      </c>
      <c r="H333" s="327" t="s">
        <v>509</v>
      </c>
      <c r="I333" s="327" t="s">
        <v>509</v>
      </c>
      <c r="J333" s="327" t="s">
        <v>509</v>
      </c>
    </row>
    <row r="334" spans="1:10" x14ac:dyDescent="0.35">
      <c r="A334" s="283" t="s">
        <v>3207</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3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3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3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3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3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35">
      <c r="A340" s="294" t="s">
        <v>548</v>
      </c>
      <c r="B340" s="329" t="s">
        <v>509</v>
      </c>
      <c r="C340" s="327" t="s">
        <v>538</v>
      </c>
      <c r="D340" s="327" t="s">
        <v>509</v>
      </c>
      <c r="E340" s="327" t="s">
        <v>509</v>
      </c>
      <c r="F340" s="327" t="s">
        <v>509</v>
      </c>
      <c r="G340" s="329" t="s">
        <v>509</v>
      </c>
      <c r="H340" s="329" t="s">
        <v>509</v>
      </c>
      <c r="I340" s="329" t="s">
        <v>509</v>
      </c>
      <c r="J340" s="329" t="s">
        <v>509</v>
      </c>
    </row>
    <row r="341" spans="1:10" x14ac:dyDescent="0.35">
      <c r="A341" s="294" t="s">
        <v>549</v>
      </c>
      <c r="B341" s="329" t="s">
        <v>509</v>
      </c>
      <c r="C341" s="327" t="s">
        <v>538</v>
      </c>
      <c r="D341" s="327" t="s">
        <v>509</v>
      </c>
      <c r="E341" s="327" t="s">
        <v>509</v>
      </c>
      <c r="F341" s="327" t="s">
        <v>509</v>
      </c>
      <c r="G341" s="329" t="s">
        <v>509</v>
      </c>
      <c r="H341" s="329" t="s">
        <v>509</v>
      </c>
      <c r="I341" s="329" t="s">
        <v>509</v>
      </c>
      <c r="J341" s="329" t="s">
        <v>509</v>
      </c>
    </row>
    <row r="342" spans="1:10" x14ac:dyDescent="0.3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3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3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3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3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35">
      <c r="A347" s="283" t="s">
        <v>3205</v>
      </c>
      <c r="B347" s="327" t="s">
        <v>509</v>
      </c>
      <c r="C347" s="327" t="s">
        <v>538</v>
      </c>
      <c r="D347" s="327" t="s">
        <v>509</v>
      </c>
      <c r="E347" s="327" t="s">
        <v>509</v>
      </c>
      <c r="F347" s="327" t="s">
        <v>509</v>
      </c>
      <c r="G347" s="327" t="s">
        <v>509</v>
      </c>
      <c r="H347" s="327" t="s">
        <v>509</v>
      </c>
      <c r="I347" s="327" t="s">
        <v>509</v>
      </c>
      <c r="J347" s="327" t="s">
        <v>509</v>
      </c>
    </row>
    <row r="348" spans="1:10" x14ac:dyDescent="0.35">
      <c r="A348" s="283" t="s">
        <v>3206</v>
      </c>
      <c r="B348" s="327" t="s">
        <v>509</v>
      </c>
      <c r="C348" s="327" t="s">
        <v>538</v>
      </c>
      <c r="D348" s="327" t="s">
        <v>509</v>
      </c>
      <c r="E348" s="327" t="s">
        <v>509</v>
      </c>
      <c r="F348" s="327" t="s">
        <v>509</v>
      </c>
      <c r="G348" s="327" t="s">
        <v>509</v>
      </c>
      <c r="H348" s="327" t="s">
        <v>509</v>
      </c>
      <c r="I348" s="327" t="s">
        <v>509</v>
      </c>
      <c r="J348" s="327" t="s">
        <v>509</v>
      </c>
    </row>
    <row r="349" spans="1:10" x14ac:dyDescent="0.35">
      <c r="A349" s="283" t="s">
        <v>3207</v>
      </c>
      <c r="B349" s="327" t="s">
        <v>482</v>
      </c>
      <c r="C349" s="327" t="s">
        <v>538</v>
      </c>
      <c r="D349" s="327" t="s">
        <v>514</v>
      </c>
      <c r="E349" s="327" t="s">
        <v>480</v>
      </c>
      <c r="F349" s="327" t="s">
        <v>480</v>
      </c>
      <c r="G349" s="327" t="s">
        <v>482</v>
      </c>
      <c r="H349" s="327" t="s">
        <v>480</v>
      </c>
      <c r="I349" s="327" t="s">
        <v>480</v>
      </c>
      <c r="J349" s="327" t="s">
        <v>480</v>
      </c>
    </row>
    <row r="350" spans="1:10" x14ac:dyDescent="0.3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3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3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3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35">
      <c r="A354" s="283" t="s">
        <v>3205</v>
      </c>
      <c r="B354" s="329" t="s">
        <v>509</v>
      </c>
      <c r="C354" s="327" t="s">
        <v>538</v>
      </c>
      <c r="D354" s="327" t="s">
        <v>509</v>
      </c>
      <c r="E354" s="327" t="s">
        <v>509</v>
      </c>
      <c r="F354" s="327" t="s">
        <v>509</v>
      </c>
      <c r="G354" s="329" t="s">
        <v>509</v>
      </c>
      <c r="H354" s="329" t="s">
        <v>509</v>
      </c>
      <c r="I354" s="329" t="s">
        <v>509</v>
      </c>
      <c r="J354" s="329" t="s">
        <v>509</v>
      </c>
    </row>
    <row r="355" spans="1:10" x14ac:dyDescent="0.35">
      <c r="A355" s="283" t="s">
        <v>3206</v>
      </c>
      <c r="B355" s="329" t="s">
        <v>509</v>
      </c>
      <c r="C355" s="327" t="s">
        <v>538</v>
      </c>
      <c r="D355" s="327" t="s">
        <v>509</v>
      </c>
      <c r="E355" s="327" t="s">
        <v>509</v>
      </c>
      <c r="F355" s="327" t="s">
        <v>509</v>
      </c>
      <c r="G355" s="329" t="s">
        <v>509</v>
      </c>
      <c r="H355" s="329" t="s">
        <v>509</v>
      </c>
      <c r="I355" s="329" t="s">
        <v>509</v>
      </c>
      <c r="J355" s="329" t="s">
        <v>509</v>
      </c>
    </row>
    <row r="356" spans="1:10" x14ac:dyDescent="0.35">
      <c r="A356" s="283" t="s">
        <v>3207</v>
      </c>
      <c r="B356" s="329" t="s">
        <v>482</v>
      </c>
      <c r="C356" s="327" t="s">
        <v>538</v>
      </c>
      <c r="D356" s="327" t="s">
        <v>514</v>
      </c>
      <c r="E356" s="327" t="s">
        <v>480</v>
      </c>
      <c r="F356" s="327" t="s">
        <v>480</v>
      </c>
      <c r="G356" s="329" t="s">
        <v>482</v>
      </c>
      <c r="H356" s="329" t="s">
        <v>480</v>
      </c>
      <c r="I356" s="329" t="s">
        <v>480</v>
      </c>
      <c r="J356" s="329" t="s">
        <v>480</v>
      </c>
    </row>
    <row r="357" spans="1:10" x14ac:dyDescent="0.3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35">
      <c r="A358" s="283" t="s">
        <v>562</v>
      </c>
      <c r="B358" s="329" t="s">
        <v>482</v>
      </c>
      <c r="C358" s="327" t="s">
        <v>538</v>
      </c>
      <c r="D358" s="327" t="s">
        <v>482</v>
      </c>
      <c r="E358" s="327" t="s">
        <v>482</v>
      </c>
      <c r="F358" s="327" t="s">
        <v>482</v>
      </c>
      <c r="G358" s="329" t="s">
        <v>482</v>
      </c>
      <c r="H358" s="329" t="s">
        <v>482</v>
      </c>
      <c r="I358" s="329" t="s">
        <v>482</v>
      </c>
      <c r="J358" s="328" t="s">
        <v>183</v>
      </c>
    </row>
    <row r="359" spans="1:10" x14ac:dyDescent="0.35">
      <c r="A359" s="283" t="s">
        <v>563</v>
      </c>
      <c r="B359" s="329" t="s">
        <v>482</v>
      </c>
      <c r="C359" s="327" t="s">
        <v>538</v>
      </c>
      <c r="D359" s="327" t="s">
        <v>482</v>
      </c>
      <c r="E359" s="327" t="s">
        <v>482</v>
      </c>
      <c r="F359" s="327" t="s">
        <v>482</v>
      </c>
      <c r="G359" s="329" t="s">
        <v>482</v>
      </c>
      <c r="H359" s="329" t="s">
        <v>482</v>
      </c>
      <c r="I359" s="329" t="s">
        <v>482</v>
      </c>
      <c r="J359" s="328" t="s">
        <v>183</v>
      </c>
    </row>
    <row r="360" spans="1:10" x14ac:dyDescent="0.35">
      <c r="A360" s="283" t="s">
        <v>564</v>
      </c>
      <c r="B360" s="329" t="s">
        <v>482</v>
      </c>
      <c r="C360" s="327" t="s">
        <v>538</v>
      </c>
      <c r="D360" s="327" t="s">
        <v>482</v>
      </c>
      <c r="E360" s="327" t="s">
        <v>482</v>
      </c>
      <c r="F360" s="327" t="s">
        <v>482</v>
      </c>
      <c r="G360" s="329" t="s">
        <v>482</v>
      </c>
      <c r="H360" s="329" t="s">
        <v>482</v>
      </c>
      <c r="I360" s="329" t="s">
        <v>482</v>
      </c>
      <c r="J360" s="328" t="s">
        <v>183</v>
      </c>
    </row>
    <row r="361" spans="1:10" x14ac:dyDescent="0.35">
      <c r="A361" s="283" t="s">
        <v>3216</v>
      </c>
      <c r="B361" s="327" t="s">
        <v>482</v>
      </c>
      <c r="C361" s="327" t="s">
        <v>538</v>
      </c>
      <c r="D361" s="328" t="s">
        <v>183</v>
      </c>
      <c r="E361" s="328" t="s">
        <v>183</v>
      </c>
      <c r="F361" s="328" t="s">
        <v>183</v>
      </c>
      <c r="G361" s="327" t="s">
        <v>482</v>
      </c>
      <c r="H361" s="327" t="s">
        <v>509</v>
      </c>
      <c r="I361" s="327" t="s">
        <v>509</v>
      </c>
      <c r="J361" s="328" t="s">
        <v>183</v>
      </c>
    </row>
    <row r="362" spans="1:10" x14ac:dyDescent="0.35">
      <c r="A362" s="283" t="s">
        <v>541</v>
      </c>
      <c r="B362" s="329" t="s">
        <v>482</v>
      </c>
      <c r="C362" s="327" t="s">
        <v>538</v>
      </c>
      <c r="D362" s="327" t="s">
        <v>482</v>
      </c>
      <c r="E362" s="327" t="s">
        <v>482</v>
      </c>
      <c r="F362" s="327" t="s">
        <v>482</v>
      </c>
      <c r="G362" s="329" t="s">
        <v>482</v>
      </c>
      <c r="H362" s="329" t="s">
        <v>482</v>
      </c>
      <c r="I362" s="329" t="s">
        <v>482</v>
      </c>
      <c r="J362" s="328" t="s">
        <v>183</v>
      </c>
    </row>
    <row r="363" spans="1:10" x14ac:dyDescent="0.35">
      <c r="A363" s="283" t="s">
        <v>3207</v>
      </c>
      <c r="B363" s="329" t="s">
        <v>482</v>
      </c>
      <c r="C363" s="327" t="s">
        <v>538</v>
      </c>
      <c r="D363" s="327" t="s">
        <v>482</v>
      </c>
      <c r="E363" s="327" t="s">
        <v>480</v>
      </c>
      <c r="F363" s="327" t="s">
        <v>480</v>
      </c>
      <c r="G363" s="329" t="s">
        <v>482</v>
      </c>
      <c r="H363" s="329" t="s">
        <v>480</v>
      </c>
      <c r="I363" s="329" t="s">
        <v>480</v>
      </c>
      <c r="J363" s="328" t="s">
        <v>183</v>
      </c>
    </row>
    <row r="364" spans="1:10" x14ac:dyDescent="0.35">
      <c r="A364" s="283" t="s">
        <v>3217</v>
      </c>
      <c r="B364" s="327" t="s">
        <v>509</v>
      </c>
      <c r="C364" s="327" t="s">
        <v>538</v>
      </c>
      <c r="D364" s="328" t="s">
        <v>183</v>
      </c>
      <c r="E364" s="328" t="s">
        <v>183</v>
      </c>
      <c r="F364" s="328" t="s">
        <v>183</v>
      </c>
      <c r="G364" s="327" t="s">
        <v>509</v>
      </c>
      <c r="H364" s="327" t="s">
        <v>509</v>
      </c>
      <c r="I364" s="327" t="s">
        <v>509</v>
      </c>
      <c r="J364" s="328" t="s">
        <v>183</v>
      </c>
    </row>
    <row r="365" spans="1:10" x14ac:dyDescent="0.3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35">
      <c r="A366" s="283" t="s">
        <v>576</v>
      </c>
      <c r="B366" s="329" t="s">
        <v>482</v>
      </c>
      <c r="C366" s="327" t="s">
        <v>538</v>
      </c>
      <c r="D366" s="327" t="s">
        <v>482</v>
      </c>
      <c r="E366" s="327" t="s">
        <v>482</v>
      </c>
      <c r="F366" s="327" t="s">
        <v>482</v>
      </c>
      <c r="G366" s="329" t="s">
        <v>482</v>
      </c>
      <c r="H366" s="329" t="s">
        <v>482</v>
      </c>
      <c r="I366" s="329" t="s">
        <v>482</v>
      </c>
      <c r="J366" s="328" t="s">
        <v>183</v>
      </c>
    </row>
    <row r="367" spans="1:10" x14ac:dyDescent="0.35">
      <c r="A367" s="283" t="s">
        <v>577</v>
      </c>
      <c r="B367" s="329" t="s">
        <v>482</v>
      </c>
      <c r="C367" s="327" t="s">
        <v>538</v>
      </c>
      <c r="D367" s="327" t="s">
        <v>482</v>
      </c>
      <c r="E367" s="327" t="s">
        <v>482</v>
      </c>
      <c r="F367" s="327" t="s">
        <v>482</v>
      </c>
      <c r="G367" s="329" t="s">
        <v>482</v>
      </c>
      <c r="H367" s="329" t="s">
        <v>482</v>
      </c>
      <c r="I367" s="329" t="s">
        <v>482</v>
      </c>
      <c r="J367" s="328" t="s">
        <v>183</v>
      </c>
    </row>
    <row r="368" spans="1:10" x14ac:dyDescent="0.35">
      <c r="A368" s="283" t="s">
        <v>562</v>
      </c>
      <c r="B368" s="329" t="s">
        <v>482</v>
      </c>
      <c r="C368" s="327" t="s">
        <v>538</v>
      </c>
      <c r="D368" s="327" t="s">
        <v>482</v>
      </c>
      <c r="E368" s="327" t="s">
        <v>482</v>
      </c>
      <c r="F368" s="327" t="s">
        <v>482</v>
      </c>
      <c r="G368" s="329" t="s">
        <v>482</v>
      </c>
      <c r="H368" s="329" t="s">
        <v>482</v>
      </c>
      <c r="I368" s="329" t="s">
        <v>482</v>
      </c>
      <c r="J368" s="328" t="s">
        <v>183</v>
      </c>
    </row>
    <row r="369" spans="1:10" x14ac:dyDescent="0.35">
      <c r="A369" s="283" t="s">
        <v>3221</v>
      </c>
      <c r="B369" s="327" t="s">
        <v>482</v>
      </c>
      <c r="C369" s="327" t="s">
        <v>538</v>
      </c>
      <c r="D369" s="328" t="s">
        <v>183</v>
      </c>
      <c r="E369" s="328" t="s">
        <v>183</v>
      </c>
      <c r="F369" s="328" t="s">
        <v>183</v>
      </c>
      <c r="G369" s="327" t="s">
        <v>482</v>
      </c>
      <c r="H369" s="327" t="s">
        <v>482</v>
      </c>
      <c r="I369" s="327" t="s">
        <v>482</v>
      </c>
      <c r="J369" s="328" t="s">
        <v>183</v>
      </c>
    </row>
    <row r="370" spans="1:10" x14ac:dyDescent="0.35">
      <c r="A370" s="283" t="s">
        <v>541</v>
      </c>
      <c r="B370" s="329" t="s">
        <v>482</v>
      </c>
      <c r="C370" s="327" t="s">
        <v>538</v>
      </c>
      <c r="D370" s="327" t="s">
        <v>482</v>
      </c>
      <c r="E370" s="327" t="s">
        <v>482</v>
      </c>
      <c r="F370" s="327" t="s">
        <v>482</v>
      </c>
      <c r="G370" s="329" t="s">
        <v>482</v>
      </c>
      <c r="H370" s="329" t="s">
        <v>482</v>
      </c>
      <c r="I370" s="329" t="s">
        <v>482</v>
      </c>
      <c r="J370" s="328" t="s">
        <v>183</v>
      </c>
    </row>
    <row r="371" spans="1:10" x14ac:dyDescent="0.35">
      <c r="A371" s="283" t="s">
        <v>3207</v>
      </c>
      <c r="B371" s="329" t="s">
        <v>482</v>
      </c>
      <c r="C371" s="327" t="s">
        <v>538</v>
      </c>
      <c r="D371" s="327" t="s">
        <v>482</v>
      </c>
      <c r="E371" s="327" t="s">
        <v>480</v>
      </c>
      <c r="F371" s="327" t="s">
        <v>480</v>
      </c>
      <c r="G371" s="329" t="s">
        <v>482</v>
      </c>
      <c r="H371" s="329" t="s">
        <v>480</v>
      </c>
      <c r="I371" s="329" t="s">
        <v>480</v>
      </c>
      <c r="J371" s="328" t="s">
        <v>183</v>
      </c>
    </row>
    <row r="372" spans="1:10" x14ac:dyDescent="0.35">
      <c r="A372" s="283" t="s">
        <v>3222</v>
      </c>
      <c r="B372" s="327" t="s">
        <v>509</v>
      </c>
      <c r="C372" s="327" t="s">
        <v>538</v>
      </c>
      <c r="D372" s="328" t="s">
        <v>183</v>
      </c>
      <c r="E372" s="328" t="s">
        <v>183</v>
      </c>
      <c r="F372" s="328" t="s">
        <v>183</v>
      </c>
      <c r="G372" s="327" t="s">
        <v>509</v>
      </c>
      <c r="H372" s="327" t="s">
        <v>509</v>
      </c>
      <c r="I372" s="327" t="s">
        <v>509</v>
      </c>
      <c r="J372" s="328" t="s">
        <v>183</v>
      </c>
    </row>
    <row r="373" spans="1:10" x14ac:dyDescent="0.3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3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3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35">
      <c r="A376" s="288" t="s">
        <v>545</v>
      </c>
      <c r="B376" s="329" t="s">
        <v>480</v>
      </c>
      <c r="C376" s="327" t="s">
        <v>538</v>
      </c>
      <c r="D376" s="327" t="s">
        <v>480</v>
      </c>
      <c r="E376" s="327" t="s">
        <v>480</v>
      </c>
      <c r="F376" s="327" t="s">
        <v>480</v>
      </c>
      <c r="G376" s="329" t="s">
        <v>480</v>
      </c>
      <c r="H376" s="329" t="s">
        <v>480</v>
      </c>
      <c r="I376" s="329" t="s">
        <v>480</v>
      </c>
      <c r="J376" s="329" t="s">
        <v>480</v>
      </c>
    </row>
    <row r="377" spans="1:10" x14ac:dyDescent="0.35">
      <c r="A377" s="288" t="s">
        <v>546</v>
      </c>
      <c r="B377" s="329" t="s">
        <v>480</v>
      </c>
      <c r="C377" s="327" t="s">
        <v>538</v>
      </c>
      <c r="D377" s="327" t="s">
        <v>480</v>
      </c>
      <c r="E377" s="327" t="s">
        <v>480</v>
      </c>
      <c r="F377" s="327" t="s">
        <v>480</v>
      </c>
      <c r="G377" s="329" t="s">
        <v>480</v>
      </c>
      <c r="H377" s="329" t="s">
        <v>480</v>
      </c>
      <c r="I377" s="329" t="s">
        <v>480</v>
      </c>
      <c r="J377" s="329" t="s">
        <v>480</v>
      </c>
    </row>
    <row r="378" spans="1:10" x14ac:dyDescent="0.35">
      <c r="A378" s="288" t="s">
        <v>547</v>
      </c>
      <c r="B378" s="329" t="s">
        <v>480</v>
      </c>
      <c r="C378" s="327" t="s">
        <v>538</v>
      </c>
      <c r="D378" s="327" t="s">
        <v>480</v>
      </c>
      <c r="E378" s="327" t="s">
        <v>480</v>
      </c>
      <c r="F378" s="327" t="s">
        <v>480</v>
      </c>
      <c r="G378" s="329" t="s">
        <v>480</v>
      </c>
      <c r="H378" s="329" t="s">
        <v>480</v>
      </c>
      <c r="I378" s="329" t="s">
        <v>480</v>
      </c>
      <c r="J378" s="329" t="s">
        <v>480</v>
      </c>
    </row>
    <row r="379" spans="1:10" x14ac:dyDescent="0.3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35">
      <c r="A380" s="288" t="s">
        <v>549</v>
      </c>
      <c r="B380" s="329" t="s">
        <v>509</v>
      </c>
      <c r="C380" s="327" t="s">
        <v>538</v>
      </c>
      <c r="D380" s="327" t="s">
        <v>509</v>
      </c>
      <c r="E380" s="327" t="s">
        <v>509</v>
      </c>
      <c r="F380" s="327" t="s">
        <v>509</v>
      </c>
      <c r="G380" s="329" t="s">
        <v>509</v>
      </c>
      <c r="H380" s="329" t="s">
        <v>509</v>
      </c>
      <c r="I380" s="329" t="s">
        <v>509</v>
      </c>
      <c r="J380" s="329" t="s">
        <v>509</v>
      </c>
    </row>
    <row r="381" spans="1:10" x14ac:dyDescent="0.35">
      <c r="A381" s="288" t="s">
        <v>88</v>
      </c>
      <c r="B381" s="329" t="s">
        <v>480</v>
      </c>
      <c r="C381" s="327" t="s">
        <v>538</v>
      </c>
      <c r="D381" s="327" t="s">
        <v>480</v>
      </c>
      <c r="E381" s="327" t="s">
        <v>480</v>
      </c>
      <c r="F381" s="327" t="s">
        <v>480</v>
      </c>
      <c r="G381" s="329" t="s">
        <v>480</v>
      </c>
      <c r="H381" s="329" t="s">
        <v>480</v>
      </c>
      <c r="I381" s="329" t="s">
        <v>480</v>
      </c>
      <c r="J381" s="329" t="s">
        <v>480</v>
      </c>
    </row>
    <row r="382" spans="1:10" x14ac:dyDescent="0.3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3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3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3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35">
      <c r="A386" s="288" t="s">
        <v>548</v>
      </c>
      <c r="B386" s="329" t="s">
        <v>509</v>
      </c>
      <c r="C386" s="327" t="s">
        <v>538</v>
      </c>
      <c r="D386" s="327" t="s">
        <v>509</v>
      </c>
      <c r="E386" s="327" t="s">
        <v>509</v>
      </c>
      <c r="F386" s="327" t="s">
        <v>509</v>
      </c>
      <c r="G386" s="329" t="s">
        <v>509</v>
      </c>
      <c r="H386" s="329" t="s">
        <v>509</v>
      </c>
      <c r="I386" s="329" t="s">
        <v>509</v>
      </c>
      <c r="J386" s="329" t="s">
        <v>509</v>
      </c>
    </row>
    <row r="387" spans="1:10" x14ac:dyDescent="0.35">
      <c r="A387" s="288" t="s">
        <v>549</v>
      </c>
      <c r="B387" s="329" t="s">
        <v>509</v>
      </c>
      <c r="C387" s="327" t="s">
        <v>538</v>
      </c>
      <c r="D387" s="327" t="s">
        <v>509</v>
      </c>
      <c r="E387" s="327" t="s">
        <v>509</v>
      </c>
      <c r="F387" s="327" t="s">
        <v>509</v>
      </c>
      <c r="G387" s="329" t="s">
        <v>509</v>
      </c>
      <c r="H387" s="329" t="s">
        <v>509</v>
      </c>
      <c r="I387" s="329" t="s">
        <v>509</v>
      </c>
      <c r="J387" s="329" t="s">
        <v>509</v>
      </c>
    </row>
    <row r="388" spans="1:10" x14ac:dyDescent="0.35">
      <c r="A388" s="288" t="s">
        <v>88</v>
      </c>
      <c r="B388" s="329" t="s">
        <v>507</v>
      </c>
      <c r="C388" s="327" t="s">
        <v>538</v>
      </c>
      <c r="D388" s="327" t="s">
        <v>503</v>
      </c>
      <c r="E388" s="327" t="s">
        <v>507</v>
      </c>
      <c r="F388" s="327" t="s">
        <v>507</v>
      </c>
      <c r="G388" s="329" t="s">
        <v>507</v>
      </c>
      <c r="H388" s="329" t="s">
        <v>507</v>
      </c>
      <c r="I388" s="329" t="s">
        <v>507</v>
      </c>
      <c r="J388" s="329" t="s">
        <v>480</v>
      </c>
    </row>
    <row r="389" spans="1:10" x14ac:dyDescent="0.3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3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3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3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35">
      <c r="A393" s="288" t="s">
        <v>548</v>
      </c>
      <c r="B393" s="329" t="s">
        <v>509</v>
      </c>
      <c r="C393" s="327" t="s">
        <v>538</v>
      </c>
      <c r="D393" s="327" t="s">
        <v>509</v>
      </c>
      <c r="E393" s="327" t="s">
        <v>509</v>
      </c>
      <c r="F393" s="327" t="s">
        <v>509</v>
      </c>
      <c r="G393" s="329" t="s">
        <v>509</v>
      </c>
      <c r="H393" s="329" t="s">
        <v>509</v>
      </c>
      <c r="I393" s="329" t="s">
        <v>509</v>
      </c>
      <c r="J393" s="329" t="s">
        <v>509</v>
      </c>
    </row>
    <row r="394" spans="1:10" x14ac:dyDescent="0.35">
      <c r="A394" s="288" t="s">
        <v>549</v>
      </c>
      <c r="B394" s="329" t="s">
        <v>509</v>
      </c>
      <c r="C394" s="327" t="s">
        <v>538</v>
      </c>
      <c r="D394" s="327" t="s">
        <v>509</v>
      </c>
      <c r="E394" s="327" t="s">
        <v>509</v>
      </c>
      <c r="F394" s="327" t="s">
        <v>509</v>
      </c>
      <c r="G394" s="329" t="s">
        <v>509</v>
      </c>
      <c r="H394" s="329" t="s">
        <v>509</v>
      </c>
      <c r="I394" s="329" t="s">
        <v>509</v>
      </c>
      <c r="J394" s="329" t="s">
        <v>509</v>
      </c>
    </row>
    <row r="395" spans="1:10" x14ac:dyDescent="0.35">
      <c r="A395" s="288" t="s">
        <v>88</v>
      </c>
      <c r="B395" s="329" t="s">
        <v>480</v>
      </c>
      <c r="C395" s="327" t="s">
        <v>538</v>
      </c>
      <c r="D395" s="327" t="s">
        <v>480</v>
      </c>
      <c r="E395" s="327" t="s">
        <v>480</v>
      </c>
      <c r="F395" s="327" t="s">
        <v>480</v>
      </c>
      <c r="G395" s="329" t="s">
        <v>480</v>
      </c>
      <c r="H395" s="329" t="s">
        <v>480</v>
      </c>
      <c r="I395" s="329" t="s">
        <v>480</v>
      </c>
      <c r="J395" s="329" t="s">
        <v>480</v>
      </c>
    </row>
    <row r="396" spans="1:10" x14ac:dyDescent="0.3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3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3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35">
      <c r="A399" s="288" t="s">
        <v>546</v>
      </c>
      <c r="B399" s="329" t="s">
        <v>509</v>
      </c>
      <c r="C399" s="327" t="s">
        <v>538</v>
      </c>
      <c r="D399" s="327" t="s">
        <v>509</v>
      </c>
      <c r="E399" s="327" t="s">
        <v>509</v>
      </c>
      <c r="F399" s="327" t="s">
        <v>509</v>
      </c>
      <c r="G399" s="329" t="s">
        <v>509</v>
      </c>
      <c r="H399" s="329" t="s">
        <v>509</v>
      </c>
      <c r="I399" s="329" t="s">
        <v>509</v>
      </c>
      <c r="J399" s="328" t="s">
        <v>183</v>
      </c>
    </row>
    <row r="400" spans="1:10" x14ac:dyDescent="0.35">
      <c r="A400" s="288" t="s">
        <v>547</v>
      </c>
      <c r="B400" s="329" t="s">
        <v>509</v>
      </c>
      <c r="C400" s="327" t="s">
        <v>538</v>
      </c>
      <c r="D400" s="327" t="s">
        <v>509</v>
      </c>
      <c r="E400" s="327" t="s">
        <v>509</v>
      </c>
      <c r="F400" s="327" t="s">
        <v>509</v>
      </c>
      <c r="G400" s="329" t="s">
        <v>509</v>
      </c>
      <c r="H400" s="329" t="s">
        <v>509</v>
      </c>
      <c r="I400" s="329" t="s">
        <v>509</v>
      </c>
      <c r="J400" s="328" t="s">
        <v>183</v>
      </c>
    </row>
    <row r="401" spans="1:13" x14ac:dyDescent="0.35">
      <c r="A401" s="288" t="s">
        <v>548</v>
      </c>
      <c r="B401" s="329" t="s">
        <v>509</v>
      </c>
      <c r="C401" s="327" t="s">
        <v>538</v>
      </c>
      <c r="D401" s="327" t="s">
        <v>509</v>
      </c>
      <c r="E401" s="327" t="s">
        <v>509</v>
      </c>
      <c r="F401" s="327" t="s">
        <v>509</v>
      </c>
      <c r="G401" s="329" t="s">
        <v>509</v>
      </c>
      <c r="H401" s="329" t="s">
        <v>509</v>
      </c>
      <c r="I401" s="329" t="s">
        <v>509</v>
      </c>
      <c r="J401" s="328" t="s">
        <v>183</v>
      </c>
    </row>
    <row r="402" spans="1:13" x14ac:dyDescent="0.35">
      <c r="A402" s="288" t="s">
        <v>88</v>
      </c>
      <c r="B402" s="329" t="s">
        <v>509</v>
      </c>
      <c r="C402" s="327" t="s">
        <v>538</v>
      </c>
      <c r="D402" s="327" t="s">
        <v>509</v>
      </c>
      <c r="E402" s="327" t="s">
        <v>509</v>
      </c>
      <c r="F402" s="327" t="s">
        <v>509</v>
      </c>
      <c r="G402" s="329" t="s">
        <v>509</v>
      </c>
      <c r="H402" s="329" t="s">
        <v>509</v>
      </c>
      <c r="I402" s="329" t="s">
        <v>509</v>
      </c>
      <c r="J402" s="328" t="s">
        <v>183</v>
      </c>
    </row>
    <row r="403" spans="1:13" x14ac:dyDescent="0.35">
      <c r="A403" s="60" t="s">
        <v>596</v>
      </c>
      <c r="B403" s="330"/>
      <c r="C403" s="330"/>
      <c r="D403" s="330"/>
      <c r="E403" s="330"/>
      <c r="F403" s="330"/>
      <c r="G403" s="330"/>
      <c r="H403" s="330"/>
      <c r="I403" s="330"/>
      <c r="J403" s="330"/>
    </row>
    <row r="404" spans="1:13" x14ac:dyDescent="0.35">
      <c r="A404" s="61" t="s">
        <v>597</v>
      </c>
      <c r="B404" s="328" t="s">
        <v>183</v>
      </c>
      <c r="C404" s="328" t="s">
        <v>183</v>
      </c>
      <c r="D404" s="328" t="s">
        <v>183</v>
      </c>
      <c r="E404" s="328" t="s">
        <v>183</v>
      </c>
      <c r="F404" s="328" t="s">
        <v>183</v>
      </c>
      <c r="G404" s="328" t="s">
        <v>183</v>
      </c>
      <c r="H404" s="328" t="s">
        <v>183</v>
      </c>
      <c r="I404" s="328" t="s">
        <v>183</v>
      </c>
      <c r="J404" s="328" t="s">
        <v>183</v>
      </c>
    </row>
    <row r="405" spans="1:13" x14ac:dyDescent="0.35">
      <c r="A405" s="290" t="s">
        <v>3207</v>
      </c>
      <c r="B405" s="329" t="s">
        <v>480</v>
      </c>
      <c r="C405" s="327" t="s">
        <v>538</v>
      </c>
      <c r="D405" s="327" t="s">
        <v>480</v>
      </c>
      <c r="E405" s="327" t="s">
        <v>480</v>
      </c>
      <c r="F405" s="327" t="s">
        <v>480</v>
      </c>
      <c r="G405" s="329" t="s">
        <v>480</v>
      </c>
      <c r="H405" s="329" t="s">
        <v>480</v>
      </c>
      <c r="I405" s="329" t="s">
        <v>480</v>
      </c>
      <c r="J405" s="329" t="s">
        <v>480</v>
      </c>
    </row>
    <row r="406" spans="1:13" x14ac:dyDescent="0.35">
      <c r="A406" s="290" t="s">
        <v>3227</v>
      </c>
      <c r="B406" s="329" t="s">
        <v>480</v>
      </c>
      <c r="C406" s="327" t="s">
        <v>538</v>
      </c>
      <c r="D406" s="327" t="s">
        <v>480</v>
      </c>
      <c r="E406" s="327" t="s">
        <v>480</v>
      </c>
      <c r="F406" s="327" t="s">
        <v>480</v>
      </c>
      <c r="G406" s="329" t="s">
        <v>480</v>
      </c>
      <c r="H406" s="329" t="s">
        <v>480</v>
      </c>
      <c r="I406" s="329" t="s">
        <v>480</v>
      </c>
      <c r="J406" s="329" t="s">
        <v>480</v>
      </c>
    </row>
    <row r="408" spans="1:13" x14ac:dyDescent="0.3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6" t="s">
        <v>599</v>
      </c>
      <c r="B410" s="436"/>
      <c r="C410" s="436"/>
      <c r="D410" s="436"/>
      <c r="E410" s="436"/>
      <c r="F410" s="436"/>
      <c r="G410" s="436"/>
      <c r="H410" s="217"/>
      <c r="I410" s="217"/>
      <c r="J410" s="217"/>
      <c r="K410" s="217"/>
      <c r="L410" s="217"/>
      <c r="M410" s="49" t="s">
        <v>464</v>
      </c>
    </row>
    <row r="411" spans="1:13" ht="15.5" x14ac:dyDescent="0.35">
      <c r="A411" s="212" t="s">
        <v>709</v>
      </c>
      <c r="B411" s="52"/>
      <c r="C411" s="52"/>
      <c r="D411" s="52"/>
      <c r="E411" s="52"/>
      <c r="F411" s="52"/>
      <c r="G411" s="52"/>
      <c r="H411" s="217"/>
      <c r="I411" s="217"/>
      <c r="J411" s="217"/>
      <c r="K411" s="217"/>
      <c r="L411" s="217"/>
      <c r="M411" s="49" t="s">
        <v>3370</v>
      </c>
    </row>
    <row r="412" spans="1:13" x14ac:dyDescent="0.35">
      <c r="A412" s="219"/>
      <c r="B412" s="217"/>
      <c r="C412" s="217"/>
      <c r="D412" s="217"/>
      <c r="E412" s="217"/>
      <c r="F412" s="217"/>
      <c r="G412" s="217"/>
      <c r="H412" s="217"/>
      <c r="I412" s="217"/>
      <c r="J412" s="217"/>
      <c r="K412" s="217"/>
      <c r="L412" s="218"/>
      <c r="M412" s="49" t="s">
        <v>465</v>
      </c>
    </row>
    <row r="413" spans="1:13" x14ac:dyDescent="0.35">
      <c r="A413" s="217"/>
      <c r="B413" s="217"/>
      <c r="C413" s="217"/>
      <c r="D413" s="217"/>
      <c r="E413" s="217"/>
      <c r="F413" s="217"/>
      <c r="G413" s="217"/>
      <c r="H413" s="217"/>
      <c r="I413" s="217"/>
      <c r="J413" s="217"/>
      <c r="K413" s="217"/>
      <c r="L413" s="217"/>
      <c r="M413" s="220"/>
    </row>
    <row r="414" spans="1:13" ht="37" x14ac:dyDescent="0.3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 thickBot="1" x14ac:dyDescent="0.4">
      <c r="A415" s="227"/>
      <c r="B415" s="430" t="s">
        <v>474</v>
      </c>
      <c r="C415" s="430"/>
      <c r="D415" s="431"/>
      <c r="E415" s="429" t="s">
        <v>607</v>
      </c>
      <c r="F415" s="430"/>
      <c r="G415" s="431"/>
      <c r="H415" s="429" t="s">
        <v>474</v>
      </c>
      <c r="I415" s="437"/>
      <c r="J415" s="437"/>
      <c r="K415" s="437"/>
      <c r="L415" s="437"/>
      <c r="M415" s="438"/>
    </row>
    <row r="416" spans="1:13" ht="15" thickTop="1" x14ac:dyDescent="0.3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3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3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3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3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3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3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3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3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3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3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3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3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3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3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35">
      <c r="A432" s="301" t="s">
        <v>3228</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3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3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3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3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3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3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3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35">
      <c r="A440" s="299" t="s">
        <v>3229</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3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3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3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3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3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3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3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3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3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35">
      <c r="A450" s="304" t="s">
        <v>3230</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3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3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3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3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3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3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3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3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3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35">
      <c r="A460" s="304" t="s">
        <v>3231</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35">
      <c r="A461" s="304" t="s">
        <v>3232</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3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3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3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5" x14ac:dyDescent="0.3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3370</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7" thickBot="1" x14ac:dyDescent="0.4">
      <c r="A472" s="428"/>
      <c r="B472" s="429" t="s">
        <v>3100</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3100</v>
      </c>
      <c r="X472" s="430"/>
      <c r="Y472" s="430"/>
      <c r="Z472" s="430"/>
      <c r="AA472" s="430"/>
      <c r="AB472" s="430"/>
      <c r="AC472" s="431"/>
      <c r="AD472" s="264"/>
      <c r="AE472" s="264"/>
      <c r="AF472" s="420" t="s">
        <v>687</v>
      </c>
      <c r="AG472" s="421"/>
      <c r="AH472" s="240" t="s">
        <v>607</v>
      </c>
      <c r="AI472" s="265" t="s">
        <v>3100</v>
      </c>
      <c r="AJ472" s="241" t="s">
        <v>3100</v>
      </c>
    </row>
    <row r="473" spans="1:36" ht="15" thickTop="1" x14ac:dyDescent="0.3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3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3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3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3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3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3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3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3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3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3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3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3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3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3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35">
      <c r="A488" s="332" t="s">
        <v>3371</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3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3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3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3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3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3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3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3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3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35">
      <c r="A498" s="332" t="s">
        <v>3372</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3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3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3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4">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 thickTop="1" x14ac:dyDescent="0.3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3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3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3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35">
      <c r="A507" s="341" t="s">
        <v>3373</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3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3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29" x14ac:dyDescent="0.3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708</v>
      </c>
      <c r="B514" s="217"/>
      <c r="C514" s="217"/>
      <c r="D514" s="217"/>
      <c r="E514" s="217"/>
      <c r="F514" s="218"/>
      <c r="G514" s="49" t="s">
        <v>464</v>
      </c>
    </row>
    <row r="515" spans="1:7" ht="15" x14ac:dyDescent="0.35">
      <c r="A515" s="232" t="s">
        <v>709</v>
      </c>
      <c r="B515" s="217"/>
      <c r="C515" s="217"/>
      <c r="D515" s="217"/>
      <c r="E515" s="217"/>
      <c r="F515" s="218"/>
      <c r="G515" s="49" t="s">
        <v>3370</v>
      </c>
    </row>
    <row r="516" spans="1:7" x14ac:dyDescent="0.35">
      <c r="A516" s="217"/>
      <c r="B516" s="217"/>
      <c r="C516" s="217"/>
      <c r="D516" s="217"/>
      <c r="E516" s="217"/>
      <c r="F516" s="218"/>
      <c r="G516" s="49" t="s">
        <v>465</v>
      </c>
    </row>
    <row r="517" spans="1:7" x14ac:dyDescent="0.35">
      <c r="A517" s="217"/>
      <c r="B517" s="217"/>
      <c r="C517" s="217"/>
      <c r="D517" s="217"/>
      <c r="E517" s="217"/>
      <c r="F517" s="231"/>
      <c r="G517" s="217"/>
    </row>
    <row r="518" spans="1:7" x14ac:dyDescent="0.35">
      <c r="A518" s="308" t="s">
        <v>710</v>
      </c>
      <c r="B518" s="309" t="s">
        <v>467</v>
      </c>
      <c r="C518" s="226" t="s">
        <v>468</v>
      </c>
      <c r="D518" s="226" t="s">
        <v>469</v>
      </c>
      <c r="E518" s="226" t="s">
        <v>605</v>
      </c>
      <c r="F518" s="245" t="s">
        <v>471</v>
      </c>
      <c r="G518" s="245" t="s">
        <v>472</v>
      </c>
    </row>
    <row r="519" spans="1:7" ht="15" thickBot="1" x14ac:dyDescent="0.4">
      <c r="A519" s="310" t="s">
        <v>711</v>
      </c>
      <c r="B519" s="430" t="s">
        <v>474</v>
      </c>
      <c r="C519" s="430"/>
      <c r="D519" s="430"/>
      <c r="E519" s="430"/>
      <c r="F519" s="430"/>
      <c r="G519" s="431"/>
    </row>
    <row r="520" spans="1:7" ht="15" thickTop="1" x14ac:dyDescent="0.35">
      <c r="A520" s="311" t="s">
        <v>712</v>
      </c>
      <c r="B520" s="331">
        <v>7853.7090592547993</v>
      </c>
      <c r="C520" s="331">
        <v>9418.7606550076798</v>
      </c>
      <c r="D520" s="331">
        <v>1108.4205949512345</v>
      </c>
      <c r="E520" s="331">
        <v>14.91067980114685</v>
      </c>
      <c r="F520" s="331">
        <v>363.40666610922074</v>
      </c>
      <c r="G520" s="331" t="s">
        <v>480</v>
      </c>
    </row>
    <row r="521" spans="1:7" x14ac:dyDescent="0.35">
      <c r="A521" s="336" t="s">
        <v>713</v>
      </c>
      <c r="B521" s="328" t="s">
        <v>183</v>
      </c>
      <c r="C521" s="331">
        <v>8681.5577516158737</v>
      </c>
      <c r="D521" s="331">
        <v>54.694930480826123</v>
      </c>
      <c r="E521" s="328" t="s">
        <v>183</v>
      </c>
      <c r="F521" s="328" t="s">
        <v>183</v>
      </c>
      <c r="G521" s="331" t="s">
        <v>480</v>
      </c>
    </row>
    <row r="522" spans="1:7" x14ac:dyDescent="0.35">
      <c r="A522" s="336" t="s">
        <v>714</v>
      </c>
      <c r="B522" s="328" t="s">
        <v>183</v>
      </c>
      <c r="C522" s="331">
        <v>6721.72746699257</v>
      </c>
      <c r="D522" s="328" t="s">
        <v>183</v>
      </c>
      <c r="E522" s="328" t="s">
        <v>183</v>
      </c>
      <c r="F522" s="328" t="s">
        <v>183</v>
      </c>
      <c r="G522" s="328" t="s">
        <v>183</v>
      </c>
    </row>
    <row r="523" spans="1:7" x14ac:dyDescent="0.35">
      <c r="A523" s="343" t="s">
        <v>3374</v>
      </c>
      <c r="B523" s="328" t="s">
        <v>183</v>
      </c>
      <c r="C523" s="331">
        <v>6459.5584610062451</v>
      </c>
      <c r="D523" s="328" t="s">
        <v>183</v>
      </c>
      <c r="E523" s="328" t="s">
        <v>183</v>
      </c>
      <c r="F523" s="328" t="s">
        <v>183</v>
      </c>
      <c r="G523" s="328" t="s">
        <v>183</v>
      </c>
    </row>
    <row r="524" spans="1:7" x14ac:dyDescent="0.35">
      <c r="A524" s="344" t="s">
        <v>715</v>
      </c>
      <c r="B524" s="328" t="s">
        <v>183</v>
      </c>
      <c r="C524" s="328" t="s">
        <v>183</v>
      </c>
      <c r="D524" s="328" t="s">
        <v>183</v>
      </c>
      <c r="E524" s="328" t="s">
        <v>183</v>
      </c>
      <c r="F524" s="328" t="s">
        <v>183</v>
      </c>
      <c r="G524" s="328" t="s">
        <v>183</v>
      </c>
    </row>
    <row r="525" spans="1:7" x14ac:dyDescent="0.35">
      <c r="A525" s="345" t="s">
        <v>716</v>
      </c>
      <c r="B525" s="328" t="s">
        <v>183</v>
      </c>
      <c r="C525" s="331" t="s">
        <v>183</v>
      </c>
      <c r="D525" s="328" t="s">
        <v>183</v>
      </c>
      <c r="E525" s="328" t="s">
        <v>183</v>
      </c>
      <c r="F525" s="328" t="s">
        <v>183</v>
      </c>
      <c r="G525" s="328" t="s">
        <v>183</v>
      </c>
    </row>
    <row r="526" spans="1:7" x14ac:dyDescent="0.35">
      <c r="A526" s="345" t="s">
        <v>717</v>
      </c>
      <c r="B526" s="328" t="s">
        <v>183</v>
      </c>
      <c r="C526" s="331" t="s">
        <v>183</v>
      </c>
      <c r="D526" s="328" t="s">
        <v>183</v>
      </c>
      <c r="E526" s="328" t="s">
        <v>183</v>
      </c>
      <c r="F526" s="328" t="s">
        <v>183</v>
      </c>
      <c r="G526" s="328" t="s">
        <v>183</v>
      </c>
    </row>
    <row r="527" spans="1:7" x14ac:dyDescent="0.35">
      <c r="A527" s="344" t="s">
        <v>718</v>
      </c>
      <c r="B527" s="328" t="s">
        <v>183</v>
      </c>
      <c r="C527" s="328" t="s">
        <v>183</v>
      </c>
      <c r="D527" s="328" t="s">
        <v>183</v>
      </c>
      <c r="E527" s="328" t="s">
        <v>183</v>
      </c>
      <c r="F527" s="328" t="s">
        <v>183</v>
      </c>
      <c r="G527" s="328" t="s">
        <v>183</v>
      </c>
    </row>
    <row r="528" spans="1:7" x14ac:dyDescent="0.35">
      <c r="A528" s="345" t="s">
        <v>719</v>
      </c>
      <c r="B528" s="328" t="s">
        <v>183</v>
      </c>
      <c r="C528" s="331" t="s">
        <v>183</v>
      </c>
      <c r="D528" s="328" t="s">
        <v>183</v>
      </c>
      <c r="E528" s="328" t="s">
        <v>183</v>
      </c>
      <c r="F528" s="328" t="s">
        <v>183</v>
      </c>
      <c r="G528" s="328" t="s">
        <v>183</v>
      </c>
    </row>
    <row r="529" spans="1:7" x14ac:dyDescent="0.35">
      <c r="A529" s="345" t="s">
        <v>720</v>
      </c>
      <c r="B529" s="328" t="s">
        <v>183</v>
      </c>
      <c r="C529" s="331" t="s">
        <v>183</v>
      </c>
      <c r="D529" s="328" t="s">
        <v>183</v>
      </c>
      <c r="E529" s="328" t="s">
        <v>183</v>
      </c>
      <c r="F529" s="328" t="s">
        <v>183</v>
      </c>
      <c r="G529" s="328" t="s">
        <v>183</v>
      </c>
    </row>
    <row r="530" spans="1:7" x14ac:dyDescent="0.35">
      <c r="A530" s="345" t="s">
        <v>721</v>
      </c>
      <c r="B530" s="328" t="s">
        <v>183</v>
      </c>
      <c r="C530" s="331" t="s">
        <v>183</v>
      </c>
      <c r="D530" s="328" t="s">
        <v>183</v>
      </c>
      <c r="E530" s="328" t="s">
        <v>183</v>
      </c>
      <c r="F530" s="328" t="s">
        <v>183</v>
      </c>
      <c r="G530" s="328" t="s">
        <v>183</v>
      </c>
    </row>
    <row r="531" spans="1:7" x14ac:dyDescent="0.35">
      <c r="A531" s="344" t="s">
        <v>722</v>
      </c>
      <c r="B531" s="328" t="s">
        <v>183</v>
      </c>
      <c r="C531" s="328" t="s">
        <v>183</v>
      </c>
      <c r="D531" s="328" t="s">
        <v>183</v>
      </c>
      <c r="E531" s="328" t="s">
        <v>183</v>
      </c>
      <c r="F531" s="328" t="s">
        <v>183</v>
      </c>
      <c r="G531" s="328" t="s">
        <v>183</v>
      </c>
    </row>
    <row r="532" spans="1:7" x14ac:dyDescent="0.35">
      <c r="A532" s="345" t="s">
        <v>3375</v>
      </c>
      <c r="B532" s="328" t="s">
        <v>183</v>
      </c>
      <c r="C532" s="331">
        <v>6459.5584610062451</v>
      </c>
      <c r="D532" s="328" t="s">
        <v>183</v>
      </c>
      <c r="E532" s="328" t="s">
        <v>183</v>
      </c>
      <c r="F532" s="328" t="s">
        <v>183</v>
      </c>
      <c r="G532" s="328" t="s">
        <v>183</v>
      </c>
    </row>
    <row r="533" spans="1:7" x14ac:dyDescent="0.35">
      <c r="A533" s="346" t="s">
        <v>725</v>
      </c>
      <c r="B533" s="328" t="s">
        <v>183</v>
      </c>
      <c r="C533" s="331">
        <v>473.19623090020355</v>
      </c>
      <c r="D533" s="328"/>
      <c r="E533" s="328" t="s">
        <v>183</v>
      </c>
      <c r="F533" s="328" t="s">
        <v>183</v>
      </c>
      <c r="G533" s="328"/>
    </row>
    <row r="534" spans="1:7" x14ac:dyDescent="0.35">
      <c r="A534" s="346" t="s">
        <v>726</v>
      </c>
      <c r="B534" s="328" t="s">
        <v>183</v>
      </c>
      <c r="C534" s="331">
        <v>299.39799460361405</v>
      </c>
      <c r="D534" s="328"/>
      <c r="E534" s="328" t="s">
        <v>183</v>
      </c>
      <c r="F534" s="328" t="s">
        <v>183</v>
      </c>
      <c r="G534" s="328"/>
    </row>
    <row r="535" spans="1:7" x14ac:dyDescent="0.35">
      <c r="A535" s="346" t="s">
        <v>727</v>
      </c>
      <c r="B535" s="328" t="s">
        <v>183</v>
      </c>
      <c r="C535" s="331">
        <v>3035.0507480212009</v>
      </c>
      <c r="D535" s="328"/>
      <c r="E535" s="328" t="s">
        <v>183</v>
      </c>
      <c r="F535" s="328" t="s">
        <v>183</v>
      </c>
      <c r="G535" s="328"/>
    </row>
    <row r="536" spans="1:7" x14ac:dyDescent="0.35">
      <c r="A536" s="346" t="s">
        <v>728</v>
      </c>
      <c r="B536" s="328" t="s">
        <v>183</v>
      </c>
      <c r="C536" s="331">
        <v>251.93525163617798</v>
      </c>
      <c r="D536" s="328"/>
      <c r="E536" s="328" t="s">
        <v>183</v>
      </c>
      <c r="F536" s="328" t="s">
        <v>183</v>
      </c>
      <c r="G536" s="328"/>
    </row>
    <row r="537" spans="1:7" x14ac:dyDescent="0.35">
      <c r="A537" s="346" t="s">
        <v>729</v>
      </c>
      <c r="B537" s="328" t="s">
        <v>183</v>
      </c>
      <c r="C537" s="331">
        <v>297.36246326322032</v>
      </c>
      <c r="D537" s="328"/>
      <c r="E537" s="328" t="s">
        <v>183</v>
      </c>
      <c r="F537" s="328" t="s">
        <v>183</v>
      </c>
      <c r="G537" s="328"/>
    </row>
    <row r="538" spans="1:7" x14ac:dyDescent="0.35">
      <c r="A538" s="346" t="s">
        <v>730</v>
      </c>
      <c r="B538" s="328" t="s">
        <v>183</v>
      </c>
      <c r="C538" s="331">
        <v>309.95636595734669</v>
      </c>
      <c r="D538" s="328"/>
      <c r="E538" s="328" t="s">
        <v>183</v>
      </c>
      <c r="F538" s="328" t="s">
        <v>183</v>
      </c>
      <c r="G538" s="328"/>
    </row>
    <row r="539" spans="1:7" x14ac:dyDescent="0.35">
      <c r="A539" s="346" t="s">
        <v>731</v>
      </c>
      <c r="B539" s="328" t="s">
        <v>183</v>
      </c>
      <c r="C539" s="331">
        <v>178.40438707912745</v>
      </c>
      <c r="D539" s="328"/>
      <c r="E539" s="328" t="s">
        <v>183</v>
      </c>
      <c r="F539" s="328" t="s">
        <v>183</v>
      </c>
      <c r="G539" s="328"/>
    </row>
    <row r="540" spans="1:7" x14ac:dyDescent="0.35">
      <c r="A540" s="346" t="s">
        <v>732</v>
      </c>
      <c r="B540" s="328" t="s">
        <v>183</v>
      </c>
      <c r="C540" s="331">
        <v>214.11005793654462</v>
      </c>
      <c r="D540" s="328"/>
      <c r="E540" s="328" t="s">
        <v>183</v>
      </c>
      <c r="F540" s="328" t="s">
        <v>183</v>
      </c>
      <c r="G540" s="328"/>
    </row>
    <row r="541" spans="1:7" x14ac:dyDescent="0.35">
      <c r="A541" s="346" t="s">
        <v>733</v>
      </c>
      <c r="B541" s="328" t="s">
        <v>183</v>
      </c>
      <c r="C541" s="331">
        <v>1167.114207479091</v>
      </c>
      <c r="D541" s="328"/>
      <c r="E541" s="328" t="s">
        <v>183</v>
      </c>
      <c r="F541" s="328" t="s">
        <v>183</v>
      </c>
      <c r="G541" s="328"/>
    </row>
    <row r="542" spans="1:7" x14ac:dyDescent="0.35">
      <c r="A542" s="346" t="s">
        <v>3101</v>
      </c>
      <c r="B542" s="328" t="s">
        <v>183</v>
      </c>
      <c r="C542" s="331">
        <v>178.70274178817721</v>
      </c>
      <c r="D542" s="328"/>
      <c r="E542" s="328" t="s">
        <v>183</v>
      </c>
      <c r="F542" s="328" t="s">
        <v>183</v>
      </c>
      <c r="G542" s="328"/>
    </row>
    <row r="543" spans="1:7" x14ac:dyDescent="0.35">
      <c r="A543" s="346" t="s">
        <v>3102</v>
      </c>
      <c r="B543" s="328" t="s">
        <v>183</v>
      </c>
      <c r="C543" s="331">
        <v>54.328012341541672</v>
      </c>
      <c r="D543" s="328"/>
      <c r="E543" s="328" t="s">
        <v>183</v>
      </c>
      <c r="F543" s="328" t="s">
        <v>183</v>
      </c>
      <c r="G543" s="328"/>
    </row>
    <row r="544" spans="1:7" x14ac:dyDescent="0.35">
      <c r="A544" s="343" t="s">
        <v>734</v>
      </c>
      <c r="B544" s="328" t="s">
        <v>183</v>
      </c>
      <c r="C544" s="331">
        <v>55.215000000000003</v>
      </c>
      <c r="D544" s="328" t="s">
        <v>183</v>
      </c>
      <c r="E544" s="328" t="s">
        <v>183</v>
      </c>
      <c r="F544" s="328" t="s">
        <v>183</v>
      </c>
      <c r="G544" s="328" t="s">
        <v>183</v>
      </c>
    </row>
    <row r="545" spans="1:7" x14ac:dyDescent="0.35">
      <c r="A545" s="343" t="s">
        <v>735</v>
      </c>
      <c r="B545" s="328" t="s">
        <v>183</v>
      </c>
      <c r="C545" s="331">
        <v>91.609200000000001</v>
      </c>
      <c r="D545" s="328" t="s">
        <v>183</v>
      </c>
      <c r="E545" s="328" t="s">
        <v>183</v>
      </c>
      <c r="F545" s="328" t="s">
        <v>183</v>
      </c>
      <c r="G545" s="328" t="s">
        <v>183</v>
      </c>
    </row>
    <row r="546" spans="1:7" x14ac:dyDescent="0.35">
      <c r="A546" s="343" t="s">
        <v>736</v>
      </c>
      <c r="B546" s="328" t="s">
        <v>183</v>
      </c>
      <c r="C546" s="331">
        <v>115.34480598632427</v>
      </c>
      <c r="D546" s="328" t="s">
        <v>183</v>
      </c>
      <c r="E546" s="328" t="s">
        <v>183</v>
      </c>
      <c r="F546" s="328" t="s">
        <v>183</v>
      </c>
      <c r="G546" s="328" t="s">
        <v>183</v>
      </c>
    </row>
    <row r="547" spans="1:7" x14ac:dyDescent="0.35">
      <c r="A547" s="347" t="s">
        <v>737</v>
      </c>
      <c r="B547" s="328" t="s">
        <v>183</v>
      </c>
      <c r="C547" s="331" t="s">
        <v>507</v>
      </c>
      <c r="D547" s="328"/>
      <c r="E547" s="328" t="s">
        <v>183</v>
      </c>
      <c r="F547" s="328" t="s">
        <v>183</v>
      </c>
      <c r="G547" s="328"/>
    </row>
    <row r="548" spans="1:7" x14ac:dyDescent="0.35">
      <c r="A548" s="347" t="s">
        <v>738</v>
      </c>
      <c r="B548" s="328" t="s">
        <v>183</v>
      </c>
      <c r="C548" s="331">
        <v>26.068534199999998</v>
      </c>
      <c r="D548" s="328"/>
      <c r="E548" s="328" t="s">
        <v>183</v>
      </c>
      <c r="F548" s="328" t="s">
        <v>183</v>
      </c>
      <c r="G548" s="328"/>
    </row>
    <row r="549" spans="1:7" x14ac:dyDescent="0.35">
      <c r="A549" s="347" t="s">
        <v>739</v>
      </c>
      <c r="B549" s="328" t="s">
        <v>183</v>
      </c>
      <c r="C549" s="331">
        <v>69.750133199999993</v>
      </c>
      <c r="D549" s="328"/>
      <c r="E549" s="328" t="s">
        <v>183</v>
      </c>
      <c r="F549" s="328" t="s">
        <v>183</v>
      </c>
      <c r="G549" s="328"/>
    </row>
    <row r="550" spans="1:7" x14ac:dyDescent="0.35">
      <c r="A550" s="347" t="s">
        <v>740</v>
      </c>
      <c r="B550" s="328" t="s">
        <v>183</v>
      </c>
      <c r="C550" s="331">
        <v>2.1242679999999998</v>
      </c>
      <c r="D550" s="328"/>
      <c r="E550" s="328" t="s">
        <v>183</v>
      </c>
      <c r="F550" s="328" t="s">
        <v>183</v>
      </c>
      <c r="G550" s="328"/>
    </row>
    <row r="551" spans="1:7" x14ac:dyDescent="0.35">
      <c r="A551" s="347" t="s">
        <v>741</v>
      </c>
      <c r="B551" s="328" t="s">
        <v>183</v>
      </c>
      <c r="C551" s="331" t="s">
        <v>507</v>
      </c>
      <c r="D551" s="328"/>
      <c r="E551" s="328" t="s">
        <v>183</v>
      </c>
      <c r="F551" s="328" t="s">
        <v>183</v>
      </c>
      <c r="G551" s="328"/>
    </row>
    <row r="552" spans="1:7" x14ac:dyDescent="0.35">
      <c r="A552" s="348" t="s">
        <v>742</v>
      </c>
      <c r="B552" s="328" t="s">
        <v>183</v>
      </c>
      <c r="C552" s="331">
        <v>17.401870586324279</v>
      </c>
      <c r="D552" s="328" t="s">
        <v>183</v>
      </c>
      <c r="E552" s="328" t="s">
        <v>183</v>
      </c>
      <c r="F552" s="328" t="s">
        <v>183</v>
      </c>
      <c r="G552" s="328" t="s">
        <v>183</v>
      </c>
    </row>
    <row r="553" spans="1:7" x14ac:dyDescent="0.35">
      <c r="A553" s="349" t="s">
        <v>743</v>
      </c>
      <c r="B553" s="328" t="s">
        <v>183</v>
      </c>
      <c r="C553" s="331">
        <v>17.401870586324279</v>
      </c>
      <c r="D553" s="328"/>
      <c r="E553" s="328" t="s">
        <v>183</v>
      </c>
      <c r="F553" s="328" t="s">
        <v>183</v>
      </c>
      <c r="G553" s="328"/>
    </row>
    <row r="554" spans="1:7" x14ac:dyDescent="0.35">
      <c r="A554" s="336" t="s">
        <v>744</v>
      </c>
      <c r="B554" s="328" t="s">
        <v>183</v>
      </c>
      <c r="C554" s="331">
        <v>1959.8302846233032</v>
      </c>
      <c r="D554" s="331">
        <v>54.694930480826123</v>
      </c>
      <c r="E554" s="328" t="s">
        <v>183</v>
      </c>
      <c r="F554" s="328" t="s">
        <v>183</v>
      </c>
      <c r="G554" s="331" t="s">
        <v>480</v>
      </c>
    </row>
    <row r="555" spans="1:7" x14ac:dyDescent="0.35">
      <c r="A555" s="350" t="s">
        <v>3376</v>
      </c>
      <c r="B555" s="328" t="s">
        <v>183</v>
      </c>
      <c r="C555" s="331">
        <v>1009.8520195503449</v>
      </c>
      <c r="D555" s="331">
        <v>42.152764039128421</v>
      </c>
      <c r="E555" s="328" t="s">
        <v>183</v>
      </c>
      <c r="F555" s="328" t="s">
        <v>183</v>
      </c>
      <c r="G555" s="331" t="s">
        <v>480</v>
      </c>
    </row>
    <row r="556" spans="1:7" x14ac:dyDescent="0.35">
      <c r="A556" s="344" t="s">
        <v>715</v>
      </c>
      <c r="B556" s="328" t="s">
        <v>183</v>
      </c>
      <c r="C556" s="328" t="s">
        <v>183</v>
      </c>
      <c r="D556" s="328" t="s">
        <v>183</v>
      </c>
      <c r="E556" s="328" t="s">
        <v>183</v>
      </c>
      <c r="F556" s="328" t="s">
        <v>183</v>
      </c>
      <c r="G556" s="328" t="s">
        <v>183</v>
      </c>
    </row>
    <row r="557" spans="1:7" x14ac:dyDescent="0.35">
      <c r="A557" s="345" t="s">
        <v>716</v>
      </c>
      <c r="B557" s="328" t="s">
        <v>183</v>
      </c>
      <c r="C557" s="331" t="s">
        <v>183</v>
      </c>
      <c r="D557" s="331" t="s">
        <v>183</v>
      </c>
      <c r="E557" s="328" t="s">
        <v>183</v>
      </c>
      <c r="F557" s="328" t="s">
        <v>183</v>
      </c>
      <c r="G557" s="329" t="s">
        <v>183</v>
      </c>
    </row>
    <row r="558" spans="1:7" x14ac:dyDescent="0.35">
      <c r="A558" s="345" t="s">
        <v>717</v>
      </c>
      <c r="B558" s="328" t="s">
        <v>183</v>
      </c>
      <c r="C558" s="331" t="s">
        <v>183</v>
      </c>
      <c r="D558" s="331" t="s">
        <v>183</v>
      </c>
      <c r="E558" s="328" t="s">
        <v>183</v>
      </c>
      <c r="F558" s="328" t="s">
        <v>183</v>
      </c>
      <c r="G558" s="329" t="s">
        <v>183</v>
      </c>
    </row>
    <row r="559" spans="1:7" x14ac:dyDescent="0.35">
      <c r="A559" s="344" t="s">
        <v>718</v>
      </c>
      <c r="B559" s="328" t="s">
        <v>183</v>
      </c>
      <c r="C559" s="328" t="s">
        <v>183</v>
      </c>
      <c r="D559" s="328" t="s">
        <v>183</v>
      </c>
      <c r="E559" s="328" t="s">
        <v>183</v>
      </c>
      <c r="F559" s="328" t="s">
        <v>183</v>
      </c>
      <c r="G559" s="328" t="s">
        <v>183</v>
      </c>
    </row>
    <row r="560" spans="1:7" x14ac:dyDescent="0.35">
      <c r="A560" s="345" t="s">
        <v>719</v>
      </c>
      <c r="B560" s="328" t="s">
        <v>183</v>
      </c>
      <c r="C560" s="331" t="s">
        <v>183</v>
      </c>
      <c r="D560" s="331" t="s">
        <v>183</v>
      </c>
      <c r="E560" s="328" t="s">
        <v>183</v>
      </c>
      <c r="F560" s="328" t="s">
        <v>183</v>
      </c>
      <c r="G560" s="329" t="s">
        <v>183</v>
      </c>
    </row>
    <row r="561" spans="1:7" x14ac:dyDescent="0.35">
      <c r="A561" s="345" t="s">
        <v>720</v>
      </c>
      <c r="B561" s="328" t="s">
        <v>183</v>
      </c>
      <c r="C561" s="331" t="s">
        <v>183</v>
      </c>
      <c r="D561" s="331" t="s">
        <v>183</v>
      </c>
      <c r="E561" s="328" t="s">
        <v>183</v>
      </c>
      <c r="F561" s="328" t="s">
        <v>183</v>
      </c>
      <c r="G561" s="329" t="s">
        <v>183</v>
      </c>
    </row>
    <row r="562" spans="1:7" x14ac:dyDescent="0.35">
      <c r="A562" s="345" t="s">
        <v>721</v>
      </c>
      <c r="B562" s="328" t="s">
        <v>183</v>
      </c>
      <c r="C562" s="331" t="s">
        <v>183</v>
      </c>
      <c r="D562" s="331" t="s">
        <v>183</v>
      </c>
      <c r="E562" s="328" t="s">
        <v>183</v>
      </c>
      <c r="F562" s="328" t="s">
        <v>183</v>
      </c>
      <c r="G562" s="329" t="s">
        <v>183</v>
      </c>
    </row>
    <row r="563" spans="1:7" x14ac:dyDescent="0.35">
      <c r="A563" s="344" t="s">
        <v>722</v>
      </c>
      <c r="B563" s="328" t="s">
        <v>183</v>
      </c>
      <c r="C563" s="328" t="s">
        <v>183</v>
      </c>
      <c r="D563" s="328" t="s">
        <v>183</v>
      </c>
      <c r="E563" s="328" t="s">
        <v>183</v>
      </c>
      <c r="F563" s="328" t="s">
        <v>183</v>
      </c>
      <c r="G563" s="328" t="s">
        <v>183</v>
      </c>
    </row>
    <row r="564" spans="1:7" x14ac:dyDescent="0.35">
      <c r="A564" s="345" t="s">
        <v>3377</v>
      </c>
      <c r="B564" s="328" t="s">
        <v>183</v>
      </c>
      <c r="C564" s="331">
        <v>1009.8520195503449</v>
      </c>
      <c r="D564" s="331">
        <v>42.152764039128421</v>
      </c>
      <c r="E564" s="328" t="s">
        <v>183</v>
      </c>
      <c r="F564" s="328" t="s">
        <v>183</v>
      </c>
      <c r="G564" s="329" t="s">
        <v>480</v>
      </c>
    </row>
    <row r="565" spans="1:7" x14ac:dyDescent="0.35">
      <c r="A565" s="346" t="s">
        <v>723</v>
      </c>
      <c r="B565" s="328" t="s">
        <v>183</v>
      </c>
      <c r="C565" s="331" t="s">
        <v>482</v>
      </c>
      <c r="D565" s="331" t="s">
        <v>482</v>
      </c>
      <c r="E565" s="328" t="s">
        <v>183</v>
      </c>
      <c r="F565" s="328" t="s">
        <v>183</v>
      </c>
      <c r="G565" s="329" t="s">
        <v>480</v>
      </c>
    </row>
    <row r="566" spans="1:7" x14ac:dyDescent="0.35">
      <c r="A566" s="346" t="s">
        <v>724</v>
      </c>
      <c r="B566" s="328" t="s">
        <v>183</v>
      </c>
      <c r="C566" s="331" t="s">
        <v>482</v>
      </c>
      <c r="D566" s="331" t="s">
        <v>482</v>
      </c>
      <c r="E566" s="328" t="s">
        <v>183</v>
      </c>
      <c r="F566" s="328" t="s">
        <v>183</v>
      </c>
      <c r="G566" s="329" t="s">
        <v>480</v>
      </c>
    </row>
    <row r="567" spans="1:7" x14ac:dyDescent="0.35">
      <c r="A567" s="346" t="s">
        <v>725</v>
      </c>
      <c r="B567" s="328" t="s">
        <v>183</v>
      </c>
      <c r="C567" s="331">
        <v>4.2126418231888598</v>
      </c>
      <c r="D567" s="331" t="s">
        <v>482</v>
      </c>
      <c r="E567" s="328" t="s">
        <v>183</v>
      </c>
      <c r="F567" s="328" t="s">
        <v>183</v>
      </c>
      <c r="G567" s="329" t="s">
        <v>480</v>
      </c>
    </row>
    <row r="568" spans="1:7" x14ac:dyDescent="0.35">
      <c r="A568" s="346" t="s">
        <v>726</v>
      </c>
      <c r="B568" s="328" t="s">
        <v>183</v>
      </c>
      <c r="C568" s="331">
        <v>2.7902546389271099</v>
      </c>
      <c r="D568" s="331" t="s">
        <v>482</v>
      </c>
      <c r="E568" s="328" t="s">
        <v>183</v>
      </c>
      <c r="F568" s="328" t="s">
        <v>183</v>
      </c>
      <c r="G568" s="329" t="s">
        <v>480</v>
      </c>
    </row>
    <row r="569" spans="1:7" x14ac:dyDescent="0.35">
      <c r="A569" s="346" t="s">
        <v>727</v>
      </c>
      <c r="B569" s="328" t="s">
        <v>183</v>
      </c>
      <c r="C569" s="331">
        <v>28.497717298240602</v>
      </c>
      <c r="D569" s="331" t="s">
        <v>482</v>
      </c>
      <c r="E569" s="328" t="s">
        <v>183</v>
      </c>
      <c r="F569" s="328" t="s">
        <v>183</v>
      </c>
      <c r="G569" s="329" t="s">
        <v>480</v>
      </c>
    </row>
    <row r="570" spans="1:7" x14ac:dyDescent="0.35">
      <c r="A570" s="346" t="s">
        <v>728</v>
      </c>
      <c r="B570" s="328" t="s">
        <v>183</v>
      </c>
      <c r="C570" s="331">
        <v>6.66034512616306</v>
      </c>
      <c r="D570" s="331">
        <v>7.8425112598720697</v>
      </c>
      <c r="E570" s="328" t="s">
        <v>183</v>
      </c>
      <c r="F570" s="328" t="s">
        <v>183</v>
      </c>
      <c r="G570" s="329" t="s">
        <v>480</v>
      </c>
    </row>
    <row r="571" spans="1:7" x14ac:dyDescent="0.35">
      <c r="A571" s="346" t="s">
        <v>729</v>
      </c>
      <c r="B571" s="328" t="s">
        <v>183</v>
      </c>
      <c r="C571" s="331">
        <v>2.52263043402202</v>
      </c>
      <c r="D571" s="331" t="s">
        <v>482</v>
      </c>
      <c r="E571" s="328" t="s">
        <v>183</v>
      </c>
      <c r="F571" s="328" t="s">
        <v>183</v>
      </c>
      <c r="G571" s="329" t="s">
        <v>480</v>
      </c>
    </row>
    <row r="572" spans="1:7" x14ac:dyDescent="0.35">
      <c r="A572" s="346" t="s">
        <v>730</v>
      </c>
      <c r="B572" s="328" t="s">
        <v>183</v>
      </c>
      <c r="C572" s="331">
        <v>15.278275422757799</v>
      </c>
      <c r="D572" s="331">
        <v>15.52463493848146</v>
      </c>
      <c r="E572" s="328" t="s">
        <v>183</v>
      </c>
      <c r="F572" s="328" t="s">
        <v>183</v>
      </c>
      <c r="G572" s="329" t="s">
        <v>480</v>
      </c>
    </row>
    <row r="573" spans="1:7" x14ac:dyDescent="0.35">
      <c r="A573" s="346" t="s">
        <v>731</v>
      </c>
      <c r="B573" s="328" t="s">
        <v>183</v>
      </c>
      <c r="C573" s="331">
        <v>8.8016924452317706</v>
      </c>
      <c r="D573" s="331">
        <v>8.4893956827476593</v>
      </c>
      <c r="E573" s="328" t="s">
        <v>183</v>
      </c>
      <c r="F573" s="328" t="s">
        <v>183</v>
      </c>
      <c r="G573" s="329" t="s">
        <v>480</v>
      </c>
    </row>
    <row r="574" spans="1:7" x14ac:dyDescent="0.35">
      <c r="A574" s="346" t="s">
        <v>732</v>
      </c>
      <c r="B574" s="328" t="s">
        <v>183</v>
      </c>
      <c r="C574" s="331">
        <v>2.0137792152480598</v>
      </c>
      <c r="D574" s="331" t="s">
        <v>482</v>
      </c>
      <c r="E574" s="328" t="s">
        <v>183</v>
      </c>
      <c r="F574" s="328" t="s">
        <v>183</v>
      </c>
      <c r="G574" s="329" t="s">
        <v>480</v>
      </c>
    </row>
    <row r="575" spans="1:7" x14ac:dyDescent="0.35">
      <c r="A575" s="346" t="s">
        <v>733</v>
      </c>
      <c r="B575" s="328" t="s">
        <v>183</v>
      </c>
      <c r="C575" s="331">
        <v>935.45098734337898</v>
      </c>
      <c r="D575" s="331">
        <v>10.296222158027231</v>
      </c>
      <c r="E575" s="328" t="s">
        <v>183</v>
      </c>
      <c r="F575" s="328" t="s">
        <v>183</v>
      </c>
      <c r="G575" s="329" t="s">
        <v>480</v>
      </c>
    </row>
    <row r="576" spans="1:7" x14ac:dyDescent="0.35">
      <c r="A576" s="346" t="s">
        <v>3101</v>
      </c>
      <c r="B576" s="328" t="s">
        <v>183</v>
      </c>
      <c r="C576" s="331">
        <v>2.84526374758499</v>
      </c>
      <c r="D576" s="331" t="s">
        <v>482</v>
      </c>
      <c r="E576" s="328" t="s">
        <v>183</v>
      </c>
      <c r="F576" s="328" t="s">
        <v>183</v>
      </c>
      <c r="G576" s="329" t="s">
        <v>480</v>
      </c>
    </row>
    <row r="577" spans="1:7" x14ac:dyDescent="0.35">
      <c r="A577" s="346" t="s">
        <v>3102</v>
      </c>
      <c r="B577" s="328" t="s">
        <v>183</v>
      </c>
      <c r="C577" s="331">
        <v>0.77843205560164996</v>
      </c>
      <c r="D577" s="331" t="s">
        <v>482</v>
      </c>
      <c r="E577" s="328" t="s">
        <v>183</v>
      </c>
      <c r="F577" s="328" t="s">
        <v>183</v>
      </c>
      <c r="G577" s="329" t="s">
        <v>480</v>
      </c>
    </row>
    <row r="578" spans="1:7" x14ac:dyDescent="0.35">
      <c r="A578" s="343" t="s">
        <v>734</v>
      </c>
      <c r="B578" s="328" t="s">
        <v>183</v>
      </c>
      <c r="C578" s="331">
        <v>2.33929947528482</v>
      </c>
      <c r="D578" s="331">
        <v>1.16065025717818</v>
      </c>
      <c r="E578" s="328" t="s">
        <v>183</v>
      </c>
      <c r="F578" s="328" t="s">
        <v>183</v>
      </c>
      <c r="G578" s="329" t="s">
        <v>480</v>
      </c>
    </row>
    <row r="579" spans="1:7" x14ac:dyDescent="0.35">
      <c r="A579" s="343" t="s">
        <v>735</v>
      </c>
      <c r="B579" s="328" t="s">
        <v>183</v>
      </c>
      <c r="C579" s="331">
        <v>811.93514606186397</v>
      </c>
      <c r="D579" s="331">
        <v>5.4580785736261301</v>
      </c>
      <c r="E579" s="328" t="s">
        <v>183</v>
      </c>
      <c r="F579" s="328" t="s">
        <v>183</v>
      </c>
      <c r="G579" s="329" t="s">
        <v>480</v>
      </c>
    </row>
    <row r="580" spans="1:7" x14ac:dyDescent="0.35">
      <c r="A580" s="343" t="s">
        <v>736</v>
      </c>
      <c r="B580" s="328" t="s">
        <v>183</v>
      </c>
      <c r="C580" s="331">
        <v>135.7038195358096</v>
      </c>
      <c r="D580" s="331">
        <v>5.9234376108933899</v>
      </c>
      <c r="E580" s="328" t="s">
        <v>183</v>
      </c>
      <c r="F580" s="328" t="s">
        <v>183</v>
      </c>
      <c r="G580" s="331" t="s">
        <v>480</v>
      </c>
    </row>
    <row r="581" spans="1:7" x14ac:dyDescent="0.35">
      <c r="A581" s="347" t="s">
        <v>737</v>
      </c>
      <c r="B581" s="328" t="s">
        <v>183</v>
      </c>
      <c r="C581" s="331" t="s">
        <v>507</v>
      </c>
      <c r="D581" s="331" t="s">
        <v>507</v>
      </c>
      <c r="E581" s="328" t="s">
        <v>183</v>
      </c>
      <c r="F581" s="328" t="s">
        <v>183</v>
      </c>
      <c r="G581" s="329" t="s">
        <v>480</v>
      </c>
    </row>
    <row r="582" spans="1:7" x14ac:dyDescent="0.35">
      <c r="A582" s="347" t="s">
        <v>738</v>
      </c>
      <c r="B582" s="328" t="s">
        <v>183</v>
      </c>
      <c r="C582" s="331">
        <v>0.39070037091767001</v>
      </c>
      <c r="D582" s="331">
        <v>8.605344306328E-2</v>
      </c>
      <c r="E582" s="328" t="s">
        <v>183</v>
      </c>
      <c r="F582" s="328" t="s">
        <v>183</v>
      </c>
      <c r="G582" s="329" t="s">
        <v>480</v>
      </c>
    </row>
    <row r="583" spans="1:7" x14ac:dyDescent="0.35">
      <c r="A583" s="347" t="s">
        <v>739</v>
      </c>
      <c r="B583" s="328" t="s">
        <v>183</v>
      </c>
      <c r="C583" s="331">
        <v>5.3420648053523196</v>
      </c>
      <c r="D583" s="331">
        <v>0.46691353425823001</v>
      </c>
      <c r="E583" s="328" t="s">
        <v>183</v>
      </c>
      <c r="F583" s="328" t="s">
        <v>183</v>
      </c>
      <c r="G583" s="329" t="s">
        <v>480</v>
      </c>
    </row>
    <row r="584" spans="1:7" x14ac:dyDescent="0.35">
      <c r="A584" s="347" t="s">
        <v>740</v>
      </c>
      <c r="B584" s="328" t="s">
        <v>183</v>
      </c>
      <c r="C584" s="331">
        <v>8.5169405120220004E-2</v>
      </c>
      <c r="D584" s="331">
        <v>8.4830813865599992E-3</v>
      </c>
      <c r="E584" s="328" t="s">
        <v>183</v>
      </c>
      <c r="F584" s="328" t="s">
        <v>183</v>
      </c>
      <c r="G584" s="329" t="s">
        <v>480</v>
      </c>
    </row>
    <row r="585" spans="1:7" x14ac:dyDescent="0.35">
      <c r="A585" s="347" t="s">
        <v>741</v>
      </c>
      <c r="B585" s="328" t="s">
        <v>183</v>
      </c>
      <c r="C585" s="331">
        <v>129.698664250798</v>
      </c>
      <c r="D585" s="331">
        <v>5.3619875521853197</v>
      </c>
      <c r="E585" s="328" t="s">
        <v>183</v>
      </c>
      <c r="F585" s="328" t="s">
        <v>183</v>
      </c>
      <c r="G585" s="329" t="s">
        <v>480</v>
      </c>
    </row>
    <row r="586" spans="1:7" x14ac:dyDescent="0.35">
      <c r="A586" s="348" t="s">
        <v>742</v>
      </c>
      <c r="B586" s="328" t="s">
        <v>183</v>
      </c>
      <c r="C586" s="331">
        <v>0.18722070362137999</v>
      </c>
      <c r="D586" s="331" t="s">
        <v>482</v>
      </c>
      <c r="E586" s="328" t="s">
        <v>183</v>
      </c>
      <c r="F586" s="328" t="s">
        <v>183</v>
      </c>
      <c r="G586" s="331" t="s">
        <v>480</v>
      </c>
    </row>
    <row r="587" spans="1:7" x14ac:dyDescent="0.35">
      <c r="A587" s="349" t="s">
        <v>743</v>
      </c>
      <c r="B587" s="328" t="s">
        <v>183</v>
      </c>
      <c r="C587" s="331">
        <v>0.18722070362137999</v>
      </c>
      <c r="D587" s="331" t="s">
        <v>482</v>
      </c>
      <c r="E587" s="328" t="s">
        <v>183</v>
      </c>
      <c r="F587" s="328" t="s">
        <v>183</v>
      </c>
      <c r="G587" s="329" t="s">
        <v>480</v>
      </c>
    </row>
    <row r="588" spans="1:7" ht="15" thickBot="1" x14ac:dyDescent="0.4">
      <c r="A588" s="343" t="s">
        <v>3378</v>
      </c>
      <c r="B588" s="328" t="s">
        <v>183</v>
      </c>
      <c r="C588" s="328" t="s">
        <v>183</v>
      </c>
      <c r="D588" s="331" t="s">
        <v>482</v>
      </c>
      <c r="E588" s="328" t="s">
        <v>183</v>
      </c>
      <c r="F588" s="328" t="s">
        <v>183</v>
      </c>
      <c r="G588" s="328" t="s">
        <v>183</v>
      </c>
    </row>
    <row r="589" spans="1:7" s="246" customFormat="1" ht="12.75" customHeight="1" thickTop="1" x14ac:dyDescent="0.25">
      <c r="A589" s="67" t="s">
        <v>745</v>
      </c>
      <c r="B589" s="328" t="s">
        <v>183</v>
      </c>
      <c r="C589" s="331">
        <v>719.88457694084161</v>
      </c>
      <c r="D589" s="328" t="s">
        <v>183</v>
      </c>
      <c r="E589" s="328" t="s">
        <v>183</v>
      </c>
      <c r="F589" s="328" t="s">
        <v>183</v>
      </c>
      <c r="G589" s="331" t="s">
        <v>480</v>
      </c>
    </row>
    <row r="590" spans="1:7" s="246" customFormat="1" ht="12.75" customHeight="1" x14ac:dyDescent="0.25">
      <c r="A590" s="68" t="s">
        <v>746</v>
      </c>
      <c r="B590" s="328" t="s">
        <v>183</v>
      </c>
      <c r="C590" s="329" t="s">
        <v>480</v>
      </c>
      <c r="D590" s="331">
        <v>1053.0935979415153</v>
      </c>
      <c r="E590" s="329" t="s">
        <v>480</v>
      </c>
      <c r="F590" s="329" t="s">
        <v>480</v>
      </c>
      <c r="G590" s="329" t="s">
        <v>480</v>
      </c>
    </row>
    <row r="591" spans="1:7" s="246" customFormat="1" ht="12.75" customHeight="1" x14ac:dyDescent="0.25">
      <c r="A591" s="68" t="s">
        <v>747</v>
      </c>
      <c r="B591" s="328" t="s">
        <v>183</v>
      </c>
      <c r="C591" s="331" t="s">
        <v>482</v>
      </c>
      <c r="D591" s="331" t="s">
        <v>482</v>
      </c>
      <c r="E591" s="329" t="s">
        <v>482</v>
      </c>
      <c r="F591" s="329" t="s">
        <v>482</v>
      </c>
      <c r="G591" s="329" t="s">
        <v>480</v>
      </c>
    </row>
    <row r="592" spans="1:7" s="246" customFormat="1" ht="12.75" customHeight="1" x14ac:dyDescent="0.25">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5">
      <c r="A593" s="306" t="s">
        <v>749</v>
      </c>
      <c r="B593" s="331">
        <v>4349.248664685867</v>
      </c>
      <c r="C593" s="328" t="s">
        <v>183</v>
      </c>
      <c r="D593" s="328" t="s">
        <v>183</v>
      </c>
      <c r="E593" s="328" t="s">
        <v>183</v>
      </c>
      <c r="F593" s="328" t="s">
        <v>183</v>
      </c>
      <c r="G593" s="328" t="s">
        <v>183</v>
      </c>
    </row>
    <row r="594" spans="1:7" s="246" customFormat="1" ht="12" customHeight="1" x14ac:dyDescent="0.25">
      <c r="A594" s="306" t="s">
        <v>750</v>
      </c>
      <c r="B594" s="331">
        <v>3504.4603945689328</v>
      </c>
      <c r="C594" s="328" t="s">
        <v>183</v>
      </c>
      <c r="D594" s="328" t="s">
        <v>183</v>
      </c>
      <c r="E594" s="328" t="s">
        <v>183</v>
      </c>
      <c r="F594" s="328" t="s">
        <v>183</v>
      </c>
      <c r="G594" s="328" t="s">
        <v>183</v>
      </c>
    </row>
    <row r="595" spans="1:7" s="246" customFormat="1" ht="12" customHeight="1" x14ac:dyDescent="0.25">
      <c r="A595" s="303" t="s">
        <v>751</v>
      </c>
      <c r="B595" s="331" t="s">
        <v>480</v>
      </c>
      <c r="C595" s="328" t="s">
        <v>183</v>
      </c>
      <c r="D595" s="328" t="s">
        <v>183</v>
      </c>
      <c r="E595" s="328" t="s">
        <v>183</v>
      </c>
      <c r="F595" s="328" t="s">
        <v>183</v>
      </c>
      <c r="G595" s="328" t="s">
        <v>183</v>
      </c>
    </row>
    <row r="596" spans="1:7" s="246" customFormat="1" ht="13.5" customHeight="1" x14ac:dyDescent="0.25">
      <c r="A596" s="69" t="s">
        <v>752</v>
      </c>
      <c r="B596" s="331" t="s">
        <v>480</v>
      </c>
      <c r="C596" s="331" t="s">
        <v>480</v>
      </c>
      <c r="D596" s="331" t="s">
        <v>480</v>
      </c>
      <c r="E596" s="331" t="s">
        <v>480</v>
      </c>
      <c r="F596" s="331" t="s">
        <v>480</v>
      </c>
      <c r="G596" s="331" t="s">
        <v>480</v>
      </c>
    </row>
    <row r="597" spans="1:7" x14ac:dyDescent="0.35">
      <c r="A597"/>
      <c r="B597"/>
      <c r="C597"/>
      <c r="D597"/>
      <c r="E597"/>
    </row>
    <row r="598" spans="1:7" x14ac:dyDescent="0.3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754</v>
      </c>
      <c r="B601" s="217"/>
      <c r="C601" s="217"/>
      <c r="D601" s="217"/>
      <c r="E601" s="217"/>
      <c r="F601" s="217"/>
      <c r="G601" s="49" t="s">
        <v>464</v>
      </c>
    </row>
    <row r="602" spans="1:7" ht="15.5" x14ac:dyDescent="0.35">
      <c r="A602" s="212" t="s">
        <v>653</v>
      </c>
      <c r="B602" s="217"/>
      <c r="C602" s="217"/>
      <c r="D602" s="217"/>
      <c r="E602" s="217"/>
      <c r="F602" s="217"/>
      <c r="G602" s="49" t="s">
        <v>3370</v>
      </c>
    </row>
    <row r="603" spans="1:7" x14ac:dyDescent="0.35">
      <c r="A603" s="217"/>
      <c r="B603" s="217"/>
      <c r="C603" s="217"/>
      <c r="D603" s="217"/>
      <c r="E603" s="217"/>
      <c r="F603" s="217"/>
      <c r="G603" s="49" t="s">
        <v>465</v>
      </c>
    </row>
    <row r="604" spans="1:7" x14ac:dyDescent="0.35">
      <c r="A604" s="217"/>
      <c r="B604" s="217"/>
      <c r="C604" s="217"/>
      <c r="D604" s="217"/>
      <c r="E604" s="217"/>
      <c r="F604" s="217"/>
      <c r="G604" s="247"/>
    </row>
    <row r="605" spans="1:7" ht="54" customHeight="1" x14ac:dyDescent="0.35">
      <c r="A605" s="422" t="s">
        <v>466</v>
      </c>
      <c r="B605" s="72" t="s">
        <v>755</v>
      </c>
      <c r="C605" s="72" t="s">
        <v>756</v>
      </c>
      <c r="D605" s="72" t="s">
        <v>757</v>
      </c>
      <c r="E605" s="72" t="s">
        <v>605</v>
      </c>
      <c r="F605" s="72" t="s">
        <v>471</v>
      </c>
      <c r="G605" s="72" t="s">
        <v>472</v>
      </c>
    </row>
    <row r="606" spans="1:7" ht="15" thickBot="1" x14ac:dyDescent="0.4">
      <c r="A606" s="423"/>
      <c r="B606" s="424" t="s">
        <v>474</v>
      </c>
      <c r="C606" s="425"/>
      <c r="D606" s="425"/>
      <c r="E606" s="425"/>
      <c r="F606" s="425"/>
      <c r="G606" s="426"/>
    </row>
    <row r="607" spans="1:7" ht="15" thickTop="1" x14ac:dyDescent="0.35">
      <c r="A607" s="73" t="s">
        <v>758</v>
      </c>
      <c r="B607" s="331">
        <v>-831125.53638504399</v>
      </c>
      <c r="C607" s="331">
        <v>1234.7394602571119</v>
      </c>
      <c r="D607" s="331">
        <v>35.11369899647039</v>
      </c>
      <c r="E607" s="331">
        <v>141.59499629999999</v>
      </c>
      <c r="F607" s="331">
        <v>7641.6606409999995</v>
      </c>
      <c r="G607" s="331" t="s">
        <v>503</v>
      </c>
    </row>
    <row r="608" spans="1:7" x14ac:dyDescent="0.35">
      <c r="A608" s="74" t="s">
        <v>759</v>
      </c>
      <c r="B608" s="331">
        <v>-680293.34243705962</v>
      </c>
      <c r="C608" s="331">
        <v>260.14196732065915</v>
      </c>
      <c r="D608" s="331">
        <v>22.501521677555012</v>
      </c>
      <c r="E608" s="331">
        <v>120.1226453</v>
      </c>
      <c r="F608" s="331">
        <v>7283.7881829999997</v>
      </c>
      <c r="G608" s="331" t="s">
        <v>503</v>
      </c>
    </row>
    <row r="609" spans="1:7" x14ac:dyDescent="0.35">
      <c r="A609" s="351" t="s">
        <v>760</v>
      </c>
      <c r="B609" s="331">
        <v>-581225.21712432243</v>
      </c>
      <c r="C609" s="331">
        <v>259.58656569999999</v>
      </c>
      <c r="D609" s="331">
        <v>22.303775677555009</v>
      </c>
      <c r="E609" s="329">
        <v>120.1226453</v>
      </c>
      <c r="F609" s="329">
        <v>7283.7881829999997</v>
      </c>
      <c r="G609" s="329" t="s">
        <v>507</v>
      </c>
    </row>
    <row r="610" spans="1:7" x14ac:dyDescent="0.35">
      <c r="A610" s="352" t="s">
        <v>761</v>
      </c>
      <c r="B610" s="331">
        <v>-99068.125312737131</v>
      </c>
      <c r="C610" s="331" t="s">
        <v>482</v>
      </c>
      <c r="D610" s="331" t="s">
        <v>3097</v>
      </c>
      <c r="E610" s="329" t="s">
        <v>480</v>
      </c>
      <c r="F610" s="329" t="s">
        <v>480</v>
      </c>
      <c r="G610" s="329" t="s">
        <v>480</v>
      </c>
    </row>
    <row r="611" spans="1:7" x14ac:dyDescent="0.35">
      <c r="A611" s="353" t="s">
        <v>762</v>
      </c>
      <c r="B611" s="331">
        <v>23030.524805171535</v>
      </c>
      <c r="C611" s="331" t="s">
        <v>3103</v>
      </c>
      <c r="D611" s="331" t="s">
        <v>3103</v>
      </c>
      <c r="E611" s="331" t="s">
        <v>480</v>
      </c>
      <c r="F611" s="331" t="s">
        <v>480</v>
      </c>
      <c r="G611" s="331" t="s">
        <v>480</v>
      </c>
    </row>
    <row r="612" spans="1:7" x14ac:dyDescent="0.35">
      <c r="A612" s="351" t="s">
        <v>763</v>
      </c>
      <c r="B612" s="331">
        <v>-29001.50383515003</v>
      </c>
      <c r="C612" s="331" t="s">
        <v>578</v>
      </c>
      <c r="D612" s="331" t="s">
        <v>578</v>
      </c>
      <c r="E612" s="329" t="s">
        <v>480</v>
      </c>
      <c r="F612" s="329" t="s">
        <v>480</v>
      </c>
      <c r="G612" s="329" t="s">
        <v>480</v>
      </c>
    </row>
    <row r="613" spans="1:7" x14ac:dyDescent="0.35">
      <c r="A613" s="351" t="s">
        <v>764</v>
      </c>
      <c r="B613" s="331">
        <v>52032.028640321565</v>
      </c>
      <c r="C613" s="331" t="s">
        <v>578</v>
      </c>
      <c r="D613" s="331" t="s">
        <v>578</v>
      </c>
      <c r="E613" s="329" t="s">
        <v>480</v>
      </c>
      <c r="F613" s="329" t="s">
        <v>480</v>
      </c>
      <c r="G613" s="329" t="s">
        <v>480</v>
      </c>
    </row>
    <row r="614" spans="1:7" x14ac:dyDescent="0.35">
      <c r="A614" s="74" t="s">
        <v>765</v>
      </c>
      <c r="B614" s="331">
        <v>-28216.102686357408</v>
      </c>
      <c r="C614" s="331">
        <v>12.663181</v>
      </c>
      <c r="D614" s="331">
        <v>1.1562030000000001</v>
      </c>
      <c r="E614" s="331">
        <v>21.472351</v>
      </c>
      <c r="F614" s="331">
        <v>357.87245800000005</v>
      </c>
      <c r="G614" s="331" t="s">
        <v>480</v>
      </c>
    </row>
    <row r="615" spans="1:7" x14ac:dyDescent="0.35">
      <c r="A615" s="351" t="s">
        <v>766</v>
      </c>
      <c r="B615" s="331">
        <v>8734.4840051914307</v>
      </c>
      <c r="C615" s="331">
        <v>12.663181</v>
      </c>
      <c r="D615" s="331">
        <v>1.1562030000000001</v>
      </c>
      <c r="E615" s="329">
        <v>21.472351</v>
      </c>
      <c r="F615" s="329">
        <v>357.87245800000005</v>
      </c>
      <c r="G615" s="329" t="s">
        <v>480</v>
      </c>
    </row>
    <row r="616" spans="1:7" x14ac:dyDescent="0.35">
      <c r="A616" s="352" t="s">
        <v>767</v>
      </c>
      <c r="B616" s="331">
        <v>-36950.586691548837</v>
      </c>
      <c r="C616" s="331" t="s">
        <v>507</v>
      </c>
      <c r="D616" s="331" t="s">
        <v>578</v>
      </c>
      <c r="E616" s="329" t="s">
        <v>480</v>
      </c>
      <c r="F616" s="329" t="s">
        <v>480</v>
      </c>
      <c r="G616" s="329" t="s">
        <v>480</v>
      </c>
    </row>
    <row r="617" spans="1:7" x14ac:dyDescent="0.35">
      <c r="A617" s="353" t="s">
        <v>768</v>
      </c>
      <c r="B617" s="331">
        <v>-5742.2251556353804</v>
      </c>
      <c r="C617" s="331">
        <v>961.93431193645267</v>
      </c>
      <c r="D617" s="331">
        <v>0.59525414428571</v>
      </c>
      <c r="E617" s="331" t="s">
        <v>480</v>
      </c>
      <c r="F617" s="331" t="s">
        <v>480</v>
      </c>
      <c r="G617" s="331" t="s">
        <v>480</v>
      </c>
    </row>
    <row r="618" spans="1:7" x14ac:dyDescent="0.35">
      <c r="A618" s="351" t="s">
        <v>769</v>
      </c>
      <c r="B618" s="331">
        <v>-10133.615543726639</v>
      </c>
      <c r="C618" s="331" t="s">
        <v>507</v>
      </c>
      <c r="D618" s="331">
        <v>0.59215403</v>
      </c>
      <c r="E618" s="329" t="s">
        <v>480</v>
      </c>
      <c r="F618" s="329" t="s">
        <v>480</v>
      </c>
      <c r="G618" s="329" t="s">
        <v>480</v>
      </c>
    </row>
    <row r="619" spans="1:7" x14ac:dyDescent="0.35">
      <c r="A619" s="351" t="s">
        <v>770</v>
      </c>
      <c r="B619" s="331">
        <v>469.44060909762544</v>
      </c>
      <c r="C619" s="331" t="s">
        <v>507</v>
      </c>
      <c r="D619" s="331" t="s">
        <v>503</v>
      </c>
      <c r="E619" s="329" t="s">
        <v>480</v>
      </c>
      <c r="F619" s="329" t="s">
        <v>480</v>
      </c>
      <c r="G619" s="329" t="s">
        <v>480</v>
      </c>
    </row>
    <row r="620" spans="1:7" x14ac:dyDescent="0.35">
      <c r="A620" s="74" t="s">
        <v>771</v>
      </c>
      <c r="B620" s="331">
        <v>-33858.519844496128</v>
      </c>
      <c r="C620" s="331" t="s">
        <v>507</v>
      </c>
      <c r="D620" s="331">
        <v>6.0475778530394004</v>
      </c>
      <c r="E620" s="331" t="s">
        <v>507</v>
      </c>
      <c r="F620" s="331" t="s">
        <v>507</v>
      </c>
      <c r="G620" s="331" t="s">
        <v>480</v>
      </c>
    </row>
    <row r="621" spans="1:7" x14ac:dyDescent="0.35">
      <c r="A621" s="351" t="s">
        <v>772</v>
      </c>
      <c r="B621" s="331">
        <v>-116642.3750794526</v>
      </c>
      <c r="C621" s="331" t="s">
        <v>507</v>
      </c>
      <c r="D621" s="331">
        <v>6.0475778530394004</v>
      </c>
      <c r="E621" s="329" t="s">
        <v>507</v>
      </c>
      <c r="F621" s="329" t="s">
        <v>507</v>
      </c>
      <c r="G621" s="329" t="s">
        <v>480</v>
      </c>
    </row>
    <row r="622" spans="1:7" x14ac:dyDescent="0.35">
      <c r="A622" s="352" t="s">
        <v>773</v>
      </c>
      <c r="B622" s="331">
        <v>82783.855234956471</v>
      </c>
      <c r="C622" s="331" t="s">
        <v>507</v>
      </c>
      <c r="D622" s="331" t="s">
        <v>578</v>
      </c>
      <c r="E622" s="329" t="s">
        <v>507</v>
      </c>
      <c r="F622" s="329" t="s">
        <v>507</v>
      </c>
      <c r="G622" s="329" t="s">
        <v>480</v>
      </c>
    </row>
    <row r="623" spans="1:7" x14ac:dyDescent="0.35">
      <c r="A623" s="353" t="s">
        <v>774</v>
      </c>
      <c r="B623" s="331" t="s">
        <v>507</v>
      </c>
      <c r="C623" s="331" t="s">
        <v>507</v>
      </c>
      <c r="D623" s="331" t="s">
        <v>507</v>
      </c>
      <c r="E623" s="331" t="s">
        <v>480</v>
      </c>
      <c r="F623" s="331" t="s">
        <v>480</v>
      </c>
      <c r="G623" s="331" t="s">
        <v>480</v>
      </c>
    </row>
    <row r="624" spans="1:7" x14ac:dyDescent="0.35">
      <c r="A624" s="351" t="s">
        <v>775</v>
      </c>
      <c r="B624" s="328" t="s">
        <v>183</v>
      </c>
      <c r="C624" s="328" t="s">
        <v>183</v>
      </c>
      <c r="D624" s="328" t="s">
        <v>183</v>
      </c>
      <c r="E624" s="328" t="s">
        <v>183</v>
      </c>
      <c r="F624" s="328" t="s">
        <v>183</v>
      </c>
      <c r="G624" s="328" t="s">
        <v>183</v>
      </c>
    </row>
    <row r="625" spans="1:8" x14ac:dyDescent="0.35">
      <c r="A625" s="351" t="s">
        <v>776</v>
      </c>
      <c r="B625" s="331" t="s">
        <v>507</v>
      </c>
      <c r="C625" s="331" t="s">
        <v>507</v>
      </c>
      <c r="D625" s="331" t="s">
        <v>507</v>
      </c>
      <c r="E625" s="329" t="s">
        <v>480</v>
      </c>
      <c r="F625" s="329" t="s">
        <v>480</v>
      </c>
      <c r="G625" s="329" t="s">
        <v>480</v>
      </c>
    </row>
    <row r="626" spans="1:8" x14ac:dyDescent="0.35">
      <c r="A626" s="74" t="s">
        <v>777</v>
      </c>
      <c r="B626" s="331">
        <v>-106045.87106666707</v>
      </c>
      <c r="C626" s="328" t="s">
        <v>183</v>
      </c>
      <c r="D626" s="328" t="s">
        <v>183</v>
      </c>
      <c r="E626" s="328" t="s">
        <v>183</v>
      </c>
      <c r="F626" s="328" t="s">
        <v>183</v>
      </c>
      <c r="G626" s="328" t="s">
        <v>183</v>
      </c>
    </row>
    <row r="627" spans="1:8" x14ac:dyDescent="0.35">
      <c r="A627" s="354" t="s">
        <v>778</v>
      </c>
      <c r="B627" s="331" t="s">
        <v>3103</v>
      </c>
      <c r="C627" s="331" t="s">
        <v>503</v>
      </c>
      <c r="D627" s="331">
        <v>2.41583792</v>
      </c>
      <c r="E627" s="331" t="s">
        <v>480</v>
      </c>
      <c r="F627" s="331" t="s">
        <v>480</v>
      </c>
      <c r="G627" s="331" t="s">
        <v>480</v>
      </c>
    </row>
    <row r="628" spans="1:8" x14ac:dyDescent="0.35">
      <c r="A628" s="337" t="s">
        <v>779</v>
      </c>
      <c r="B628" s="331" t="s">
        <v>3103</v>
      </c>
      <c r="C628" s="331" t="s">
        <v>503</v>
      </c>
      <c r="D628" s="331">
        <v>2.41583792</v>
      </c>
      <c r="E628" s="331" t="s">
        <v>480</v>
      </c>
      <c r="F628" s="331" t="s">
        <v>480</v>
      </c>
      <c r="G628" s="331" t="s">
        <v>480</v>
      </c>
    </row>
    <row r="630" spans="1:8" x14ac:dyDescent="0.3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2" t="s">
        <v>781</v>
      </c>
      <c r="B633" s="432"/>
      <c r="C633" s="217"/>
      <c r="D633" s="217"/>
      <c r="E633" s="217"/>
      <c r="F633" s="217"/>
      <c r="G633" s="217"/>
      <c r="H633" s="49" t="s">
        <v>464</v>
      </c>
    </row>
    <row r="634" spans="1:8" ht="15.5" x14ac:dyDescent="0.35">
      <c r="A634" s="232" t="s">
        <v>653</v>
      </c>
      <c r="B634" s="52"/>
      <c r="C634" s="217"/>
      <c r="D634" s="217"/>
      <c r="E634" s="217"/>
      <c r="F634" s="217"/>
      <c r="G634" s="217"/>
      <c r="H634" s="49" t="s">
        <v>3370</v>
      </c>
    </row>
    <row r="635" spans="1:8" x14ac:dyDescent="0.35">
      <c r="A635" s="217"/>
      <c r="B635" s="217"/>
      <c r="C635" s="217"/>
      <c r="D635" s="217"/>
      <c r="E635" s="217"/>
      <c r="F635" s="217"/>
      <c r="G635" s="217"/>
      <c r="H635" s="49" t="s">
        <v>465</v>
      </c>
    </row>
    <row r="636" spans="1:8" x14ac:dyDescent="0.35">
      <c r="A636" s="217"/>
      <c r="B636" s="217"/>
      <c r="C636" s="217"/>
      <c r="D636" s="217"/>
      <c r="E636" s="217"/>
      <c r="F636" s="217"/>
      <c r="G636" s="217"/>
      <c r="H636" s="248"/>
    </row>
    <row r="637" spans="1:8" x14ac:dyDescent="0.35">
      <c r="A637" s="415" t="s">
        <v>782</v>
      </c>
      <c r="B637" s="249" t="s">
        <v>783</v>
      </c>
      <c r="C637" s="250" t="s">
        <v>468</v>
      </c>
      <c r="D637" s="250" t="s">
        <v>469</v>
      </c>
      <c r="E637" s="250" t="s">
        <v>605</v>
      </c>
      <c r="F637" s="251" t="s">
        <v>471</v>
      </c>
      <c r="G637" s="252" t="s">
        <v>472</v>
      </c>
      <c r="H637" s="251" t="s">
        <v>606</v>
      </c>
    </row>
    <row r="638" spans="1:8" ht="15" thickBot="1" x14ac:dyDescent="0.4">
      <c r="A638" s="416"/>
      <c r="B638" s="417" t="s">
        <v>474</v>
      </c>
      <c r="C638" s="418"/>
      <c r="D638" s="418"/>
      <c r="E638" s="418"/>
      <c r="F638" s="418"/>
      <c r="G638" s="418"/>
      <c r="H638" s="419"/>
    </row>
    <row r="639" spans="1:8" ht="15" thickTop="1" x14ac:dyDescent="0.3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35">
      <c r="A640" s="355" t="s">
        <v>786</v>
      </c>
      <c r="B640" s="331" t="s">
        <v>542</v>
      </c>
      <c r="C640" s="331">
        <v>5261.8993888836258</v>
      </c>
      <c r="D640" s="328" t="s">
        <v>183</v>
      </c>
      <c r="E640" s="331">
        <v>2.3460190219567099</v>
      </c>
      <c r="F640" s="331">
        <v>6.1117899358083498</v>
      </c>
      <c r="G640" s="331">
        <v>21.695718028166269</v>
      </c>
      <c r="H640" s="328" t="s">
        <v>183</v>
      </c>
    </row>
    <row r="641" spans="1:8" x14ac:dyDescent="0.35">
      <c r="A641" s="332" t="s">
        <v>787</v>
      </c>
      <c r="B641" s="331" t="s">
        <v>542</v>
      </c>
      <c r="C641" s="331">
        <v>5261.8993888836258</v>
      </c>
      <c r="D641" s="328" t="s">
        <v>183</v>
      </c>
      <c r="E641" s="329">
        <v>2.3460190219567099</v>
      </c>
      <c r="F641" s="329">
        <v>6.1117899358083498</v>
      </c>
      <c r="G641" s="329">
        <v>21.695718028166269</v>
      </c>
      <c r="H641" s="328" t="s">
        <v>183</v>
      </c>
    </row>
    <row r="642" spans="1:8" x14ac:dyDescent="0.35">
      <c r="A642" s="332" t="s">
        <v>788</v>
      </c>
      <c r="B642" s="331" t="s">
        <v>509</v>
      </c>
      <c r="C642" s="331" t="s">
        <v>509</v>
      </c>
      <c r="D642" s="328" t="s">
        <v>183</v>
      </c>
      <c r="E642" s="329" t="s">
        <v>509</v>
      </c>
      <c r="F642" s="329" t="s">
        <v>509</v>
      </c>
      <c r="G642" s="329" t="s">
        <v>509</v>
      </c>
      <c r="H642" s="328" t="s">
        <v>183</v>
      </c>
    </row>
    <row r="643" spans="1:8" x14ac:dyDescent="0.35">
      <c r="A643" s="356" t="s">
        <v>789</v>
      </c>
      <c r="B643" s="331" t="s">
        <v>509</v>
      </c>
      <c r="C643" s="331" t="s">
        <v>509</v>
      </c>
      <c r="D643" s="328" t="s">
        <v>183</v>
      </c>
      <c r="E643" s="331" t="s">
        <v>509</v>
      </c>
      <c r="F643" s="331" t="s">
        <v>509</v>
      </c>
      <c r="G643" s="331" t="s">
        <v>509</v>
      </c>
      <c r="H643" s="328" t="s">
        <v>183</v>
      </c>
    </row>
    <row r="644" spans="1:8" x14ac:dyDescent="0.35">
      <c r="A644" s="355" t="s">
        <v>790</v>
      </c>
      <c r="B644" s="328" t="s">
        <v>183</v>
      </c>
      <c r="C644" s="331">
        <v>76.365222930707887</v>
      </c>
      <c r="D644" s="331">
        <v>5.5964614607999996</v>
      </c>
      <c r="E644" s="331" t="s">
        <v>507</v>
      </c>
      <c r="F644" s="331" t="s">
        <v>507</v>
      </c>
      <c r="G644" s="331" t="s">
        <v>507</v>
      </c>
      <c r="H644" s="328" t="s">
        <v>183</v>
      </c>
    </row>
    <row r="645" spans="1:8" x14ac:dyDescent="0.35">
      <c r="A645" s="357" t="s">
        <v>791</v>
      </c>
      <c r="B645" s="328" t="s">
        <v>183</v>
      </c>
      <c r="C645" s="331">
        <v>74.619486144000007</v>
      </c>
      <c r="D645" s="331">
        <v>5.5964614607999996</v>
      </c>
      <c r="E645" s="329" t="s">
        <v>507</v>
      </c>
      <c r="F645" s="329" t="s">
        <v>507</v>
      </c>
      <c r="G645" s="329" t="s">
        <v>507</v>
      </c>
      <c r="H645" s="328" t="s">
        <v>183</v>
      </c>
    </row>
    <row r="646" spans="1:8" x14ac:dyDescent="0.35">
      <c r="A646" s="357" t="s">
        <v>792</v>
      </c>
      <c r="B646" s="328" t="s">
        <v>183</v>
      </c>
      <c r="C646" s="331">
        <v>1.7457367867078699</v>
      </c>
      <c r="D646" s="331" t="s">
        <v>554</v>
      </c>
      <c r="E646" s="329" t="s">
        <v>507</v>
      </c>
      <c r="F646" s="329" t="s">
        <v>507</v>
      </c>
      <c r="G646" s="329" t="s">
        <v>507</v>
      </c>
      <c r="H646" s="328" t="s">
        <v>183</v>
      </c>
    </row>
    <row r="647" spans="1:8" x14ac:dyDescent="0.35">
      <c r="A647" s="355" t="s">
        <v>793</v>
      </c>
      <c r="B647" s="331" t="s">
        <v>514</v>
      </c>
      <c r="C647" s="331" t="s">
        <v>514</v>
      </c>
      <c r="D647" s="331" t="s">
        <v>514</v>
      </c>
      <c r="E647" s="331" t="s">
        <v>514</v>
      </c>
      <c r="F647" s="331" t="s">
        <v>514</v>
      </c>
      <c r="G647" s="331" t="s">
        <v>514</v>
      </c>
      <c r="H647" s="331" t="s">
        <v>514</v>
      </c>
    </row>
    <row r="648" spans="1:8" x14ac:dyDescent="0.35">
      <c r="A648" s="332" t="s">
        <v>794</v>
      </c>
      <c r="B648" s="331" t="s">
        <v>482</v>
      </c>
      <c r="C648" s="331" t="s">
        <v>514</v>
      </c>
      <c r="D648" s="331" t="s">
        <v>514</v>
      </c>
      <c r="E648" s="329" t="s">
        <v>482</v>
      </c>
      <c r="F648" s="329" t="s">
        <v>482</v>
      </c>
      <c r="G648" s="329" t="s">
        <v>482</v>
      </c>
      <c r="H648" s="329" t="s">
        <v>482</v>
      </c>
    </row>
    <row r="649" spans="1:8" x14ac:dyDescent="0.35">
      <c r="A649" s="332" t="s">
        <v>795</v>
      </c>
      <c r="B649" s="331" t="s">
        <v>480</v>
      </c>
      <c r="C649" s="331" t="s">
        <v>480</v>
      </c>
      <c r="D649" s="331" t="s">
        <v>480</v>
      </c>
      <c r="E649" s="329" t="s">
        <v>480</v>
      </c>
      <c r="F649" s="329" t="s">
        <v>480</v>
      </c>
      <c r="G649" s="329" t="s">
        <v>480</v>
      </c>
      <c r="H649" s="329" t="s">
        <v>480</v>
      </c>
    </row>
    <row r="650" spans="1:8" x14ac:dyDescent="0.35">
      <c r="A650" s="355" t="s">
        <v>796</v>
      </c>
      <c r="B650" s="328" t="s">
        <v>183</v>
      </c>
      <c r="C650" s="331">
        <v>805.56200093450445</v>
      </c>
      <c r="D650" s="331">
        <v>68.161059197780617</v>
      </c>
      <c r="E650" s="331" t="s">
        <v>554</v>
      </c>
      <c r="F650" s="331">
        <v>0.43655642398631</v>
      </c>
      <c r="G650" s="331">
        <v>49.308450064014231</v>
      </c>
      <c r="H650" s="328" t="s">
        <v>183</v>
      </c>
    </row>
    <row r="651" spans="1:8" x14ac:dyDescent="0.35">
      <c r="A651" s="332" t="s">
        <v>797</v>
      </c>
      <c r="B651" s="328" t="s">
        <v>183</v>
      </c>
      <c r="C651" s="331">
        <v>566.94660201297143</v>
      </c>
      <c r="D651" s="331">
        <v>66.504112399504038</v>
      </c>
      <c r="E651" s="329" t="s">
        <v>509</v>
      </c>
      <c r="F651" s="329">
        <v>0.43655642398631</v>
      </c>
      <c r="G651" s="329">
        <v>33.529746043529677</v>
      </c>
      <c r="H651" s="328" t="s">
        <v>183</v>
      </c>
    </row>
    <row r="652" spans="1:8" x14ac:dyDescent="0.35">
      <c r="A652" s="332" t="s">
        <v>798</v>
      </c>
      <c r="B652" s="328" t="s">
        <v>183</v>
      </c>
      <c r="C652" s="331">
        <v>238.61539892153306</v>
      </c>
      <c r="D652" s="331">
        <v>1.65694679827657</v>
      </c>
      <c r="E652" s="329" t="s">
        <v>509</v>
      </c>
      <c r="F652" s="329" t="s">
        <v>509</v>
      </c>
      <c r="G652" s="329">
        <v>15.77870402048455</v>
      </c>
      <c r="H652" s="328" t="s">
        <v>183</v>
      </c>
    </row>
    <row r="653" spans="1:8" x14ac:dyDescent="0.35">
      <c r="A653" s="332" t="s">
        <v>3379</v>
      </c>
      <c r="B653" s="328" t="s">
        <v>183</v>
      </c>
      <c r="C653" s="331" t="s">
        <v>482</v>
      </c>
      <c r="D653" s="331" t="s">
        <v>482</v>
      </c>
      <c r="E653" s="331" t="s">
        <v>482</v>
      </c>
      <c r="F653" s="331" t="s">
        <v>482</v>
      </c>
      <c r="G653" s="331" t="s">
        <v>482</v>
      </c>
      <c r="H653" s="328" t="s">
        <v>183</v>
      </c>
    </row>
    <row r="654" spans="1:8" x14ac:dyDescent="0.35">
      <c r="A654" s="355" t="s">
        <v>3380</v>
      </c>
      <c r="B654" s="331" t="s">
        <v>480</v>
      </c>
      <c r="C654" s="331" t="s">
        <v>480</v>
      </c>
      <c r="D654" s="331" t="s">
        <v>480</v>
      </c>
      <c r="E654" s="331" t="s">
        <v>509</v>
      </c>
      <c r="F654" s="331" t="s">
        <v>509</v>
      </c>
      <c r="G654" s="331">
        <v>43.391436056332523</v>
      </c>
      <c r="H654" s="331">
        <v>0.74349333311907995</v>
      </c>
    </row>
    <row r="655" spans="1:8" x14ac:dyDescent="0.35">
      <c r="A655" s="337" t="s">
        <v>558</v>
      </c>
      <c r="B655" s="329" t="s">
        <v>480</v>
      </c>
      <c r="C655" s="329" t="s">
        <v>480</v>
      </c>
      <c r="D655" s="329" t="s">
        <v>480</v>
      </c>
      <c r="E655" s="329" t="s">
        <v>509</v>
      </c>
      <c r="F655" s="329" t="s">
        <v>509</v>
      </c>
      <c r="G655" s="329">
        <v>43.391436056332523</v>
      </c>
      <c r="H655" s="329">
        <v>0.74349333311907995</v>
      </c>
    </row>
    <row r="656" spans="1:8" x14ac:dyDescent="0.35">
      <c r="A656" s="355" t="s">
        <v>799</v>
      </c>
      <c r="B656" s="328" t="s">
        <v>183</v>
      </c>
      <c r="C656" s="328" t="s">
        <v>183</v>
      </c>
      <c r="D656" s="328" t="s">
        <v>183</v>
      </c>
      <c r="E656" s="328" t="s">
        <v>183</v>
      </c>
      <c r="F656" s="328" t="s">
        <v>183</v>
      </c>
      <c r="G656" s="328" t="s">
        <v>183</v>
      </c>
      <c r="H656" s="328" t="s">
        <v>183</v>
      </c>
    </row>
    <row r="657" spans="1:8" x14ac:dyDescent="0.35">
      <c r="A657" s="357" t="s">
        <v>800</v>
      </c>
      <c r="B657" s="329">
        <v>11397.929630279281</v>
      </c>
      <c r="C657" s="328" t="s">
        <v>183</v>
      </c>
      <c r="D657" s="328" t="s">
        <v>183</v>
      </c>
      <c r="E657" s="328" t="s">
        <v>183</v>
      </c>
      <c r="F657" s="328" t="s">
        <v>183</v>
      </c>
      <c r="G657" s="328" t="s">
        <v>183</v>
      </c>
      <c r="H657" s="328" t="s">
        <v>183</v>
      </c>
    </row>
    <row r="658" spans="1:8" x14ac:dyDescent="0.35">
      <c r="A658" s="357" t="s">
        <v>801</v>
      </c>
      <c r="B658" s="329" t="s">
        <v>480</v>
      </c>
      <c r="C658" s="328" t="s">
        <v>183</v>
      </c>
      <c r="D658" s="328" t="s">
        <v>183</v>
      </c>
      <c r="E658" s="328" t="s">
        <v>183</v>
      </c>
      <c r="F658" s="328" t="s">
        <v>183</v>
      </c>
      <c r="G658" s="328" t="s">
        <v>183</v>
      </c>
      <c r="H658" s="328" t="s">
        <v>183</v>
      </c>
    </row>
    <row r="659" spans="1:8" x14ac:dyDescent="0.35">
      <c r="A659" s="358" t="s">
        <v>3381</v>
      </c>
      <c r="B659" s="329" t="s">
        <v>480</v>
      </c>
      <c r="C659" s="328" t="s">
        <v>183</v>
      </c>
      <c r="D659" s="328" t="s">
        <v>183</v>
      </c>
      <c r="E659" s="328" t="s">
        <v>183</v>
      </c>
      <c r="F659" s="328" t="s">
        <v>183</v>
      </c>
      <c r="G659" s="328" t="s">
        <v>183</v>
      </c>
      <c r="H659" s="328" t="s">
        <v>183</v>
      </c>
    </row>
    <row r="661" spans="1:8" x14ac:dyDescent="0.3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803</v>
      </c>
      <c r="B664" s="75" t="s">
        <v>804</v>
      </c>
      <c r="C664" s="75" t="s">
        <v>805</v>
      </c>
      <c r="D664" s="75" t="s">
        <v>806</v>
      </c>
      <c r="E664" s="75" t="s">
        <v>807</v>
      </c>
      <c r="F664" s="75" t="s">
        <v>471</v>
      </c>
      <c r="G664" s="75" t="s">
        <v>472</v>
      </c>
      <c r="H664" s="75" t="s">
        <v>808</v>
      </c>
    </row>
    <row r="665" spans="1:8" x14ac:dyDescent="0.35">
      <c r="A665" s="210" t="s">
        <v>3626</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810</v>
      </c>
      <c r="B673" s="76">
        <f>G408</f>
        <v>22472.091458330953</v>
      </c>
      <c r="C673" s="76">
        <f>H408</f>
        <v>4.6925847366299997E-3</v>
      </c>
      <c r="D673" s="76">
        <f>I408</f>
        <v>4.8332437122200001E-3</v>
      </c>
      <c r="E673" s="76"/>
      <c r="F673" s="77"/>
      <c r="G673" s="77"/>
      <c r="H673" s="77"/>
    </row>
    <row r="674" spans="1:36" x14ac:dyDescent="0.3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3629</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3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815</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3233</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35">
      <c r="A688" s="1" t="s">
        <v>3628</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3630</v>
      </c>
      <c r="B698" s="5"/>
      <c r="C698" s="5"/>
      <c r="D698" s="5"/>
      <c r="E698" s="5"/>
      <c r="F698" s="5"/>
      <c r="G698" s="5"/>
      <c r="H698" s="5"/>
      <c r="I698" s="5"/>
      <c r="K698" s="1"/>
      <c r="L698" s="1"/>
      <c r="M698" s="1"/>
      <c r="N698" s="1"/>
    </row>
    <row r="699" spans="1:28" ht="15" thickBot="1" x14ac:dyDescent="0.4">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3627</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3627</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836</v>
      </c>
      <c r="B716" s="85"/>
      <c r="C716" s="85"/>
      <c r="D716" s="85"/>
      <c r="E716" s="85"/>
      <c r="F716" s="85"/>
      <c r="G716" s="85"/>
      <c r="H716" s="85"/>
      <c r="I716" s="85"/>
      <c r="J716" s="85"/>
      <c r="K716" s="85"/>
      <c r="L716" s="85"/>
      <c r="M716" s="85"/>
      <c r="N716" s="85"/>
    </row>
    <row r="717" spans="1:28" x14ac:dyDescent="0.35">
      <c r="A717" s="85" t="s">
        <v>837</v>
      </c>
      <c r="B717" s="85"/>
      <c r="C717" s="85"/>
      <c r="D717" s="85"/>
      <c r="E717" s="85"/>
      <c r="F717" s="85"/>
      <c r="G717" s="85"/>
      <c r="H717" s="85"/>
      <c r="I717" s="85"/>
      <c r="J717" s="85"/>
      <c r="K717" s="85"/>
      <c r="L717" s="85"/>
      <c r="M717" s="85"/>
      <c r="N717" s="85"/>
    </row>
    <row r="718" spans="1:28" x14ac:dyDescent="0.35">
      <c r="A718" s="85" t="s">
        <v>838</v>
      </c>
      <c r="B718" s="85"/>
      <c r="C718" s="85"/>
      <c r="D718" s="85"/>
      <c r="E718" s="85"/>
      <c r="F718" s="85"/>
      <c r="G718" s="85"/>
      <c r="H718" s="85"/>
      <c r="I718" s="85"/>
      <c r="J718" s="85"/>
      <c r="K718" s="85"/>
      <c r="L718" s="85"/>
      <c r="M718" s="85"/>
      <c r="N718" s="85"/>
    </row>
    <row r="719" spans="1:28" ht="31.5" x14ac:dyDescent="0.3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3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3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3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3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3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3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3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3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3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3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3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3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3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3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3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3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3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3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3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3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3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3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9" x14ac:dyDescent="0.3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3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3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3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3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3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3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3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3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3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3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3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3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3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3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3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3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3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3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3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3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3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3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3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3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3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x14ac:dyDescent="0.3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3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3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3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3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3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3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3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3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3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3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3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3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9" x14ac:dyDescent="0.3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3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3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3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3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3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3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3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3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3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3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3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3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3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3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3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3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3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3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3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3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3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3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3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3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3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3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3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3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3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3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3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3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3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3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3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3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3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3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3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3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3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3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3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3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3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3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3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3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3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3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3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3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3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3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3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3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3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3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3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3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3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3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3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3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3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9" x14ac:dyDescent="0.3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x14ac:dyDescent="0.3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x14ac:dyDescent="0.3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3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3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3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3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3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3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3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x14ac:dyDescent="0.3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3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3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3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3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3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3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3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x14ac:dyDescent="0.3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3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9" x14ac:dyDescent="0.3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9" x14ac:dyDescent="0.3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x14ac:dyDescent="0.3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9" x14ac:dyDescent="0.3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x14ac:dyDescent="0.3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x14ac:dyDescent="0.3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3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3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9" x14ac:dyDescent="0.3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3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3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3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3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3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3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x14ac:dyDescent="0.3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x14ac:dyDescent="0.3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3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x14ac:dyDescent="0.3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x14ac:dyDescent="0.3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9" x14ac:dyDescent="0.3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3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9" x14ac:dyDescent="0.3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3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3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3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3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x14ac:dyDescent="0.3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3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3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3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3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x14ac:dyDescent="0.3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x14ac:dyDescent="0.3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3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3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3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3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3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3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3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3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3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3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3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3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x14ac:dyDescent="0.3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9" x14ac:dyDescent="0.3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3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3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3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3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x14ac:dyDescent="0.3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3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3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3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3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x14ac:dyDescent="0.3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9" x14ac:dyDescent="0.3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9" x14ac:dyDescent="0.3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35">
      <c r="A927"/>
      <c r="B927"/>
      <c r="C927"/>
      <c r="D927"/>
      <c r="E927"/>
    </row>
    <row r="928" spans="1:14" x14ac:dyDescent="0.35">
      <c r="A928" s="159"/>
      <c r="B928" s="160" t="s">
        <v>2203</v>
      </c>
      <c r="C928" s="160" t="s">
        <v>2204</v>
      </c>
      <c r="D928" s="42" t="s">
        <v>2205</v>
      </c>
      <c r="E928"/>
    </row>
    <row r="929" spans="1:5" x14ac:dyDescent="0.35">
      <c r="A929" t="s">
        <v>2206</v>
      </c>
      <c r="B929" s="161">
        <v>1</v>
      </c>
      <c r="C929" s="161">
        <v>1</v>
      </c>
      <c r="D929" t="s">
        <v>2207</v>
      </c>
      <c r="E929"/>
    </row>
    <row r="930" spans="1:5" x14ac:dyDescent="0.35">
      <c r="A930" t="s">
        <v>2208</v>
      </c>
      <c r="B930" s="161">
        <v>16.2</v>
      </c>
      <c r="C930" s="161">
        <v>5</v>
      </c>
      <c r="D930" t="s">
        <v>2209</v>
      </c>
      <c r="E930"/>
    </row>
    <row r="931" spans="1:5" x14ac:dyDescent="0.35">
      <c r="A931" t="s">
        <v>471</v>
      </c>
      <c r="B931" s="161">
        <v>5.6</v>
      </c>
      <c r="C931" s="161">
        <v>1.8</v>
      </c>
      <c r="D931" t="s">
        <v>2210</v>
      </c>
      <c r="E931"/>
    </row>
    <row r="932" spans="1:5" x14ac:dyDescent="0.35">
      <c r="A932" t="s">
        <v>2211</v>
      </c>
      <c r="B932" s="161">
        <v>-2.4</v>
      </c>
      <c r="C932" s="161">
        <v>-8.1999999999999993</v>
      </c>
      <c r="D932" t="s">
        <v>2212</v>
      </c>
      <c r="E932"/>
    </row>
    <row r="933" spans="1:5" x14ac:dyDescent="0.35">
      <c r="A933" t="s">
        <v>2213</v>
      </c>
      <c r="B933" s="161">
        <v>0</v>
      </c>
      <c r="C933" s="161">
        <v>0</v>
      </c>
      <c r="D933" t="s">
        <v>2214</v>
      </c>
      <c r="E933"/>
    </row>
    <row r="934" spans="1:5" x14ac:dyDescent="0.35">
      <c r="A934" t="s">
        <v>2215</v>
      </c>
      <c r="B934" s="161">
        <v>0</v>
      </c>
      <c r="C934" s="161">
        <v>0</v>
      </c>
      <c r="D934" t="s">
        <v>2214</v>
      </c>
      <c r="E934"/>
    </row>
    <row r="935" spans="1:5" x14ac:dyDescent="0.35">
      <c r="A935" t="s">
        <v>2216</v>
      </c>
      <c r="B935" s="161">
        <v>0</v>
      </c>
      <c r="C935" s="161">
        <v>0</v>
      </c>
      <c r="D935" t="s">
        <v>2217</v>
      </c>
      <c r="E935"/>
    </row>
    <row r="936" spans="1:5" x14ac:dyDescent="0.35">
      <c r="A936" t="s">
        <v>2218</v>
      </c>
      <c r="B936" s="161">
        <v>1200</v>
      </c>
      <c r="C936" s="161">
        <v>345</v>
      </c>
      <c r="D936" t="s">
        <v>2219</v>
      </c>
      <c r="E936"/>
    </row>
    <row r="937" spans="1:5" x14ac:dyDescent="0.35">
      <c r="A937" t="s">
        <v>2220</v>
      </c>
      <c r="B937" s="161">
        <v>-160</v>
      </c>
      <c r="C937" s="161">
        <v>-46</v>
      </c>
      <c r="D937" t="s">
        <v>2221</v>
      </c>
      <c r="E937"/>
    </row>
    <row r="938" spans="1:5" x14ac:dyDescent="0.35">
      <c r="A938" t="s">
        <v>2222</v>
      </c>
      <c r="B938" s="161">
        <v>84</v>
      </c>
      <c r="C938" s="161">
        <v>28</v>
      </c>
      <c r="D938" t="s">
        <v>2223</v>
      </c>
      <c r="E938"/>
    </row>
    <row r="939" spans="1:5" x14ac:dyDescent="0.35">
      <c r="A939" t="s">
        <v>2224</v>
      </c>
      <c r="B939" s="161">
        <v>264</v>
      </c>
      <c r="C939" s="161">
        <v>265</v>
      </c>
      <c r="D939" t="s">
        <v>2225</v>
      </c>
      <c r="E939"/>
    </row>
    <row r="940" spans="1:5" x14ac:dyDescent="0.35">
      <c r="A940" t="s">
        <v>2226</v>
      </c>
      <c r="B940" s="161">
        <v>1</v>
      </c>
      <c r="C940" s="161">
        <v>1</v>
      </c>
      <c r="D940" t="s">
        <v>2227</v>
      </c>
      <c r="E940"/>
    </row>
    <row r="941" spans="1:5" x14ac:dyDescent="0.35">
      <c r="A941"/>
      <c r="B941"/>
      <c r="C941"/>
      <c r="D941" t="s">
        <v>2228</v>
      </c>
      <c r="E941"/>
    </row>
    <row r="942" spans="1:5" x14ac:dyDescent="0.3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7" t="s">
        <v>11</v>
      </c>
      <c r="B1" s="467"/>
      <c r="C1" s="467"/>
      <c r="D1" s="467"/>
      <c r="E1" s="467"/>
    </row>
    <row r="2" spans="1:5" x14ac:dyDescent="0.35">
      <c r="A2" s="468" t="s">
        <v>148</v>
      </c>
      <c r="B2" s="468"/>
      <c r="C2" s="468"/>
      <c r="D2" s="468"/>
      <c r="E2" s="468"/>
    </row>
    <row r="19" spans="1:5" x14ac:dyDescent="0.35">
      <c r="A19" t="s">
        <v>149</v>
      </c>
    </row>
    <row r="20" spans="1:5" x14ac:dyDescent="0.35">
      <c r="A20">
        <v>155400</v>
      </c>
      <c r="B20" t="s">
        <v>150</v>
      </c>
    </row>
    <row r="21" spans="1:5" x14ac:dyDescent="0.35">
      <c r="A21" s="468" t="s">
        <v>151</v>
      </c>
      <c r="B21" s="468"/>
      <c r="C21" s="468"/>
      <c r="D21" s="468"/>
      <c r="E21" s="468"/>
    </row>
    <row r="38" spans="1:5" x14ac:dyDescent="0.35">
      <c r="A38" t="s">
        <v>149</v>
      </c>
    </row>
    <row r="39" spans="1:5" x14ac:dyDescent="0.35">
      <c r="A39">
        <v>100800</v>
      </c>
      <c r="B39" t="s">
        <v>150</v>
      </c>
    </row>
    <row r="40" spans="1:5" x14ac:dyDescent="0.35">
      <c r="A40" s="468" t="s">
        <v>152</v>
      </c>
      <c r="B40" s="468"/>
      <c r="C40" s="468"/>
      <c r="D40" s="468"/>
      <c r="E40" s="468"/>
    </row>
    <row r="57" spans="1:5" ht="15" thickBot="1" x14ac:dyDescent="0.4">
      <c r="A57" t="s">
        <v>149</v>
      </c>
    </row>
    <row r="58" spans="1:5" ht="15" thickBot="1" x14ac:dyDescent="0.4">
      <c r="A58" s="7">
        <v>194000</v>
      </c>
      <c r="B58" t="s">
        <v>153</v>
      </c>
    </row>
    <row r="60" spans="1:5" x14ac:dyDescent="0.35">
      <c r="A60" s="467" t="s">
        <v>154</v>
      </c>
      <c r="B60" s="467"/>
      <c r="C60" s="467"/>
      <c r="D60" s="467"/>
      <c r="E60" s="467"/>
    </row>
    <row r="85" spans="1:37" s="8" customFormat="1" x14ac:dyDescent="0.3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349</v>
      </c>
      <c r="B88" s="10">
        <f>(B86-B85)/B85</f>
        <v>1.0254083484573502</v>
      </c>
    </row>
    <row r="89" spans="1:37" x14ac:dyDescent="0.35">
      <c r="A89" s="467" t="s">
        <v>155</v>
      </c>
      <c r="B89" s="467"/>
      <c r="C89" s="467"/>
      <c r="D89" s="467"/>
      <c r="E89" s="467"/>
    </row>
    <row r="90" spans="1:37" x14ac:dyDescent="0.35">
      <c r="A90">
        <v>6.6290250000000004</v>
      </c>
      <c r="B90" t="s">
        <v>352</v>
      </c>
      <c r="E90" t="s">
        <v>357</v>
      </c>
    </row>
    <row r="91" spans="1:37" x14ac:dyDescent="0.35">
      <c r="A91">
        <f>1/A90</f>
        <v>0.15085174667466181</v>
      </c>
      <c r="B91" t="s">
        <v>353</v>
      </c>
      <c r="E91" t="s">
        <v>160</v>
      </c>
    </row>
    <row r="92" spans="1:37" x14ac:dyDescent="0.35">
      <c r="A92" s="11">
        <v>0.5</v>
      </c>
      <c r="B92" t="s">
        <v>354</v>
      </c>
      <c r="E92" t="s">
        <v>358</v>
      </c>
    </row>
    <row r="93" spans="1:37" x14ac:dyDescent="0.35">
      <c r="A93">
        <f>A92*A91</f>
        <v>7.5425873337330904E-2</v>
      </c>
      <c r="B93" t="s">
        <v>355</v>
      </c>
      <c r="E93" t="s">
        <v>160</v>
      </c>
    </row>
    <row r="94" spans="1:37" x14ac:dyDescent="0.35">
      <c r="A94">
        <f>1/A93</f>
        <v>13.258050000000001</v>
      </c>
      <c r="B94" t="s">
        <v>356</v>
      </c>
      <c r="E94" t="s">
        <v>160</v>
      </c>
      <c r="J94" s="11"/>
    </row>
    <row r="95" spans="1:37" ht="15" thickBot="1" x14ac:dyDescent="0.4">
      <c r="A95">
        <v>8.0274920000000005</v>
      </c>
      <c r="B95" t="s">
        <v>350</v>
      </c>
      <c r="E95" t="s">
        <v>359</v>
      </c>
      <c r="J95" s="11"/>
    </row>
    <row r="96" spans="1:37" ht="15" thickBot="1" x14ac:dyDescent="0.4">
      <c r="A96" s="12">
        <f>(A94-A95)/A95</f>
        <v>0.65158059329115492</v>
      </c>
      <c r="B96" t="s">
        <v>351</v>
      </c>
      <c r="C96" s="13"/>
      <c r="E96" t="s">
        <v>160</v>
      </c>
    </row>
    <row r="98" spans="1:5" x14ac:dyDescent="0.35">
      <c r="A98" s="467" t="s">
        <v>156</v>
      </c>
      <c r="B98" s="467"/>
      <c r="C98" s="467"/>
      <c r="D98" s="467"/>
      <c r="E98" s="467"/>
    </row>
    <row r="99" spans="1:5" x14ac:dyDescent="0.35">
      <c r="A99" s="13">
        <v>0.3</v>
      </c>
      <c r="B99" s="11" t="s">
        <v>361</v>
      </c>
    </row>
    <row r="100" spans="1:5" x14ac:dyDescent="0.35">
      <c r="A100">
        <v>63.5</v>
      </c>
      <c r="B100" t="s">
        <v>362</v>
      </c>
    </row>
    <row r="101" spans="1:5" x14ac:dyDescent="0.35">
      <c r="A101">
        <f>1/A100</f>
        <v>1.5748031496062992E-2</v>
      </c>
      <c r="B101" t="s">
        <v>360</v>
      </c>
    </row>
    <row r="102" spans="1:5" x14ac:dyDescent="0.35">
      <c r="A102" s="14">
        <f>A101*(1-A99)</f>
        <v>1.1023622047244094E-2</v>
      </c>
      <c r="B102" t="s">
        <v>363</v>
      </c>
    </row>
    <row r="103" spans="1:5" x14ac:dyDescent="0.35">
      <c r="A103" s="14">
        <f>1/A102</f>
        <v>90.714285714285722</v>
      </c>
      <c r="B103" t="s">
        <v>367</v>
      </c>
    </row>
    <row r="104" spans="1:5" x14ac:dyDescent="0.35">
      <c r="A104" s="13">
        <v>0.35</v>
      </c>
      <c r="B104" t="s">
        <v>364</v>
      </c>
    </row>
    <row r="105" spans="1:5" x14ac:dyDescent="0.35">
      <c r="A105">
        <f>A102*(1-A104)</f>
        <v>7.1653543307086615E-3</v>
      </c>
      <c r="B105" t="s">
        <v>365</v>
      </c>
    </row>
    <row r="106" spans="1:5" ht="15" thickBot="1" x14ac:dyDescent="0.4">
      <c r="A106">
        <f>1/A105</f>
        <v>139.56043956043956</v>
      </c>
      <c r="B106" t="s">
        <v>366</v>
      </c>
    </row>
    <row r="107" spans="1:5" ht="15" thickBot="1" x14ac:dyDescent="0.4">
      <c r="A107" s="12">
        <f>(A106-A103)/A103</f>
        <v>0.53846153846153832</v>
      </c>
      <c r="B107" t="s">
        <v>368</v>
      </c>
    </row>
    <row r="108" spans="1:5" x14ac:dyDescent="0.35">
      <c r="A108" s="15"/>
    </row>
    <row r="109" spans="1:5" x14ac:dyDescent="0.35">
      <c r="A109" s="467" t="s">
        <v>158</v>
      </c>
      <c r="B109" s="467"/>
      <c r="C109" s="467"/>
      <c r="D109" s="467"/>
      <c r="E109" s="467"/>
    </row>
    <row r="110" spans="1:5" ht="15" thickBot="1" x14ac:dyDescent="0.4"/>
    <row r="111" spans="1:5" ht="15" thickBot="1" x14ac:dyDescent="0.4">
      <c r="A111" s="12">
        <f>A122</f>
        <v>0.20481927710843381</v>
      </c>
      <c r="B111" t="s">
        <v>370</v>
      </c>
    </row>
    <row r="113" spans="1:12" x14ac:dyDescent="0.35">
      <c r="A113" s="467" t="s">
        <v>157</v>
      </c>
      <c r="B113" s="467"/>
      <c r="C113" s="467"/>
      <c r="D113" s="467"/>
      <c r="E113" s="467"/>
    </row>
    <row r="114" spans="1:12" x14ac:dyDescent="0.35">
      <c r="A114" s="13">
        <v>0.2</v>
      </c>
      <c r="B114" s="11" t="s">
        <v>361</v>
      </c>
    </row>
    <row r="115" spans="1:12" x14ac:dyDescent="0.35">
      <c r="A115">
        <v>1.95</v>
      </c>
      <c r="B115" t="s">
        <v>369</v>
      </c>
    </row>
    <row r="116" spans="1:12" x14ac:dyDescent="0.35">
      <c r="A116">
        <f>1/A115</f>
        <v>0.51282051282051289</v>
      </c>
      <c r="B116" t="s">
        <v>360</v>
      </c>
    </row>
    <row r="117" spans="1:12" x14ac:dyDescent="0.35">
      <c r="A117" s="14">
        <f>A116*(1-A114)</f>
        <v>0.41025641025641035</v>
      </c>
      <c r="B117" t="s">
        <v>363</v>
      </c>
    </row>
    <row r="118" spans="1:12" x14ac:dyDescent="0.35">
      <c r="A118" s="14">
        <f>1/A117</f>
        <v>2.4374999999999996</v>
      </c>
      <c r="B118" t="s">
        <v>367</v>
      </c>
    </row>
    <row r="119" spans="1:12" x14ac:dyDescent="0.35">
      <c r="A119" s="13">
        <v>0.17</v>
      </c>
      <c r="B119" t="s">
        <v>364</v>
      </c>
    </row>
    <row r="120" spans="1:12" x14ac:dyDescent="0.35">
      <c r="A120">
        <f>A117*(1-A119)</f>
        <v>0.34051282051282056</v>
      </c>
      <c r="B120" t="s">
        <v>365</v>
      </c>
    </row>
    <row r="121" spans="1:12" ht="15" thickBot="1" x14ac:dyDescent="0.4">
      <c r="A121">
        <f>1/A120</f>
        <v>2.9367469879518069</v>
      </c>
      <c r="B121" t="s">
        <v>366</v>
      </c>
    </row>
    <row r="122" spans="1:12" ht="15" thickBot="1" x14ac:dyDescent="0.4">
      <c r="A122" s="12">
        <f>(A121-A118)/A118</f>
        <v>0.20481927710843381</v>
      </c>
      <c r="B122" t="s">
        <v>368</v>
      </c>
    </row>
    <row r="124" spans="1:12" x14ac:dyDescent="0.35">
      <c r="A124" s="467" t="s">
        <v>371</v>
      </c>
      <c r="B124" s="467"/>
      <c r="C124" s="467"/>
      <c r="D124" s="467"/>
      <c r="E124" s="467"/>
      <c r="J124" s="16"/>
    </row>
    <row r="125" spans="1:12" x14ac:dyDescent="0.35">
      <c r="A125" s="17">
        <v>4.4824543659231753E-4</v>
      </c>
      <c r="B125" t="s">
        <v>373</v>
      </c>
      <c r="K125" s="11"/>
      <c r="L125" s="11"/>
    </row>
    <row r="126" spans="1:12" x14ac:dyDescent="0.35">
      <c r="A126">
        <v>1.27</v>
      </c>
      <c r="B126" t="s">
        <v>377</v>
      </c>
      <c r="F126" s="18"/>
      <c r="J126" s="1"/>
      <c r="K126" s="17"/>
      <c r="L126" s="17"/>
    </row>
    <row r="127" spans="1:12" x14ac:dyDescent="0.35">
      <c r="A127">
        <f>(1/CONVERT(A125/A126,"mi","km")*0.00105505585)</f>
        <v>1.857438352962903</v>
      </c>
      <c r="B127" t="s">
        <v>374</v>
      </c>
      <c r="K127" s="17"/>
      <c r="L127" s="17"/>
    </row>
    <row r="128" spans="1:12" x14ac:dyDescent="0.35">
      <c r="A128">
        <f>1/A127</f>
        <v>0.53837587578874124</v>
      </c>
      <c r="B128" t="s">
        <v>375</v>
      </c>
      <c r="F128" s="18"/>
      <c r="K128" s="13"/>
      <c r="L128" s="11"/>
    </row>
    <row r="129" spans="1:12" x14ac:dyDescent="0.35">
      <c r="A129">
        <v>1.07</v>
      </c>
      <c r="B129" t="s">
        <v>372</v>
      </c>
      <c r="F129" s="18"/>
      <c r="K129" s="13"/>
      <c r="L129" s="11"/>
    </row>
    <row r="130" spans="1:12" ht="15" thickBot="1" x14ac:dyDescent="0.4">
      <c r="A130">
        <f>1/A129</f>
        <v>0.93457943925233644</v>
      </c>
      <c r="B130" t="s">
        <v>376</v>
      </c>
      <c r="F130" s="18"/>
      <c r="K130" s="11"/>
      <c r="L130" s="11"/>
    </row>
    <row r="131" spans="1:12" ht="15" thickBot="1" x14ac:dyDescent="0.4">
      <c r="A131" s="12">
        <f>(A130-A128)/A128</f>
        <v>0.73592369435785332</v>
      </c>
      <c r="B131" t="s">
        <v>368</v>
      </c>
      <c r="F131" s="18"/>
    </row>
    <row r="133" spans="1:12" x14ac:dyDescent="0.35">
      <c r="A133" s="16"/>
      <c r="B133" s="11"/>
      <c r="C133" s="11"/>
    </row>
    <row r="134" spans="1:12" x14ac:dyDescent="0.35">
      <c r="A134" s="467" t="s">
        <v>96</v>
      </c>
      <c r="B134" s="467"/>
      <c r="C134" s="467"/>
      <c r="D134" s="467"/>
      <c r="E134" s="467"/>
    </row>
    <row r="135" spans="1:12" x14ac:dyDescent="0.35">
      <c r="A135" s="19" t="s">
        <v>388</v>
      </c>
      <c r="B135" s="20"/>
      <c r="C135" s="20"/>
      <c r="D135" s="20"/>
      <c r="E135" s="20"/>
      <c r="F135" s="20"/>
      <c r="G135" s="20"/>
    </row>
    <row r="136" spans="1:12" x14ac:dyDescent="0.35">
      <c r="A136" s="21"/>
      <c r="B136" s="464" t="s">
        <v>389</v>
      </c>
      <c r="C136" s="465"/>
      <c r="D136" s="465"/>
      <c r="E136" s="466"/>
      <c r="F136" s="20"/>
      <c r="G136" s="20"/>
    </row>
    <row r="137" spans="1:12" x14ac:dyDescent="0.35">
      <c r="A137" s="22"/>
      <c r="B137" s="464" t="s">
        <v>390</v>
      </c>
      <c r="C137" s="466"/>
      <c r="D137" s="464" t="s">
        <v>391</v>
      </c>
      <c r="E137" s="466"/>
      <c r="F137" s="20"/>
      <c r="G137" s="20"/>
    </row>
    <row r="138" spans="1:12" x14ac:dyDescent="0.35">
      <c r="A138" s="23" t="s">
        <v>392</v>
      </c>
      <c r="B138" s="24" t="s">
        <v>393</v>
      </c>
      <c r="C138" s="24" t="s">
        <v>394</v>
      </c>
      <c r="D138" s="24" t="s">
        <v>393</v>
      </c>
      <c r="E138" s="24" t="s">
        <v>394</v>
      </c>
      <c r="F138" s="20"/>
      <c r="G138" s="25" t="s">
        <v>395</v>
      </c>
    </row>
    <row r="139" spans="1:12" x14ac:dyDescent="0.35">
      <c r="A139" s="26" t="s">
        <v>396</v>
      </c>
      <c r="B139" s="27">
        <v>95</v>
      </c>
      <c r="C139" s="28">
        <v>95</v>
      </c>
      <c r="D139" s="27">
        <v>50</v>
      </c>
      <c r="E139" s="28">
        <v>50</v>
      </c>
      <c r="F139" s="25" t="s">
        <v>120</v>
      </c>
      <c r="G139" s="20">
        <f>(C139-E139)/C139</f>
        <v>0.47368421052631576</v>
      </c>
    </row>
    <row r="140" spans="1:12" x14ac:dyDescent="0.35">
      <c r="A140" s="29" t="s">
        <v>397</v>
      </c>
      <c r="B140" s="30">
        <v>100</v>
      </c>
      <c r="C140" s="31">
        <v>100</v>
      </c>
      <c r="D140" s="30">
        <v>70</v>
      </c>
      <c r="E140" s="31">
        <v>70</v>
      </c>
      <c r="F140" s="25" t="s">
        <v>120</v>
      </c>
      <c r="G140" s="20">
        <f t="shared" ref="G140:G156" si="0">(C140-E140)/C140</f>
        <v>0.3</v>
      </c>
    </row>
    <row r="141" spans="1:12" x14ac:dyDescent="0.35">
      <c r="A141" s="29" t="s">
        <v>398</v>
      </c>
      <c r="B141" s="30">
        <v>95</v>
      </c>
      <c r="C141" s="31">
        <v>95</v>
      </c>
      <c r="D141" s="30">
        <v>50</v>
      </c>
      <c r="E141" s="31">
        <v>50</v>
      </c>
      <c r="F141" s="25" t="s">
        <v>120</v>
      </c>
      <c r="G141" s="20">
        <f t="shared" si="0"/>
        <v>0.47368421052631576</v>
      </c>
    </row>
    <row r="142" spans="1:12" x14ac:dyDescent="0.35">
      <c r="A142" s="29" t="s">
        <v>399</v>
      </c>
      <c r="B142" s="30">
        <v>105</v>
      </c>
      <c r="C142" s="31">
        <v>105</v>
      </c>
      <c r="D142" s="30">
        <v>110</v>
      </c>
      <c r="E142" s="31">
        <v>110</v>
      </c>
      <c r="F142" s="32" t="s">
        <v>415</v>
      </c>
      <c r="G142" s="20">
        <f t="shared" si="0"/>
        <v>-4.7619047619047616E-2</v>
      </c>
    </row>
    <row r="143" spans="1:12" x14ac:dyDescent="0.35">
      <c r="A143" s="29" t="s">
        <v>400</v>
      </c>
      <c r="B143" s="30">
        <v>80</v>
      </c>
      <c r="C143" s="31">
        <v>80</v>
      </c>
      <c r="D143" s="30">
        <v>35</v>
      </c>
      <c r="E143" s="31">
        <v>35</v>
      </c>
      <c r="F143" s="25" t="s">
        <v>120</v>
      </c>
      <c r="G143" s="20">
        <f t="shared" si="0"/>
        <v>0.5625</v>
      </c>
    </row>
    <row r="144" spans="1:12" x14ac:dyDescent="0.35">
      <c r="A144" s="29" t="s">
        <v>401</v>
      </c>
      <c r="B144" s="30">
        <v>70</v>
      </c>
      <c r="C144" s="31">
        <v>70</v>
      </c>
      <c r="D144" s="30">
        <v>50</v>
      </c>
      <c r="E144" s="31">
        <v>50</v>
      </c>
      <c r="F144" s="25" t="s">
        <v>120</v>
      </c>
      <c r="G144" s="20">
        <f t="shared" si="0"/>
        <v>0.2857142857142857</v>
      </c>
    </row>
    <row r="145" spans="1:9" x14ac:dyDescent="0.35">
      <c r="A145" s="29" t="s">
        <v>402</v>
      </c>
      <c r="B145" s="30">
        <v>90</v>
      </c>
      <c r="C145" s="31">
        <v>90</v>
      </c>
      <c r="D145" s="30">
        <v>80</v>
      </c>
      <c r="E145" s="31">
        <v>80</v>
      </c>
      <c r="F145" s="25" t="s">
        <v>403</v>
      </c>
      <c r="G145" s="20">
        <f t="shared" si="0"/>
        <v>0.1111111111111111</v>
      </c>
    </row>
    <row r="146" spans="1:9" x14ac:dyDescent="0.35">
      <c r="A146" s="29" t="s">
        <v>404</v>
      </c>
      <c r="B146" s="30">
        <v>100</v>
      </c>
      <c r="C146" s="31">
        <v>100</v>
      </c>
      <c r="D146" s="30">
        <v>90</v>
      </c>
      <c r="E146" s="31">
        <v>90</v>
      </c>
      <c r="F146" s="25" t="s">
        <v>120</v>
      </c>
      <c r="G146" s="20">
        <f t="shared" si="0"/>
        <v>0.1</v>
      </c>
    </row>
    <row r="147" spans="1:9" x14ac:dyDescent="0.35">
      <c r="A147" s="29" t="s">
        <v>405</v>
      </c>
      <c r="B147" s="30">
        <v>80</v>
      </c>
      <c r="C147" s="31">
        <v>80</v>
      </c>
      <c r="D147" s="30">
        <v>40</v>
      </c>
      <c r="E147" s="31">
        <v>40</v>
      </c>
      <c r="F147" s="25" t="s">
        <v>120</v>
      </c>
      <c r="G147" s="20">
        <f t="shared" si="0"/>
        <v>0.5</v>
      </c>
    </row>
    <row r="148" spans="1:9" x14ac:dyDescent="0.35">
      <c r="A148" s="29" t="s">
        <v>406</v>
      </c>
      <c r="B148" s="30">
        <v>80</v>
      </c>
      <c r="C148" s="31">
        <v>80</v>
      </c>
      <c r="D148" s="30">
        <v>50</v>
      </c>
      <c r="E148" s="31">
        <v>50</v>
      </c>
      <c r="F148" s="25" t="s">
        <v>120</v>
      </c>
      <c r="G148" s="20">
        <f t="shared" si="0"/>
        <v>0.375</v>
      </c>
    </row>
    <row r="149" spans="1:9" x14ac:dyDescent="0.35">
      <c r="A149" s="29" t="s">
        <v>407</v>
      </c>
      <c r="B149" s="30">
        <v>90</v>
      </c>
      <c r="C149" s="31">
        <v>90</v>
      </c>
      <c r="D149" s="30">
        <v>80</v>
      </c>
      <c r="E149" s="31">
        <v>80</v>
      </c>
      <c r="F149" s="25" t="s">
        <v>403</v>
      </c>
      <c r="G149" s="20">
        <f t="shared" si="0"/>
        <v>0.1111111111111111</v>
      </c>
    </row>
    <row r="150" spans="1:9" x14ac:dyDescent="0.35">
      <c r="A150" s="29" t="s">
        <v>408</v>
      </c>
      <c r="B150" s="30">
        <v>95</v>
      </c>
      <c r="C150" s="31">
        <v>95</v>
      </c>
      <c r="D150" s="30">
        <v>90</v>
      </c>
      <c r="E150" s="31">
        <v>90</v>
      </c>
      <c r="F150" s="32" t="s">
        <v>415</v>
      </c>
      <c r="G150" s="20">
        <f t="shared" si="0"/>
        <v>5.2631578947368418E-2</v>
      </c>
    </row>
    <row r="151" spans="1:9" x14ac:dyDescent="0.35">
      <c r="A151" s="29" t="s">
        <v>409</v>
      </c>
      <c r="B151" s="30">
        <v>95</v>
      </c>
      <c r="C151" s="31">
        <v>95</v>
      </c>
      <c r="D151" s="30">
        <v>90</v>
      </c>
      <c r="E151" s="31">
        <v>90</v>
      </c>
      <c r="F151" s="32" t="s">
        <v>415</v>
      </c>
      <c r="G151" s="20">
        <f t="shared" si="0"/>
        <v>5.2631578947368418E-2</v>
      </c>
    </row>
    <row r="152" spans="1:9" x14ac:dyDescent="0.35">
      <c r="A152" s="29" t="s">
        <v>410</v>
      </c>
      <c r="B152" s="30">
        <v>80</v>
      </c>
      <c r="C152" s="31">
        <v>50</v>
      </c>
      <c r="D152" s="30">
        <v>30</v>
      </c>
      <c r="E152" s="31">
        <v>30</v>
      </c>
      <c r="F152" s="25" t="s">
        <v>119</v>
      </c>
      <c r="G152" s="20">
        <f>(C152-E152)/C152</f>
        <v>0.4</v>
      </c>
    </row>
    <row r="153" spans="1:9" x14ac:dyDescent="0.35">
      <c r="A153" s="29" t="s">
        <v>411</v>
      </c>
      <c r="B153" s="30">
        <v>90</v>
      </c>
      <c r="C153" s="31">
        <v>90</v>
      </c>
      <c r="D153" s="30">
        <v>70</v>
      </c>
      <c r="E153" s="31">
        <v>70</v>
      </c>
      <c r="F153" s="25" t="s">
        <v>116</v>
      </c>
      <c r="G153" s="20">
        <f t="shared" si="0"/>
        <v>0.22222222222222221</v>
      </c>
    </row>
    <row r="154" spans="1:9" x14ac:dyDescent="0.35">
      <c r="A154" s="29" t="s">
        <v>412</v>
      </c>
      <c r="B154" s="30">
        <v>95</v>
      </c>
      <c r="C154" s="31">
        <v>90</v>
      </c>
      <c r="D154" s="30">
        <v>80</v>
      </c>
      <c r="E154" s="31">
        <v>80</v>
      </c>
      <c r="F154" s="32" t="s">
        <v>415</v>
      </c>
      <c r="G154" s="20">
        <f t="shared" si="0"/>
        <v>0.1111111111111111</v>
      </c>
      <c r="I154" s="33"/>
    </row>
    <row r="155" spans="1:9" x14ac:dyDescent="0.35">
      <c r="A155" s="29" t="s">
        <v>413</v>
      </c>
      <c r="B155" s="30">
        <v>80</v>
      </c>
      <c r="C155" s="31">
        <v>65</v>
      </c>
      <c r="D155" s="30">
        <v>60</v>
      </c>
      <c r="E155" s="31">
        <v>30</v>
      </c>
      <c r="F155" s="25" t="s">
        <v>117</v>
      </c>
      <c r="G155" s="20">
        <f t="shared" si="0"/>
        <v>0.53846153846153844</v>
      </c>
    </row>
    <row r="156" spans="1:9" x14ac:dyDescent="0.35">
      <c r="A156" s="34" t="s">
        <v>414</v>
      </c>
      <c r="B156" s="35">
        <v>90</v>
      </c>
      <c r="C156" s="36">
        <v>90</v>
      </c>
      <c r="D156" s="35">
        <v>70</v>
      </c>
      <c r="E156" s="36">
        <v>70</v>
      </c>
      <c r="F156" s="25" t="s">
        <v>117</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120</v>
      </c>
      <c r="B159" s="20">
        <f>AVERAGEIF(F139:F156,A159,G139:G156)</f>
        <v>0.38382283834586467</v>
      </c>
      <c r="C159" s="20"/>
      <c r="D159" s="20"/>
      <c r="E159" s="20"/>
      <c r="F159" s="20"/>
      <c r="G159" s="20"/>
    </row>
    <row r="160" spans="1:9" x14ac:dyDescent="0.35">
      <c r="A160" s="20" t="s">
        <v>403</v>
      </c>
      <c r="B160" s="20">
        <f>AVERAGEIF(F139:F156,A160,G139:G156)</f>
        <v>0.1111111111111111</v>
      </c>
      <c r="C160" s="20"/>
      <c r="D160" s="20"/>
      <c r="E160" s="20"/>
      <c r="F160" s="20"/>
      <c r="G160" s="20"/>
    </row>
    <row r="161" spans="1:7" x14ac:dyDescent="0.35">
      <c r="A161" s="20" t="s">
        <v>119</v>
      </c>
      <c r="B161" s="20">
        <f>AVERAGEIF(F139:F156,A161,G139:G156)</f>
        <v>0.4</v>
      </c>
      <c r="C161" s="20"/>
      <c r="D161" s="20"/>
      <c r="E161" s="20"/>
      <c r="F161" s="20"/>
      <c r="G161" s="20"/>
    </row>
    <row r="162" spans="1:7" x14ac:dyDescent="0.35">
      <c r="A162" s="20" t="s">
        <v>116</v>
      </c>
      <c r="B162" s="20">
        <f>AVERAGEIF(F139:F156,A162,G139:G156)</f>
        <v>0.22222222222222221</v>
      </c>
      <c r="C162" s="20"/>
      <c r="D162" s="20"/>
      <c r="E162" s="20"/>
      <c r="F162" s="20"/>
      <c r="G162" s="20"/>
    </row>
    <row r="163" spans="1:7" x14ac:dyDescent="0.35">
      <c r="A163" s="20" t="s">
        <v>117</v>
      </c>
      <c r="B163" s="20">
        <f>AVERAGEIF(F139:F156,A163,G139:G156)</f>
        <v>0.38034188034188032</v>
      </c>
      <c r="C163" s="20"/>
      <c r="D163" s="20"/>
      <c r="E163" s="20"/>
      <c r="F163" s="20"/>
      <c r="G163" s="20"/>
    </row>
    <row r="165" spans="1:7" x14ac:dyDescent="0.35">
      <c r="A165" s="467" t="s">
        <v>161</v>
      </c>
      <c r="B165" s="467"/>
      <c r="C165" s="467"/>
      <c r="D165" s="467"/>
      <c r="E165" s="467"/>
    </row>
    <row r="166" spans="1:7" ht="15" thickBot="1" x14ac:dyDescent="0.4">
      <c r="A166" t="s">
        <v>162</v>
      </c>
      <c r="B166" s="13">
        <v>0.4</v>
      </c>
    </row>
    <row r="167" spans="1:7" ht="15" thickBot="1" x14ac:dyDescent="0.4">
      <c r="A167" t="s">
        <v>163</v>
      </c>
      <c r="B167" s="37">
        <f>(1+B166)^(1/(2020-2010))-1</f>
        <v>3.4219694129380196E-2</v>
      </c>
    </row>
    <row r="168" spans="1:7" x14ac:dyDescent="0.35">
      <c r="B168" s="38"/>
    </row>
    <row r="169" spans="1:7" x14ac:dyDescent="0.35">
      <c r="A169" s="467" t="s">
        <v>378</v>
      </c>
      <c r="B169" s="467"/>
    </row>
    <row r="170" spans="1:7" x14ac:dyDescent="0.35">
      <c r="A170" t="s">
        <v>379</v>
      </c>
      <c r="B170" s="39">
        <v>972.7</v>
      </c>
    </row>
    <row r="171" spans="1:7" ht="15" thickBot="1" x14ac:dyDescent="0.4">
      <c r="A171" t="s">
        <v>380</v>
      </c>
      <c r="B171" s="40">
        <f>400.9+53.5+276.5+255.7+63.5+462.5+B170+975.4+227.6+436.5</f>
        <v>4124.8</v>
      </c>
    </row>
    <row r="172" spans="1:7" ht="15" thickBot="1" x14ac:dyDescent="0.4">
      <c r="A172" t="s">
        <v>381</v>
      </c>
      <c r="B172" s="37">
        <f>B170/B171</f>
        <v>0.23581749418153608</v>
      </c>
    </row>
    <row r="173" spans="1:7" x14ac:dyDescent="0.35">
      <c r="B173" s="38"/>
    </row>
    <row r="174" spans="1:7" x14ac:dyDescent="0.35">
      <c r="A174" s="467" t="s">
        <v>168</v>
      </c>
      <c r="B174" s="467"/>
      <c r="C174" s="467"/>
      <c r="D174" s="467"/>
      <c r="E174" s="467"/>
    </row>
    <row r="175" spans="1:7" ht="15" thickBot="1" x14ac:dyDescent="0.4">
      <c r="A175" t="s">
        <v>387</v>
      </c>
      <c r="B175" s="38">
        <v>0.1246</v>
      </c>
    </row>
    <row r="176" spans="1:7" ht="15" thickBot="1" x14ac:dyDescent="0.4">
      <c r="A176" t="s">
        <v>383</v>
      </c>
      <c r="B176" s="37">
        <f>1-B175</f>
        <v>0.87539999999999996</v>
      </c>
    </row>
    <row r="178" spans="1:5" x14ac:dyDescent="0.35">
      <c r="A178" s="467" t="s">
        <v>164</v>
      </c>
      <c r="B178" s="467"/>
      <c r="C178" s="467"/>
      <c r="D178" s="467"/>
      <c r="E178" s="467"/>
    </row>
    <row r="179" spans="1:5" x14ac:dyDescent="0.35">
      <c r="A179" t="s">
        <v>385</v>
      </c>
      <c r="B179">
        <v>197000</v>
      </c>
    </row>
    <row r="180" spans="1:5" ht="15" thickBot="1" x14ac:dyDescent="0.4">
      <c r="A180" t="s">
        <v>386</v>
      </c>
      <c r="B180">
        <v>175000</v>
      </c>
    </row>
    <row r="181" spans="1:5" ht="15" thickBot="1" x14ac:dyDescent="0.4">
      <c r="A181" t="s">
        <v>165</v>
      </c>
      <c r="B181" s="12">
        <f>B179/B180</f>
        <v>1.1257142857142857</v>
      </c>
    </row>
    <row r="183" spans="1:5" x14ac:dyDescent="0.35">
      <c r="A183" s="467" t="s">
        <v>166</v>
      </c>
      <c r="B183" s="467"/>
      <c r="C183" s="467"/>
      <c r="D183" s="467"/>
      <c r="E183" s="467"/>
    </row>
    <row r="184" spans="1:5" x14ac:dyDescent="0.35">
      <c r="A184" t="s">
        <v>2237</v>
      </c>
      <c r="B184" s="162">
        <v>1.2E-2</v>
      </c>
    </row>
    <row r="185" spans="1:5" x14ac:dyDescent="0.35">
      <c r="A185" t="s">
        <v>2238</v>
      </c>
      <c r="B185" s="162">
        <v>2.4E-2</v>
      </c>
    </row>
    <row r="186" spans="1:5" x14ac:dyDescent="0.35">
      <c r="A186" t="s">
        <v>2239</v>
      </c>
      <c r="B186">
        <f>2050-2018+1</f>
        <v>33</v>
      </c>
    </row>
    <row r="187" spans="1:5" x14ac:dyDescent="0.35">
      <c r="A187" t="s">
        <v>2240</v>
      </c>
      <c r="B187" s="11">
        <f>(1-B184)^B186</f>
        <v>0.67139665221009714</v>
      </c>
    </row>
    <row r="188" spans="1:5" ht="15" thickBot="1" x14ac:dyDescent="0.4">
      <c r="A188" t="s">
        <v>2241</v>
      </c>
      <c r="B188" s="11">
        <f>(1-B185)^B186</f>
        <v>0.44858421050781644</v>
      </c>
    </row>
    <row r="189" spans="1:5" ht="15" thickBot="1" x14ac:dyDescent="0.4">
      <c r="A189" t="s">
        <v>2242</v>
      </c>
      <c r="B189" s="12">
        <f>(B187-B188)/B187</f>
        <v>0.33186409400289502</v>
      </c>
    </row>
    <row r="191" spans="1:5" x14ac:dyDescent="0.35">
      <c r="A191" s="467" t="s">
        <v>178</v>
      </c>
      <c r="B191" s="467"/>
      <c r="C191" s="467"/>
      <c r="D191" s="467"/>
      <c r="E191" s="467"/>
    </row>
    <row r="192" spans="1:5" x14ac:dyDescent="0.35">
      <c r="A192" s="16" t="s">
        <v>170</v>
      </c>
      <c r="B192" s="16" t="s">
        <v>171</v>
      </c>
      <c r="C192" s="16"/>
    </row>
    <row r="193" spans="1:9" x14ac:dyDescent="0.35">
      <c r="A193" t="s">
        <v>172</v>
      </c>
      <c r="B193" s="17">
        <v>15277777.777777778</v>
      </c>
      <c r="C193" t="s">
        <v>173</v>
      </c>
    </row>
    <row r="194" spans="1:9" x14ac:dyDescent="0.35">
      <c r="A194" t="s">
        <v>174</v>
      </c>
      <c r="B194" s="17">
        <f>3.4*10^6</f>
        <v>3400000</v>
      </c>
      <c r="C194" s="41"/>
    </row>
    <row r="195" spans="1:9" x14ac:dyDescent="0.35">
      <c r="A195" t="s">
        <v>175</v>
      </c>
      <c r="B195">
        <v>2</v>
      </c>
    </row>
    <row r="196" spans="1:9" ht="15" thickBot="1" x14ac:dyDescent="0.4">
      <c r="A196" t="s">
        <v>176</v>
      </c>
      <c r="B196" s="17">
        <f>B195*B194</f>
        <v>6800000</v>
      </c>
    </row>
    <row r="197" spans="1:9" ht="15" thickBot="1" x14ac:dyDescent="0.4">
      <c r="A197" t="s">
        <v>177</v>
      </c>
      <c r="B197" s="12">
        <f>B196/B193</f>
        <v>0.44509090909090909</v>
      </c>
    </row>
    <row r="199" spans="1:9" x14ac:dyDescent="0.35">
      <c r="A199" s="201" t="s">
        <v>2961</v>
      </c>
    </row>
    <row r="201" spans="1:9" x14ac:dyDescent="0.35">
      <c r="A201" s="202" t="s">
        <v>2982</v>
      </c>
      <c r="B201" s="463" t="s">
        <v>2965</v>
      </c>
      <c r="C201" s="463"/>
      <c r="D201" s="463"/>
      <c r="E201" s="463"/>
      <c r="F201" s="463"/>
      <c r="G201" s="463"/>
      <c r="H201" s="463"/>
      <c r="I201" s="463"/>
    </row>
    <row r="202" spans="1:9" x14ac:dyDescent="0.35">
      <c r="A202" s="42" t="s">
        <v>2966</v>
      </c>
      <c r="B202" s="42" t="s">
        <v>2967</v>
      </c>
      <c r="C202" s="42" t="s">
        <v>2968</v>
      </c>
      <c r="D202" s="42" t="s">
        <v>2969</v>
      </c>
      <c r="E202" s="42" t="s">
        <v>2325</v>
      </c>
      <c r="F202" s="42" t="s">
        <v>82</v>
      </c>
      <c r="G202" s="42" t="s">
        <v>2970</v>
      </c>
      <c r="H202" s="42" t="s">
        <v>2971</v>
      </c>
      <c r="I202" s="42" t="s">
        <v>2972</v>
      </c>
    </row>
    <row r="203" spans="1:9" x14ac:dyDescent="0.35">
      <c r="A203" s="42" t="s">
        <v>2973</v>
      </c>
      <c r="B203">
        <v>0</v>
      </c>
      <c r="C203">
        <v>6</v>
      </c>
      <c r="D203">
        <v>9</v>
      </c>
      <c r="E203">
        <v>25</v>
      </c>
      <c r="F203">
        <v>21</v>
      </c>
      <c r="G203">
        <v>215</v>
      </c>
      <c r="H203">
        <v>81</v>
      </c>
      <c r="I203">
        <v>134</v>
      </c>
    </row>
    <row r="204" spans="1:9" x14ac:dyDescent="0.35">
      <c r="A204" s="42" t="s">
        <v>2974</v>
      </c>
      <c r="B204">
        <v>4</v>
      </c>
      <c r="C204">
        <v>3</v>
      </c>
      <c r="D204">
        <v>15</v>
      </c>
      <c r="E204">
        <v>40</v>
      </c>
      <c r="F204">
        <v>43</v>
      </c>
      <c r="G204">
        <v>163</v>
      </c>
      <c r="H204">
        <v>56</v>
      </c>
      <c r="I204">
        <v>94</v>
      </c>
    </row>
    <row r="205" spans="1:9" ht="15" thickBot="1" x14ac:dyDescent="0.4">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2976</v>
      </c>
      <c r="B206" s="12">
        <v>-0.33</v>
      </c>
    </row>
    <row r="207" spans="1:9" ht="15" thickBot="1" x14ac:dyDescent="0.4">
      <c r="A207" t="s">
        <v>2977</v>
      </c>
      <c r="B207" s="12">
        <f>I205/I203</f>
        <v>-0.29850746268656714</v>
      </c>
    </row>
    <row r="209" spans="1:9" x14ac:dyDescent="0.35">
      <c r="A209" s="202" t="s">
        <v>2983</v>
      </c>
      <c r="B209" s="463" t="s">
        <v>2965</v>
      </c>
      <c r="C209" s="463"/>
      <c r="D209" s="463"/>
      <c r="E209" s="463"/>
      <c r="F209" s="463"/>
      <c r="G209" s="463"/>
      <c r="H209" s="463"/>
      <c r="I209" s="463"/>
    </row>
    <row r="210" spans="1:9" x14ac:dyDescent="0.35">
      <c r="A210" s="42" t="s">
        <v>2966</v>
      </c>
      <c r="B210" s="42" t="s">
        <v>2967</v>
      </c>
      <c r="C210" s="42" t="s">
        <v>2968</v>
      </c>
      <c r="D210" s="42" t="s">
        <v>2969</v>
      </c>
      <c r="E210" s="42" t="s">
        <v>2325</v>
      </c>
      <c r="F210" s="42" t="s">
        <v>82</v>
      </c>
      <c r="G210" s="42" t="s">
        <v>2970</v>
      </c>
      <c r="H210" s="42" t="s">
        <v>2971</v>
      </c>
      <c r="I210" s="42" t="s">
        <v>2972</v>
      </c>
    </row>
    <row r="211" spans="1:9" x14ac:dyDescent="0.35">
      <c r="A211" s="42" t="s">
        <v>2973</v>
      </c>
      <c r="B211">
        <v>0</v>
      </c>
      <c r="C211">
        <v>17</v>
      </c>
      <c r="D211">
        <v>18</v>
      </c>
      <c r="E211">
        <v>22</v>
      </c>
      <c r="F211">
        <v>12</v>
      </c>
      <c r="G211">
        <v>73</v>
      </c>
      <c r="H211">
        <v>21</v>
      </c>
      <c r="I211">
        <v>21</v>
      </c>
    </row>
    <row r="212" spans="1:9" x14ac:dyDescent="0.35">
      <c r="A212" s="42" t="s">
        <v>2974</v>
      </c>
      <c r="B212">
        <v>0</v>
      </c>
      <c r="C212">
        <v>15</v>
      </c>
      <c r="D212">
        <v>22</v>
      </c>
      <c r="E212">
        <v>39</v>
      </c>
      <c r="F212">
        <v>23</v>
      </c>
      <c r="G212">
        <v>51</v>
      </c>
      <c r="H212">
        <v>17</v>
      </c>
      <c r="I212">
        <v>19</v>
      </c>
    </row>
    <row r="213" spans="1:9" ht="15" thickBot="1" x14ac:dyDescent="0.4">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2976</v>
      </c>
      <c r="B214" s="12">
        <f>SUM(G213:H213)/SUM(G211:H211)</f>
        <v>-0.27659574468085107</v>
      </c>
    </row>
    <row r="215" spans="1:9" ht="15" thickBot="1" x14ac:dyDescent="0.4">
      <c r="A215" t="s">
        <v>2977</v>
      </c>
      <c r="B215" s="12">
        <f>I213/I211</f>
        <v>-9.5238095238095233E-2</v>
      </c>
    </row>
    <row r="217" spans="1:9" x14ac:dyDescent="0.35">
      <c r="A217" s="202" t="s">
        <v>2984</v>
      </c>
      <c r="B217" s="463" t="s">
        <v>2965</v>
      </c>
      <c r="C217" s="463"/>
      <c r="D217" s="463"/>
      <c r="E217" s="463"/>
    </row>
    <row r="218" spans="1:9" x14ac:dyDescent="0.35">
      <c r="A218" s="42" t="s">
        <v>2966</v>
      </c>
      <c r="B218" s="42" t="s">
        <v>2978</v>
      </c>
      <c r="C218" s="42" t="s">
        <v>2979</v>
      </c>
      <c r="D218" s="42" t="s">
        <v>2980</v>
      </c>
      <c r="E218" s="42" t="s">
        <v>82</v>
      </c>
    </row>
    <row r="219" spans="1:9" x14ac:dyDescent="0.35">
      <c r="A219" s="42" t="s">
        <v>2973</v>
      </c>
      <c r="B219">
        <v>112</v>
      </c>
      <c r="C219">
        <v>16</v>
      </c>
      <c r="D219">
        <v>9</v>
      </c>
      <c r="E219">
        <v>134</v>
      </c>
    </row>
    <row r="220" spans="1:9" x14ac:dyDescent="0.35">
      <c r="A220" s="42" t="s">
        <v>2974</v>
      </c>
      <c r="B220">
        <v>87</v>
      </c>
      <c r="C220">
        <v>17</v>
      </c>
      <c r="D220">
        <v>9</v>
      </c>
      <c r="E220">
        <v>151</v>
      </c>
    </row>
    <row r="221" spans="1:9" ht="15" thickBot="1" x14ac:dyDescent="0.4">
      <c r="A221" s="42" t="s">
        <v>2975</v>
      </c>
      <c r="B221">
        <f>B220-B219</f>
        <v>-25</v>
      </c>
      <c r="C221">
        <f t="shared" ref="C221:E221" si="9">C220-C219</f>
        <v>1</v>
      </c>
      <c r="D221">
        <f t="shared" si="9"/>
        <v>0</v>
      </c>
      <c r="E221">
        <f t="shared" si="9"/>
        <v>17</v>
      </c>
    </row>
    <row r="222" spans="1:9" ht="15" thickBot="1" x14ac:dyDescent="0.4">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2025-07-17T21:51:30Z</dcterms:modified>
</cp:coreProperties>
</file>