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bldgs\CpUDSC\"/>
    </mc:Choice>
  </mc:AlternateContent>
  <xr:revisionPtr revIDLastSave="0" documentId="8_{87990683-313C-4E14-A8D5-0F652AB980F8}" xr6:coauthVersionLast="47" xr6:coauthVersionMax="47" xr10:uidLastSave="{00000000-0000-0000-0000-000000000000}"/>
  <bookViews>
    <workbookView xWindow="-120" yWindow="-120" windowWidth="29040" windowHeight="17520" tabRatio="780" activeTab="4" xr2:uid="{00000000-000D-0000-FFFF-FFFF00000000}"/>
  </bookViews>
  <sheets>
    <sheet name="About" sheetId="1" r:id="rId1"/>
    <sheet name="DC to AC" sheetId="5" r:id="rId2"/>
    <sheet name="Solar - PV Dist. Comm 2021" sheetId="10" r:id="rId3"/>
    <sheet name="Solar - PV Dist. Comm 2022" sheetId="12" r:id="rId4"/>
    <sheet name="Solar - PV Dist. Comm 2024" sheetId="13" r:id="rId5"/>
    <sheet name="NREL calcs" sheetId="11" r:id="rId6"/>
    <sheet name="NREL ATB" sheetId="7" r:id="rId7"/>
    <sheet name="Soft Cost Data" sheetId="9" r:id="rId8"/>
    <sheet name="CpUDSC-totalcost" sheetId="2" r:id="rId9"/>
    <sheet name="CpUDSC-softcos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" l="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6" i="11"/>
  <c r="B2" i="2"/>
  <c r="R252" i="13"/>
  <c r="O251" i="13"/>
  <c r="M250" i="13"/>
  <c r="M253" i="13" s="1"/>
  <c r="W242" i="13"/>
  <c r="W245" i="13" s="1"/>
  <c r="W248" i="13" s="1"/>
  <c r="W251" i="13" s="1"/>
  <c r="AH241" i="13"/>
  <c r="AH244" i="13" s="1"/>
  <c r="AH247" i="13" s="1"/>
  <c r="AH250" i="13" s="1"/>
  <c r="AH253" i="13" s="1"/>
  <c r="W241" i="13"/>
  <c r="W244" i="13" s="1"/>
  <c r="W247" i="13" s="1"/>
  <c r="W250" i="13" s="1"/>
  <c r="W253" i="13" s="1"/>
  <c r="T240" i="13"/>
  <c r="T243" i="13" s="1"/>
  <c r="T246" i="13" s="1"/>
  <c r="T249" i="13" s="1"/>
  <c r="T252" i="13" s="1"/>
  <c r="AH239" i="13"/>
  <c r="AH242" i="13" s="1"/>
  <c r="AH245" i="13" s="1"/>
  <c r="AH248" i="13" s="1"/>
  <c r="AH251" i="13" s="1"/>
  <c r="W239" i="13"/>
  <c r="X238" i="13"/>
  <c r="X241" i="13" s="1"/>
  <c r="X244" i="13" s="1"/>
  <c r="X247" i="13" s="1"/>
  <c r="X250" i="13" s="1"/>
  <c r="X253" i="13" s="1"/>
  <c r="P238" i="13"/>
  <c r="P241" i="13" s="1"/>
  <c r="P244" i="13" s="1"/>
  <c r="P247" i="13" s="1"/>
  <c r="P250" i="13" s="1"/>
  <c r="P253" i="13" s="1"/>
  <c r="O238" i="13"/>
  <c r="O241" i="13" s="1"/>
  <c r="O244" i="13" s="1"/>
  <c r="O247" i="13" s="1"/>
  <c r="O250" i="13" s="1"/>
  <c r="O253" i="13" s="1"/>
  <c r="Y237" i="13"/>
  <c r="Y240" i="13" s="1"/>
  <c r="Y243" i="13" s="1"/>
  <c r="Y246" i="13" s="1"/>
  <c r="Y249" i="13" s="1"/>
  <c r="Y252" i="13" s="1"/>
  <c r="AH235" i="13"/>
  <c r="AH238" i="13" s="1"/>
  <c r="R235" i="13"/>
  <c r="R238" i="13" s="1"/>
  <c r="R241" i="13" s="1"/>
  <c r="R244" i="13" s="1"/>
  <c r="R247" i="13" s="1"/>
  <c r="R250" i="13" s="1"/>
  <c r="R253" i="13" s="1"/>
  <c r="AM234" i="13"/>
  <c r="AM237" i="13" s="1"/>
  <c r="AM240" i="13" s="1"/>
  <c r="AM243" i="13" s="1"/>
  <c r="AM246" i="13" s="1"/>
  <c r="AM249" i="13" s="1"/>
  <c r="AM252" i="13" s="1"/>
  <c r="AE234" i="13"/>
  <c r="AE237" i="13" s="1"/>
  <c r="AE240" i="13" s="1"/>
  <c r="AE243" i="13" s="1"/>
  <c r="AE246" i="13" s="1"/>
  <c r="AE249" i="13" s="1"/>
  <c r="AE252" i="13" s="1"/>
  <c r="O234" i="13"/>
  <c r="O237" i="13" s="1"/>
  <c r="O240" i="13" s="1"/>
  <c r="O243" i="13" s="1"/>
  <c r="O246" i="13" s="1"/>
  <c r="O249" i="13" s="1"/>
  <c r="O252" i="13" s="1"/>
  <c r="AJ233" i="13"/>
  <c r="AJ236" i="13" s="1"/>
  <c r="AJ239" i="13" s="1"/>
  <c r="AJ242" i="13" s="1"/>
  <c r="AJ245" i="13" s="1"/>
  <c r="AJ248" i="13" s="1"/>
  <c r="AJ251" i="13" s="1"/>
  <c r="AB233" i="13"/>
  <c r="AB236" i="13" s="1"/>
  <c r="AB239" i="13" s="1"/>
  <c r="AB242" i="13" s="1"/>
  <c r="AB245" i="13" s="1"/>
  <c r="AB248" i="13" s="1"/>
  <c r="AB251" i="13" s="1"/>
  <c r="AO232" i="13"/>
  <c r="AO235" i="13" s="1"/>
  <c r="AO238" i="13" s="1"/>
  <c r="AO241" i="13" s="1"/>
  <c r="AO244" i="13" s="1"/>
  <c r="AO247" i="13" s="1"/>
  <c r="AO250" i="13" s="1"/>
  <c r="AO253" i="13" s="1"/>
  <c r="AH232" i="13"/>
  <c r="AG232" i="13"/>
  <c r="AG235" i="13" s="1"/>
  <c r="AG238" i="13" s="1"/>
  <c r="AG241" i="13" s="1"/>
  <c r="AG244" i="13" s="1"/>
  <c r="AG247" i="13" s="1"/>
  <c r="AG250" i="13" s="1"/>
  <c r="AG253" i="13" s="1"/>
  <c r="Z232" i="13"/>
  <c r="Z235" i="13" s="1"/>
  <c r="Z238" i="13" s="1"/>
  <c r="Z241" i="13" s="1"/>
  <c r="Z244" i="13" s="1"/>
  <c r="Z247" i="13" s="1"/>
  <c r="Z250" i="13" s="1"/>
  <c r="Z253" i="13" s="1"/>
  <c r="Y232" i="13"/>
  <c r="Y235" i="13" s="1"/>
  <c r="Y238" i="13" s="1"/>
  <c r="Y241" i="13" s="1"/>
  <c r="Y244" i="13" s="1"/>
  <c r="Y247" i="13" s="1"/>
  <c r="Y250" i="13" s="1"/>
  <c r="Y253" i="13" s="1"/>
  <c r="R232" i="13"/>
  <c r="AM231" i="13"/>
  <c r="AL231" i="13"/>
  <c r="AL234" i="13" s="1"/>
  <c r="AL237" i="13" s="1"/>
  <c r="AL240" i="13" s="1"/>
  <c r="AL243" i="13" s="1"/>
  <c r="AL246" i="13" s="1"/>
  <c r="AL249" i="13" s="1"/>
  <c r="AL252" i="13" s="1"/>
  <c r="AE231" i="13"/>
  <c r="AD231" i="13"/>
  <c r="AD234" i="13" s="1"/>
  <c r="AD237" i="13" s="1"/>
  <c r="AD240" i="13" s="1"/>
  <c r="AD243" i="13" s="1"/>
  <c r="AD246" i="13" s="1"/>
  <c r="AD249" i="13" s="1"/>
  <c r="AD252" i="13" s="1"/>
  <c r="W231" i="13"/>
  <c r="W234" i="13" s="1"/>
  <c r="W237" i="13" s="1"/>
  <c r="W240" i="13" s="1"/>
  <c r="W243" i="13" s="1"/>
  <c r="W246" i="13" s="1"/>
  <c r="W249" i="13" s="1"/>
  <c r="W252" i="13" s="1"/>
  <c r="V231" i="13"/>
  <c r="V234" i="13" s="1"/>
  <c r="V237" i="13" s="1"/>
  <c r="V240" i="13" s="1"/>
  <c r="V243" i="13" s="1"/>
  <c r="V246" i="13" s="1"/>
  <c r="V249" i="13" s="1"/>
  <c r="V252" i="13" s="1"/>
  <c r="O231" i="13"/>
  <c r="AJ230" i="13"/>
  <c r="AI230" i="13"/>
  <c r="AI233" i="13" s="1"/>
  <c r="AI236" i="13" s="1"/>
  <c r="AI239" i="13" s="1"/>
  <c r="AI242" i="13" s="1"/>
  <c r="AI245" i="13" s="1"/>
  <c r="AI248" i="13" s="1"/>
  <c r="AI251" i="13" s="1"/>
  <c r="AB230" i="13"/>
  <c r="AA230" i="13"/>
  <c r="AA233" i="13" s="1"/>
  <c r="AA236" i="13" s="1"/>
  <c r="AA239" i="13" s="1"/>
  <c r="AA242" i="13" s="1"/>
  <c r="AA245" i="13" s="1"/>
  <c r="AA248" i="13" s="1"/>
  <c r="AA251" i="13" s="1"/>
  <c r="T230" i="13"/>
  <c r="T233" i="13" s="1"/>
  <c r="T236" i="13" s="1"/>
  <c r="T239" i="13" s="1"/>
  <c r="T242" i="13" s="1"/>
  <c r="T245" i="13" s="1"/>
  <c r="T248" i="13" s="1"/>
  <c r="T251" i="13" s="1"/>
  <c r="S230" i="13"/>
  <c r="S233" i="13" s="1"/>
  <c r="S236" i="13" s="1"/>
  <c r="S239" i="13" s="1"/>
  <c r="S242" i="13" s="1"/>
  <c r="S245" i="13" s="1"/>
  <c r="S248" i="13" s="1"/>
  <c r="S251" i="13" s="1"/>
  <c r="AO229" i="13"/>
  <c r="AN229" i="13"/>
  <c r="AN232" i="13" s="1"/>
  <c r="AN235" i="13" s="1"/>
  <c r="AN238" i="13" s="1"/>
  <c r="AN241" i="13" s="1"/>
  <c r="AN244" i="13" s="1"/>
  <c r="AN247" i="13" s="1"/>
  <c r="AN250" i="13" s="1"/>
  <c r="AN253" i="13" s="1"/>
  <c r="AM229" i="13"/>
  <c r="AM232" i="13" s="1"/>
  <c r="AM235" i="13" s="1"/>
  <c r="AM238" i="13" s="1"/>
  <c r="AM241" i="13" s="1"/>
  <c r="AM244" i="13" s="1"/>
  <c r="AM247" i="13" s="1"/>
  <c r="AM250" i="13" s="1"/>
  <c r="AM253" i="13" s="1"/>
  <c r="AL229" i="13"/>
  <c r="AL232" i="13" s="1"/>
  <c r="AL235" i="13" s="1"/>
  <c r="AL238" i="13" s="1"/>
  <c r="AL241" i="13" s="1"/>
  <c r="AL244" i="13" s="1"/>
  <c r="AL247" i="13" s="1"/>
  <c r="AL250" i="13" s="1"/>
  <c r="AL253" i="13" s="1"/>
  <c r="AK229" i="13"/>
  <c r="AK232" i="13" s="1"/>
  <c r="AK235" i="13" s="1"/>
  <c r="AK238" i="13" s="1"/>
  <c r="AK241" i="13" s="1"/>
  <c r="AK244" i="13" s="1"/>
  <c r="AK247" i="13" s="1"/>
  <c r="AK250" i="13" s="1"/>
  <c r="AK253" i="13" s="1"/>
  <c r="AJ229" i="13"/>
  <c r="AJ232" i="13" s="1"/>
  <c r="AJ235" i="13" s="1"/>
  <c r="AJ238" i="13" s="1"/>
  <c r="AJ241" i="13" s="1"/>
  <c r="AJ244" i="13" s="1"/>
  <c r="AJ247" i="13" s="1"/>
  <c r="AJ250" i="13" s="1"/>
  <c r="AJ253" i="13" s="1"/>
  <c r="AI229" i="13"/>
  <c r="AI232" i="13" s="1"/>
  <c r="AI235" i="13" s="1"/>
  <c r="AI238" i="13" s="1"/>
  <c r="AI241" i="13" s="1"/>
  <c r="AI244" i="13" s="1"/>
  <c r="AI247" i="13" s="1"/>
  <c r="AI250" i="13" s="1"/>
  <c r="AI253" i="13" s="1"/>
  <c r="AH229" i="13"/>
  <c r="AG229" i="13"/>
  <c r="AF229" i="13"/>
  <c r="AF232" i="13" s="1"/>
  <c r="AF235" i="13" s="1"/>
  <c r="AF238" i="13" s="1"/>
  <c r="AF241" i="13" s="1"/>
  <c r="AF244" i="13" s="1"/>
  <c r="AF247" i="13" s="1"/>
  <c r="AF250" i="13" s="1"/>
  <c r="AF253" i="13" s="1"/>
  <c r="AE229" i="13"/>
  <c r="AE232" i="13" s="1"/>
  <c r="AE235" i="13" s="1"/>
  <c r="AE238" i="13" s="1"/>
  <c r="AE241" i="13" s="1"/>
  <c r="AE244" i="13" s="1"/>
  <c r="AE247" i="13" s="1"/>
  <c r="AE250" i="13" s="1"/>
  <c r="AE253" i="13" s="1"/>
  <c r="AD229" i="13"/>
  <c r="AD232" i="13" s="1"/>
  <c r="AD235" i="13" s="1"/>
  <c r="AD238" i="13" s="1"/>
  <c r="AD241" i="13" s="1"/>
  <c r="AD244" i="13" s="1"/>
  <c r="AD247" i="13" s="1"/>
  <c r="AD250" i="13" s="1"/>
  <c r="AD253" i="13" s="1"/>
  <c r="AC229" i="13"/>
  <c r="AC232" i="13" s="1"/>
  <c r="AC235" i="13" s="1"/>
  <c r="AC238" i="13" s="1"/>
  <c r="AC241" i="13" s="1"/>
  <c r="AC244" i="13" s="1"/>
  <c r="AC247" i="13" s="1"/>
  <c r="AC250" i="13" s="1"/>
  <c r="AC253" i="13" s="1"/>
  <c r="AB229" i="13"/>
  <c r="AB232" i="13" s="1"/>
  <c r="AB235" i="13" s="1"/>
  <c r="AB238" i="13" s="1"/>
  <c r="AB241" i="13" s="1"/>
  <c r="AB244" i="13" s="1"/>
  <c r="AB247" i="13" s="1"/>
  <c r="AB250" i="13" s="1"/>
  <c r="AB253" i="13" s="1"/>
  <c r="AA229" i="13"/>
  <c r="AA232" i="13" s="1"/>
  <c r="AA235" i="13" s="1"/>
  <c r="AA238" i="13" s="1"/>
  <c r="AA241" i="13" s="1"/>
  <c r="AA244" i="13" s="1"/>
  <c r="AA247" i="13" s="1"/>
  <c r="AA250" i="13" s="1"/>
  <c r="AA253" i="13" s="1"/>
  <c r="Z229" i="13"/>
  <c r="Y229" i="13"/>
  <c r="X229" i="13"/>
  <c r="X232" i="13" s="1"/>
  <c r="X235" i="13" s="1"/>
  <c r="W229" i="13"/>
  <c r="W232" i="13" s="1"/>
  <c r="W235" i="13" s="1"/>
  <c r="W238" i="13" s="1"/>
  <c r="V229" i="13"/>
  <c r="V232" i="13" s="1"/>
  <c r="V235" i="13" s="1"/>
  <c r="V238" i="13" s="1"/>
  <c r="V241" i="13" s="1"/>
  <c r="V244" i="13" s="1"/>
  <c r="V247" i="13" s="1"/>
  <c r="V250" i="13" s="1"/>
  <c r="V253" i="13" s="1"/>
  <c r="U229" i="13"/>
  <c r="U232" i="13" s="1"/>
  <c r="U235" i="13" s="1"/>
  <c r="U238" i="13" s="1"/>
  <c r="U241" i="13" s="1"/>
  <c r="U244" i="13" s="1"/>
  <c r="U247" i="13" s="1"/>
  <c r="U250" i="13" s="1"/>
  <c r="U253" i="13" s="1"/>
  <c r="T229" i="13"/>
  <c r="T232" i="13" s="1"/>
  <c r="T235" i="13" s="1"/>
  <c r="T238" i="13" s="1"/>
  <c r="T241" i="13" s="1"/>
  <c r="T244" i="13" s="1"/>
  <c r="T247" i="13" s="1"/>
  <c r="T250" i="13" s="1"/>
  <c r="T253" i="13" s="1"/>
  <c r="S229" i="13"/>
  <c r="S232" i="13" s="1"/>
  <c r="S235" i="13" s="1"/>
  <c r="S238" i="13" s="1"/>
  <c r="S241" i="13" s="1"/>
  <c r="S244" i="13" s="1"/>
  <c r="S247" i="13" s="1"/>
  <c r="S250" i="13" s="1"/>
  <c r="S253" i="13" s="1"/>
  <c r="R229" i="13"/>
  <c r="Q229" i="13"/>
  <c r="Q232" i="13" s="1"/>
  <c r="Q235" i="13" s="1"/>
  <c r="Q238" i="13" s="1"/>
  <c r="Q241" i="13" s="1"/>
  <c r="Q244" i="13" s="1"/>
  <c r="Q247" i="13" s="1"/>
  <c r="Q250" i="13" s="1"/>
  <c r="Q253" i="13" s="1"/>
  <c r="P229" i="13"/>
  <c r="P232" i="13" s="1"/>
  <c r="P235" i="13" s="1"/>
  <c r="O229" i="13"/>
  <c r="O232" i="13" s="1"/>
  <c r="O235" i="13" s="1"/>
  <c r="N229" i="13"/>
  <c r="N232" i="13" s="1"/>
  <c r="N235" i="13" s="1"/>
  <c r="N238" i="13" s="1"/>
  <c r="N241" i="13" s="1"/>
  <c r="N244" i="13" s="1"/>
  <c r="N247" i="13" s="1"/>
  <c r="N250" i="13" s="1"/>
  <c r="N253" i="13" s="1"/>
  <c r="M229" i="13"/>
  <c r="M232" i="13" s="1"/>
  <c r="M235" i="13" s="1"/>
  <c r="M238" i="13" s="1"/>
  <c r="M241" i="13" s="1"/>
  <c r="M244" i="13" s="1"/>
  <c r="M247" i="13" s="1"/>
  <c r="AO228" i="13"/>
  <c r="AO231" i="13" s="1"/>
  <c r="AO234" i="13" s="1"/>
  <c r="AO237" i="13" s="1"/>
  <c r="AO240" i="13" s="1"/>
  <c r="AO243" i="13" s="1"/>
  <c r="AO246" i="13" s="1"/>
  <c r="AO249" i="13" s="1"/>
  <c r="AO252" i="13" s="1"/>
  <c r="AN228" i="13"/>
  <c r="AN231" i="13" s="1"/>
  <c r="AN234" i="13" s="1"/>
  <c r="AN237" i="13" s="1"/>
  <c r="AN240" i="13" s="1"/>
  <c r="AN243" i="13" s="1"/>
  <c r="AN246" i="13" s="1"/>
  <c r="AN249" i="13" s="1"/>
  <c r="AN252" i="13" s="1"/>
  <c r="AM228" i="13"/>
  <c r="AL228" i="13"/>
  <c r="AK228" i="13"/>
  <c r="AK231" i="13" s="1"/>
  <c r="AK234" i="13" s="1"/>
  <c r="AK237" i="13" s="1"/>
  <c r="AK240" i="13" s="1"/>
  <c r="AK243" i="13" s="1"/>
  <c r="AK246" i="13" s="1"/>
  <c r="AK249" i="13" s="1"/>
  <c r="AK252" i="13" s="1"/>
  <c r="AJ228" i="13"/>
  <c r="AJ231" i="13" s="1"/>
  <c r="AJ234" i="13" s="1"/>
  <c r="AJ237" i="13" s="1"/>
  <c r="AJ240" i="13" s="1"/>
  <c r="AJ243" i="13" s="1"/>
  <c r="AJ246" i="13" s="1"/>
  <c r="AJ249" i="13" s="1"/>
  <c r="AJ252" i="13" s="1"/>
  <c r="AI228" i="13"/>
  <c r="AI231" i="13" s="1"/>
  <c r="AI234" i="13" s="1"/>
  <c r="AI237" i="13" s="1"/>
  <c r="AI240" i="13" s="1"/>
  <c r="AI243" i="13" s="1"/>
  <c r="AI246" i="13" s="1"/>
  <c r="AI249" i="13" s="1"/>
  <c r="AI252" i="13" s="1"/>
  <c r="AH228" i="13"/>
  <c r="AH231" i="13" s="1"/>
  <c r="AH234" i="13" s="1"/>
  <c r="AH237" i="13" s="1"/>
  <c r="AH240" i="13" s="1"/>
  <c r="AH243" i="13" s="1"/>
  <c r="AH246" i="13" s="1"/>
  <c r="AH249" i="13" s="1"/>
  <c r="AH252" i="13" s="1"/>
  <c r="AG228" i="13"/>
  <c r="AG231" i="13" s="1"/>
  <c r="AG234" i="13" s="1"/>
  <c r="AG237" i="13" s="1"/>
  <c r="AG240" i="13" s="1"/>
  <c r="AG243" i="13" s="1"/>
  <c r="AG246" i="13" s="1"/>
  <c r="AG249" i="13" s="1"/>
  <c r="AG252" i="13" s="1"/>
  <c r="AF228" i="13"/>
  <c r="AF231" i="13" s="1"/>
  <c r="AF234" i="13" s="1"/>
  <c r="AF237" i="13" s="1"/>
  <c r="AF240" i="13" s="1"/>
  <c r="AF243" i="13" s="1"/>
  <c r="AF246" i="13" s="1"/>
  <c r="AF249" i="13" s="1"/>
  <c r="AF252" i="13" s="1"/>
  <c r="AE228" i="13"/>
  <c r="AD228" i="13"/>
  <c r="AC228" i="13"/>
  <c r="AC231" i="13" s="1"/>
  <c r="AC234" i="13" s="1"/>
  <c r="AC237" i="13" s="1"/>
  <c r="AC240" i="13" s="1"/>
  <c r="AC243" i="13" s="1"/>
  <c r="AC246" i="13" s="1"/>
  <c r="AC249" i="13" s="1"/>
  <c r="AC252" i="13" s="1"/>
  <c r="AB228" i="13"/>
  <c r="AB231" i="13" s="1"/>
  <c r="AB234" i="13" s="1"/>
  <c r="AB237" i="13" s="1"/>
  <c r="AB240" i="13" s="1"/>
  <c r="AB243" i="13" s="1"/>
  <c r="AB246" i="13" s="1"/>
  <c r="AB249" i="13" s="1"/>
  <c r="AB252" i="13" s="1"/>
  <c r="AA228" i="13"/>
  <c r="AA231" i="13" s="1"/>
  <c r="AA234" i="13" s="1"/>
  <c r="AA237" i="13" s="1"/>
  <c r="AA240" i="13" s="1"/>
  <c r="AA243" i="13" s="1"/>
  <c r="AA246" i="13" s="1"/>
  <c r="AA249" i="13" s="1"/>
  <c r="AA252" i="13" s="1"/>
  <c r="Z228" i="13"/>
  <c r="Z231" i="13" s="1"/>
  <c r="Z234" i="13" s="1"/>
  <c r="Z237" i="13" s="1"/>
  <c r="Z240" i="13" s="1"/>
  <c r="Z243" i="13" s="1"/>
  <c r="Z246" i="13" s="1"/>
  <c r="Z249" i="13" s="1"/>
  <c r="Z252" i="13" s="1"/>
  <c r="Y228" i="13"/>
  <c r="Y231" i="13" s="1"/>
  <c r="Y234" i="13" s="1"/>
  <c r="X228" i="13"/>
  <c r="X231" i="13" s="1"/>
  <c r="X234" i="13" s="1"/>
  <c r="X237" i="13" s="1"/>
  <c r="X240" i="13" s="1"/>
  <c r="X243" i="13" s="1"/>
  <c r="X246" i="13" s="1"/>
  <c r="X249" i="13" s="1"/>
  <c r="X252" i="13" s="1"/>
  <c r="W228" i="13"/>
  <c r="V228" i="13"/>
  <c r="U228" i="13"/>
  <c r="U231" i="13" s="1"/>
  <c r="U234" i="13" s="1"/>
  <c r="U237" i="13" s="1"/>
  <c r="U240" i="13" s="1"/>
  <c r="U243" i="13" s="1"/>
  <c r="U246" i="13" s="1"/>
  <c r="U249" i="13" s="1"/>
  <c r="U252" i="13" s="1"/>
  <c r="T228" i="13"/>
  <c r="T231" i="13" s="1"/>
  <c r="T234" i="13" s="1"/>
  <c r="T237" i="13" s="1"/>
  <c r="S228" i="13"/>
  <c r="S231" i="13" s="1"/>
  <c r="S234" i="13" s="1"/>
  <c r="S237" i="13" s="1"/>
  <c r="S240" i="13" s="1"/>
  <c r="S243" i="13" s="1"/>
  <c r="S246" i="13" s="1"/>
  <c r="S249" i="13" s="1"/>
  <c r="S252" i="13" s="1"/>
  <c r="R228" i="13"/>
  <c r="R231" i="13" s="1"/>
  <c r="R234" i="13" s="1"/>
  <c r="R237" i="13" s="1"/>
  <c r="R240" i="13" s="1"/>
  <c r="R243" i="13" s="1"/>
  <c r="R246" i="13" s="1"/>
  <c r="R249" i="13" s="1"/>
  <c r="Q228" i="13"/>
  <c r="Q231" i="13" s="1"/>
  <c r="Q234" i="13" s="1"/>
  <c r="Q237" i="13" s="1"/>
  <c r="Q240" i="13" s="1"/>
  <c r="Q243" i="13" s="1"/>
  <c r="Q246" i="13" s="1"/>
  <c r="Q249" i="13" s="1"/>
  <c r="Q252" i="13" s="1"/>
  <c r="P228" i="13"/>
  <c r="P231" i="13" s="1"/>
  <c r="P234" i="13" s="1"/>
  <c r="P237" i="13" s="1"/>
  <c r="P240" i="13" s="1"/>
  <c r="P243" i="13" s="1"/>
  <c r="P246" i="13" s="1"/>
  <c r="P249" i="13" s="1"/>
  <c r="P252" i="13" s="1"/>
  <c r="O228" i="13"/>
  <c r="N228" i="13"/>
  <c r="N231" i="13" s="1"/>
  <c r="N234" i="13" s="1"/>
  <c r="N237" i="13" s="1"/>
  <c r="N240" i="13" s="1"/>
  <c r="N243" i="13" s="1"/>
  <c r="N246" i="13" s="1"/>
  <c r="N249" i="13" s="1"/>
  <c r="N252" i="13" s="1"/>
  <c r="M228" i="13"/>
  <c r="M231" i="13" s="1"/>
  <c r="M234" i="13" s="1"/>
  <c r="M237" i="13" s="1"/>
  <c r="M240" i="13" s="1"/>
  <c r="M243" i="13" s="1"/>
  <c r="M246" i="13" s="1"/>
  <c r="M249" i="13" s="1"/>
  <c r="M252" i="13" s="1"/>
  <c r="AO227" i="13"/>
  <c r="AO230" i="13" s="1"/>
  <c r="AO233" i="13" s="1"/>
  <c r="AO236" i="13" s="1"/>
  <c r="AO239" i="13" s="1"/>
  <c r="AO242" i="13" s="1"/>
  <c r="AO245" i="13" s="1"/>
  <c r="AO248" i="13" s="1"/>
  <c r="AO251" i="13" s="1"/>
  <c r="AN227" i="13"/>
  <c r="AN230" i="13" s="1"/>
  <c r="AN233" i="13" s="1"/>
  <c r="AN236" i="13" s="1"/>
  <c r="AN239" i="13" s="1"/>
  <c r="AN242" i="13" s="1"/>
  <c r="AN245" i="13" s="1"/>
  <c r="AN248" i="13" s="1"/>
  <c r="AN251" i="13" s="1"/>
  <c r="AM227" i="13"/>
  <c r="AM230" i="13" s="1"/>
  <c r="AM233" i="13" s="1"/>
  <c r="AM236" i="13" s="1"/>
  <c r="AM239" i="13" s="1"/>
  <c r="AM242" i="13" s="1"/>
  <c r="AM245" i="13" s="1"/>
  <c r="AM248" i="13" s="1"/>
  <c r="AM251" i="13" s="1"/>
  <c r="AL227" i="13"/>
  <c r="AL230" i="13" s="1"/>
  <c r="AL233" i="13" s="1"/>
  <c r="AL236" i="13" s="1"/>
  <c r="AL239" i="13" s="1"/>
  <c r="AL242" i="13" s="1"/>
  <c r="AL245" i="13" s="1"/>
  <c r="AL248" i="13" s="1"/>
  <c r="AL251" i="13" s="1"/>
  <c r="AK227" i="13"/>
  <c r="AK230" i="13" s="1"/>
  <c r="AK233" i="13" s="1"/>
  <c r="AK236" i="13" s="1"/>
  <c r="AK239" i="13" s="1"/>
  <c r="AK242" i="13" s="1"/>
  <c r="AK245" i="13" s="1"/>
  <c r="AK248" i="13" s="1"/>
  <c r="AK251" i="13" s="1"/>
  <c r="AJ227" i="13"/>
  <c r="AI227" i="13"/>
  <c r="AH227" i="13"/>
  <c r="AH230" i="13" s="1"/>
  <c r="AH233" i="13" s="1"/>
  <c r="AH236" i="13" s="1"/>
  <c r="AG227" i="13"/>
  <c r="AG230" i="13" s="1"/>
  <c r="AG233" i="13" s="1"/>
  <c r="AG236" i="13" s="1"/>
  <c r="AG239" i="13" s="1"/>
  <c r="AG242" i="13" s="1"/>
  <c r="AG245" i="13" s="1"/>
  <c r="AG248" i="13" s="1"/>
  <c r="AG251" i="13" s="1"/>
  <c r="AF227" i="13"/>
  <c r="AF230" i="13" s="1"/>
  <c r="AF233" i="13" s="1"/>
  <c r="AF236" i="13" s="1"/>
  <c r="AF239" i="13" s="1"/>
  <c r="AF242" i="13" s="1"/>
  <c r="AF245" i="13" s="1"/>
  <c r="AF248" i="13" s="1"/>
  <c r="AF251" i="13" s="1"/>
  <c r="AE227" i="13"/>
  <c r="AE230" i="13" s="1"/>
  <c r="AE233" i="13" s="1"/>
  <c r="AE236" i="13" s="1"/>
  <c r="AE239" i="13" s="1"/>
  <c r="AE242" i="13" s="1"/>
  <c r="AE245" i="13" s="1"/>
  <c r="AE248" i="13" s="1"/>
  <c r="AE251" i="13" s="1"/>
  <c r="AD227" i="13"/>
  <c r="AD230" i="13" s="1"/>
  <c r="AD233" i="13" s="1"/>
  <c r="AD236" i="13" s="1"/>
  <c r="AD239" i="13" s="1"/>
  <c r="AD242" i="13" s="1"/>
  <c r="AD245" i="13" s="1"/>
  <c r="AD248" i="13" s="1"/>
  <c r="AD251" i="13" s="1"/>
  <c r="AC227" i="13"/>
  <c r="AC230" i="13" s="1"/>
  <c r="AC233" i="13" s="1"/>
  <c r="AC236" i="13" s="1"/>
  <c r="AC239" i="13" s="1"/>
  <c r="AC242" i="13" s="1"/>
  <c r="AC245" i="13" s="1"/>
  <c r="AC248" i="13" s="1"/>
  <c r="AC251" i="13" s="1"/>
  <c r="AB227" i="13"/>
  <c r="AA227" i="13"/>
  <c r="Z227" i="13"/>
  <c r="Z230" i="13" s="1"/>
  <c r="Z233" i="13" s="1"/>
  <c r="Z236" i="13" s="1"/>
  <c r="Z239" i="13" s="1"/>
  <c r="Z242" i="13" s="1"/>
  <c r="Z245" i="13" s="1"/>
  <c r="Z248" i="13" s="1"/>
  <c r="Z251" i="13" s="1"/>
  <c r="Y227" i="13"/>
  <c r="Y230" i="13" s="1"/>
  <c r="Y233" i="13" s="1"/>
  <c r="Y236" i="13" s="1"/>
  <c r="Y239" i="13" s="1"/>
  <c r="Y242" i="13" s="1"/>
  <c r="Y245" i="13" s="1"/>
  <c r="Y248" i="13" s="1"/>
  <c r="Y251" i="13" s="1"/>
  <c r="X227" i="13"/>
  <c r="X230" i="13" s="1"/>
  <c r="X233" i="13" s="1"/>
  <c r="X236" i="13" s="1"/>
  <c r="X239" i="13" s="1"/>
  <c r="X242" i="13" s="1"/>
  <c r="X245" i="13" s="1"/>
  <c r="X248" i="13" s="1"/>
  <c r="X251" i="13" s="1"/>
  <c r="W227" i="13"/>
  <c r="W230" i="13" s="1"/>
  <c r="W233" i="13" s="1"/>
  <c r="W236" i="13" s="1"/>
  <c r="V227" i="13"/>
  <c r="V230" i="13" s="1"/>
  <c r="V233" i="13" s="1"/>
  <c r="V236" i="13" s="1"/>
  <c r="V239" i="13" s="1"/>
  <c r="V242" i="13" s="1"/>
  <c r="V245" i="13" s="1"/>
  <c r="V248" i="13" s="1"/>
  <c r="V251" i="13" s="1"/>
  <c r="U227" i="13"/>
  <c r="U230" i="13" s="1"/>
  <c r="U233" i="13" s="1"/>
  <c r="U236" i="13" s="1"/>
  <c r="U239" i="13" s="1"/>
  <c r="U242" i="13" s="1"/>
  <c r="U245" i="13" s="1"/>
  <c r="U248" i="13" s="1"/>
  <c r="U251" i="13" s="1"/>
  <c r="T227" i="13"/>
  <c r="S227" i="13"/>
  <c r="R227" i="13"/>
  <c r="R230" i="13" s="1"/>
  <c r="R233" i="13" s="1"/>
  <c r="R236" i="13" s="1"/>
  <c r="R239" i="13" s="1"/>
  <c r="R242" i="13" s="1"/>
  <c r="R245" i="13" s="1"/>
  <c r="R248" i="13" s="1"/>
  <c r="R251" i="13" s="1"/>
  <c r="Q227" i="13"/>
  <c r="Q230" i="13" s="1"/>
  <c r="Q233" i="13" s="1"/>
  <c r="Q236" i="13" s="1"/>
  <c r="Q239" i="13" s="1"/>
  <c r="Q242" i="13" s="1"/>
  <c r="Q245" i="13" s="1"/>
  <c r="Q248" i="13" s="1"/>
  <c r="Q251" i="13" s="1"/>
  <c r="P227" i="13"/>
  <c r="P230" i="13" s="1"/>
  <c r="P233" i="13" s="1"/>
  <c r="P236" i="13" s="1"/>
  <c r="P239" i="13" s="1"/>
  <c r="P242" i="13" s="1"/>
  <c r="P245" i="13" s="1"/>
  <c r="P248" i="13" s="1"/>
  <c r="P251" i="13" s="1"/>
  <c r="O227" i="13"/>
  <c r="O230" i="13" s="1"/>
  <c r="O233" i="13" s="1"/>
  <c r="O236" i="13" s="1"/>
  <c r="O239" i="13" s="1"/>
  <c r="O242" i="13" s="1"/>
  <c r="O245" i="13" s="1"/>
  <c r="O248" i="13" s="1"/>
  <c r="N227" i="13"/>
  <c r="N230" i="13" s="1"/>
  <c r="N233" i="13" s="1"/>
  <c r="N236" i="13" s="1"/>
  <c r="N239" i="13" s="1"/>
  <c r="N242" i="13" s="1"/>
  <c r="N245" i="13" s="1"/>
  <c r="N248" i="13" s="1"/>
  <c r="N251" i="13" s="1"/>
  <c r="M227" i="13"/>
  <c r="M230" i="13" s="1"/>
  <c r="M233" i="13" s="1"/>
  <c r="M236" i="13" s="1"/>
  <c r="M239" i="13" s="1"/>
  <c r="M242" i="13" s="1"/>
  <c r="M245" i="13" s="1"/>
  <c r="M248" i="13" s="1"/>
  <c r="M251" i="13" s="1"/>
  <c r="AC216" i="13"/>
  <c r="AC219" i="13" s="1"/>
  <c r="U216" i="13"/>
  <c r="U219" i="13" s="1"/>
  <c r="Z215" i="13"/>
  <c r="Z218" i="13" s="1"/>
  <c r="Z221" i="13" s="1"/>
  <c r="T213" i="13"/>
  <c r="T216" i="13" s="1"/>
  <c r="T219" i="13" s="1"/>
  <c r="AO212" i="13"/>
  <c r="AO215" i="13" s="1"/>
  <c r="AO218" i="13" s="1"/>
  <c r="AO221" i="13" s="1"/>
  <c r="Q212" i="13"/>
  <c r="Q215" i="13" s="1"/>
  <c r="Q218" i="13" s="1"/>
  <c r="Q221" i="13" s="1"/>
  <c r="O212" i="13"/>
  <c r="O215" i="13" s="1"/>
  <c r="O218" i="13" s="1"/>
  <c r="O221" i="13" s="1"/>
  <c r="N211" i="13"/>
  <c r="N214" i="13" s="1"/>
  <c r="N217" i="13" s="1"/>
  <c r="N220" i="13" s="1"/>
  <c r="AO210" i="13"/>
  <c r="AO213" i="13" s="1"/>
  <c r="AO216" i="13" s="1"/>
  <c r="AO219" i="13" s="1"/>
  <c r="AN209" i="13"/>
  <c r="AN212" i="13" s="1"/>
  <c r="AN215" i="13" s="1"/>
  <c r="AN218" i="13" s="1"/>
  <c r="AN221" i="13" s="1"/>
  <c r="AL209" i="13"/>
  <c r="AL212" i="13" s="1"/>
  <c r="AL215" i="13" s="1"/>
  <c r="AL218" i="13" s="1"/>
  <c r="AL221" i="13" s="1"/>
  <c r="AK208" i="13"/>
  <c r="AK211" i="13" s="1"/>
  <c r="AK214" i="13" s="1"/>
  <c r="AK217" i="13" s="1"/>
  <c r="AK220" i="13" s="1"/>
  <c r="AH207" i="13"/>
  <c r="AH210" i="13" s="1"/>
  <c r="AH213" i="13" s="1"/>
  <c r="AH216" i="13" s="1"/>
  <c r="AH219" i="13" s="1"/>
  <c r="AM206" i="13"/>
  <c r="AM209" i="13" s="1"/>
  <c r="AM212" i="13" s="1"/>
  <c r="AM215" i="13" s="1"/>
  <c r="AM218" i="13" s="1"/>
  <c r="AM221" i="13" s="1"/>
  <c r="AE206" i="13"/>
  <c r="AE209" i="13" s="1"/>
  <c r="AE212" i="13" s="1"/>
  <c r="AE215" i="13" s="1"/>
  <c r="AE218" i="13" s="1"/>
  <c r="AE221" i="13" s="1"/>
  <c r="AC206" i="13"/>
  <c r="AC209" i="13" s="1"/>
  <c r="AC212" i="13" s="1"/>
  <c r="AC215" i="13" s="1"/>
  <c r="AC218" i="13" s="1"/>
  <c r="AC221" i="13" s="1"/>
  <c r="W206" i="13"/>
  <c r="W209" i="13" s="1"/>
  <c r="W212" i="13" s="1"/>
  <c r="W215" i="13" s="1"/>
  <c r="W218" i="13" s="1"/>
  <c r="W221" i="13" s="1"/>
  <c r="O206" i="13"/>
  <c r="O209" i="13" s="1"/>
  <c r="Z205" i="13"/>
  <c r="Z208" i="13" s="1"/>
  <c r="Z211" i="13" s="1"/>
  <c r="Z214" i="13" s="1"/>
  <c r="Z217" i="13" s="1"/>
  <c r="Z220" i="13" s="1"/>
  <c r="AO204" i="13"/>
  <c r="AO207" i="13" s="1"/>
  <c r="Y204" i="13"/>
  <c r="Y207" i="13" s="1"/>
  <c r="Y210" i="13" s="1"/>
  <c r="Y213" i="13" s="1"/>
  <c r="Y216" i="13" s="1"/>
  <c r="Y219" i="13" s="1"/>
  <c r="W204" i="13"/>
  <c r="W207" i="13" s="1"/>
  <c r="W210" i="13" s="1"/>
  <c r="W213" i="13" s="1"/>
  <c r="W216" i="13" s="1"/>
  <c r="W219" i="13" s="1"/>
  <c r="V203" i="13"/>
  <c r="V206" i="13" s="1"/>
  <c r="V209" i="13" s="1"/>
  <c r="V212" i="13" s="1"/>
  <c r="V215" i="13" s="1"/>
  <c r="V218" i="13" s="1"/>
  <c r="V221" i="13" s="1"/>
  <c r="T203" i="13"/>
  <c r="T206" i="13" s="1"/>
  <c r="T209" i="13" s="1"/>
  <c r="T212" i="13" s="1"/>
  <c r="T215" i="13" s="1"/>
  <c r="T218" i="13" s="1"/>
  <c r="T221" i="13" s="1"/>
  <c r="Q202" i="13"/>
  <c r="Q205" i="13" s="1"/>
  <c r="Q208" i="13" s="1"/>
  <c r="Q211" i="13" s="1"/>
  <c r="Q214" i="13" s="1"/>
  <c r="Q217" i="13" s="1"/>
  <c r="Q220" i="13" s="1"/>
  <c r="N201" i="13"/>
  <c r="N204" i="13" s="1"/>
  <c r="N207" i="13" s="1"/>
  <c r="N210" i="13" s="1"/>
  <c r="N213" i="13" s="1"/>
  <c r="N216" i="13" s="1"/>
  <c r="N219" i="13" s="1"/>
  <c r="M201" i="13"/>
  <c r="M204" i="13" s="1"/>
  <c r="M207" i="13" s="1"/>
  <c r="M210" i="13" s="1"/>
  <c r="M213" i="13" s="1"/>
  <c r="M216" i="13" s="1"/>
  <c r="M219" i="13" s="1"/>
  <c r="AM200" i="13"/>
  <c r="AM203" i="13" s="1"/>
  <c r="AK200" i="13"/>
  <c r="AK203" i="13" s="1"/>
  <c r="AK206" i="13" s="1"/>
  <c r="AK209" i="13" s="1"/>
  <c r="AK212" i="13" s="1"/>
  <c r="AK215" i="13" s="1"/>
  <c r="AK218" i="13" s="1"/>
  <c r="AK221" i="13" s="1"/>
  <c r="AI200" i="13"/>
  <c r="AI203" i="13" s="1"/>
  <c r="AI206" i="13" s="1"/>
  <c r="AI209" i="13" s="1"/>
  <c r="AI212" i="13" s="1"/>
  <c r="AI215" i="13" s="1"/>
  <c r="AI218" i="13" s="1"/>
  <c r="AI221" i="13" s="1"/>
  <c r="AE200" i="13"/>
  <c r="AE203" i="13" s="1"/>
  <c r="AC200" i="13"/>
  <c r="AC203" i="13" s="1"/>
  <c r="AA200" i="13"/>
  <c r="AA203" i="13" s="1"/>
  <c r="AA206" i="13" s="1"/>
  <c r="AA209" i="13" s="1"/>
  <c r="AA212" i="13" s="1"/>
  <c r="AA215" i="13" s="1"/>
  <c r="AA218" i="13" s="1"/>
  <c r="AA221" i="13" s="1"/>
  <c r="Z200" i="13"/>
  <c r="Z203" i="13" s="1"/>
  <c r="Z206" i="13" s="1"/>
  <c r="Z209" i="13" s="1"/>
  <c r="Z212" i="13" s="1"/>
  <c r="W200" i="13"/>
  <c r="W203" i="13" s="1"/>
  <c r="U200" i="13"/>
  <c r="U203" i="13" s="1"/>
  <c r="U206" i="13" s="1"/>
  <c r="U209" i="13" s="1"/>
  <c r="U212" i="13" s="1"/>
  <c r="U215" i="13" s="1"/>
  <c r="U218" i="13" s="1"/>
  <c r="U221" i="13" s="1"/>
  <c r="S200" i="13"/>
  <c r="S203" i="13" s="1"/>
  <c r="S206" i="13" s="1"/>
  <c r="S209" i="13" s="1"/>
  <c r="S212" i="13" s="1"/>
  <c r="S215" i="13" s="1"/>
  <c r="S218" i="13" s="1"/>
  <c r="S221" i="13" s="1"/>
  <c r="O200" i="13"/>
  <c r="O203" i="13" s="1"/>
  <c r="M200" i="13"/>
  <c r="M203" i="13" s="1"/>
  <c r="M206" i="13" s="1"/>
  <c r="M209" i="13" s="1"/>
  <c r="M212" i="13" s="1"/>
  <c r="M215" i="13" s="1"/>
  <c r="M218" i="13" s="1"/>
  <c r="M221" i="13" s="1"/>
  <c r="AN199" i="13"/>
  <c r="AN202" i="13" s="1"/>
  <c r="AN205" i="13" s="1"/>
  <c r="AN208" i="13" s="1"/>
  <c r="AN211" i="13" s="1"/>
  <c r="AN214" i="13" s="1"/>
  <c r="AN217" i="13" s="1"/>
  <c r="AN220" i="13" s="1"/>
  <c r="AM199" i="13"/>
  <c r="AM202" i="13" s="1"/>
  <c r="AM205" i="13" s="1"/>
  <c r="AM208" i="13" s="1"/>
  <c r="AM211" i="13" s="1"/>
  <c r="AM214" i="13" s="1"/>
  <c r="AM217" i="13" s="1"/>
  <c r="AM220" i="13" s="1"/>
  <c r="AJ199" i="13"/>
  <c r="AJ202" i="13" s="1"/>
  <c r="AJ205" i="13" s="1"/>
  <c r="AJ208" i="13" s="1"/>
  <c r="AJ211" i="13" s="1"/>
  <c r="AJ214" i="13" s="1"/>
  <c r="AJ217" i="13" s="1"/>
  <c r="AJ220" i="13" s="1"/>
  <c r="AH199" i="13"/>
  <c r="AH202" i="13" s="1"/>
  <c r="AH205" i="13" s="1"/>
  <c r="AH208" i="13" s="1"/>
  <c r="AH211" i="13" s="1"/>
  <c r="AH214" i="13" s="1"/>
  <c r="AH217" i="13" s="1"/>
  <c r="AH220" i="13" s="1"/>
  <c r="AF199" i="13"/>
  <c r="AF202" i="13" s="1"/>
  <c r="AF205" i="13" s="1"/>
  <c r="AF208" i="13" s="1"/>
  <c r="AF211" i="13" s="1"/>
  <c r="AF214" i="13" s="1"/>
  <c r="AF217" i="13" s="1"/>
  <c r="AF220" i="13" s="1"/>
  <c r="AD199" i="13"/>
  <c r="AD202" i="13" s="1"/>
  <c r="AD205" i="13" s="1"/>
  <c r="AD208" i="13" s="1"/>
  <c r="AD211" i="13" s="1"/>
  <c r="AD214" i="13" s="1"/>
  <c r="AD217" i="13" s="1"/>
  <c r="AD220" i="13" s="1"/>
  <c r="AB199" i="13"/>
  <c r="AB202" i="13" s="1"/>
  <c r="AB205" i="13" s="1"/>
  <c r="AB208" i="13" s="1"/>
  <c r="AB211" i="13" s="1"/>
  <c r="AB214" i="13" s="1"/>
  <c r="AB217" i="13" s="1"/>
  <c r="AB220" i="13" s="1"/>
  <c r="Z199" i="13"/>
  <c r="Z202" i="13" s="1"/>
  <c r="X199" i="13"/>
  <c r="X202" i="13" s="1"/>
  <c r="X205" i="13" s="1"/>
  <c r="X208" i="13" s="1"/>
  <c r="X211" i="13" s="1"/>
  <c r="X214" i="13" s="1"/>
  <c r="X217" i="13" s="1"/>
  <c r="X220" i="13" s="1"/>
  <c r="T199" i="13"/>
  <c r="T202" i="13" s="1"/>
  <c r="T205" i="13" s="1"/>
  <c r="T208" i="13" s="1"/>
  <c r="T211" i="13" s="1"/>
  <c r="T214" i="13" s="1"/>
  <c r="T217" i="13" s="1"/>
  <c r="T220" i="13" s="1"/>
  <c r="R199" i="13"/>
  <c r="R202" i="13" s="1"/>
  <c r="R205" i="13" s="1"/>
  <c r="R208" i="13" s="1"/>
  <c r="R211" i="13" s="1"/>
  <c r="R214" i="13" s="1"/>
  <c r="R217" i="13" s="1"/>
  <c r="R220" i="13" s="1"/>
  <c r="P199" i="13"/>
  <c r="P202" i="13" s="1"/>
  <c r="P205" i="13" s="1"/>
  <c r="P208" i="13" s="1"/>
  <c r="P211" i="13" s="1"/>
  <c r="P214" i="13" s="1"/>
  <c r="P217" i="13" s="1"/>
  <c r="P220" i="13" s="1"/>
  <c r="O199" i="13"/>
  <c r="O202" i="13" s="1"/>
  <c r="O205" i="13" s="1"/>
  <c r="O208" i="13" s="1"/>
  <c r="O211" i="13" s="1"/>
  <c r="O214" i="13" s="1"/>
  <c r="O217" i="13" s="1"/>
  <c r="O220" i="13" s="1"/>
  <c r="N199" i="13"/>
  <c r="N202" i="13" s="1"/>
  <c r="N205" i="13" s="1"/>
  <c r="N208" i="13" s="1"/>
  <c r="AO198" i="13"/>
  <c r="AO201" i="13" s="1"/>
  <c r="AM198" i="13"/>
  <c r="AM201" i="13" s="1"/>
  <c r="AM204" i="13" s="1"/>
  <c r="AM207" i="13" s="1"/>
  <c r="AM210" i="13" s="1"/>
  <c r="AM213" i="13" s="1"/>
  <c r="AM216" i="13" s="1"/>
  <c r="AM219" i="13" s="1"/>
  <c r="AK198" i="13"/>
  <c r="AK201" i="13" s="1"/>
  <c r="AK204" i="13" s="1"/>
  <c r="AK207" i="13" s="1"/>
  <c r="AK210" i="13" s="1"/>
  <c r="AK213" i="13" s="1"/>
  <c r="AK216" i="13" s="1"/>
  <c r="AK219" i="13" s="1"/>
  <c r="AJ198" i="13"/>
  <c r="AJ201" i="13" s="1"/>
  <c r="AJ204" i="13" s="1"/>
  <c r="AJ207" i="13" s="1"/>
  <c r="AJ210" i="13" s="1"/>
  <c r="AJ213" i="13" s="1"/>
  <c r="AJ216" i="13" s="1"/>
  <c r="AJ219" i="13" s="1"/>
  <c r="AG198" i="13"/>
  <c r="AG201" i="13" s="1"/>
  <c r="AG204" i="13" s="1"/>
  <c r="AG207" i="13" s="1"/>
  <c r="AG210" i="13" s="1"/>
  <c r="AG213" i="13" s="1"/>
  <c r="AG216" i="13" s="1"/>
  <c r="AG219" i="13" s="1"/>
  <c r="AE198" i="13"/>
  <c r="AE201" i="13" s="1"/>
  <c r="AE204" i="13" s="1"/>
  <c r="AE207" i="13" s="1"/>
  <c r="AE210" i="13" s="1"/>
  <c r="AE213" i="13" s="1"/>
  <c r="AE216" i="13" s="1"/>
  <c r="AE219" i="13" s="1"/>
  <c r="AC198" i="13"/>
  <c r="AC201" i="13" s="1"/>
  <c r="AC204" i="13" s="1"/>
  <c r="AC207" i="13" s="1"/>
  <c r="AC210" i="13" s="1"/>
  <c r="AC213" i="13" s="1"/>
  <c r="Y198" i="13"/>
  <c r="Y201" i="13" s="1"/>
  <c r="W198" i="13"/>
  <c r="W201" i="13" s="1"/>
  <c r="U198" i="13"/>
  <c r="U201" i="13" s="1"/>
  <c r="U204" i="13" s="1"/>
  <c r="U207" i="13" s="1"/>
  <c r="U210" i="13" s="1"/>
  <c r="U213" i="13" s="1"/>
  <c r="T198" i="13"/>
  <c r="T201" i="13" s="1"/>
  <c r="T204" i="13" s="1"/>
  <c r="T207" i="13" s="1"/>
  <c r="T210" i="13" s="1"/>
  <c r="S198" i="13"/>
  <c r="S201" i="13" s="1"/>
  <c r="S204" i="13" s="1"/>
  <c r="S207" i="13" s="1"/>
  <c r="S210" i="13" s="1"/>
  <c r="S213" i="13" s="1"/>
  <c r="S216" i="13" s="1"/>
  <c r="S219" i="13" s="1"/>
  <c r="Q198" i="13"/>
  <c r="Q201" i="13" s="1"/>
  <c r="Q204" i="13" s="1"/>
  <c r="Q207" i="13" s="1"/>
  <c r="Q210" i="13" s="1"/>
  <c r="Q213" i="13" s="1"/>
  <c r="Q216" i="13" s="1"/>
  <c r="Q219" i="13" s="1"/>
  <c r="O198" i="13"/>
  <c r="O201" i="13" s="1"/>
  <c r="O204" i="13" s="1"/>
  <c r="O207" i="13" s="1"/>
  <c r="O210" i="13" s="1"/>
  <c r="O213" i="13" s="1"/>
  <c r="O216" i="13" s="1"/>
  <c r="O219" i="13" s="1"/>
  <c r="M198" i="13"/>
  <c r="AO197" i="13"/>
  <c r="AO200" i="13" s="1"/>
  <c r="AO203" i="13" s="1"/>
  <c r="AO206" i="13" s="1"/>
  <c r="AO209" i="13" s="1"/>
  <c r="AN197" i="13"/>
  <c r="AN200" i="13" s="1"/>
  <c r="AN203" i="13" s="1"/>
  <c r="AN206" i="13" s="1"/>
  <c r="AM197" i="13"/>
  <c r="AL197" i="13"/>
  <c r="AL200" i="13" s="1"/>
  <c r="AL203" i="13" s="1"/>
  <c r="AL206" i="13" s="1"/>
  <c r="AK197" i="13"/>
  <c r="AJ197" i="13"/>
  <c r="AJ200" i="13" s="1"/>
  <c r="AJ203" i="13" s="1"/>
  <c r="AJ206" i="13" s="1"/>
  <c r="AJ209" i="13" s="1"/>
  <c r="AJ212" i="13" s="1"/>
  <c r="AJ215" i="13" s="1"/>
  <c r="AJ218" i="13" s="1"/>
  <c r="AJ221" i="13" s="1"/>
  <c r="AI197" i="13"/>
  <c r="AH197" i="13"/>
  <c r="AH200" i="13" s="1"/>
  <c r="AH203" i="13" s="1"/>
  <c r="AH206" i="13" s="1"/>
  <c r="AH209" i="13" s="1"/>
  <c r="AH212" i="13" s="1"/>
  <c r="AH215" i="13" s="1"/>
  <c r="AH218" i="13" s="1"/>
  <c r="AH221" i="13" s="1"/>
  <c r="AG197" i="13"/>
  <c r="AG200" i="13" s="1"/>
  <c r="AG203" i="13" s="1"/>
  <c r="AG206" i="13" s="1"/>
  <c r="AG209" i="13" s="1"/>
  <c r="AG212" i="13" s="1"/>
  <c r="AG215" i="13" s="1"/>
  <c r="AG218" i="13" s="1"/>
  <c r="AG221" i="13" s="1"/>
  <c r="AF197" i="13"/>
  <c r="AF200" i="13" s="1"/>
  <c r="AF203" i="13" s="1"/>
  <c r="AF206" i="13" s="1"/>
  <c r="AF209" i="13" s="1"/>
  <c r="AF212" i="13" s="1"/>
  <c r="AF215" i="13" s="1"/>
  <c r="AF218" i="13" s="1"/>
  <c r="AF221" i="13" s="1"/>
  <c r="AE197" i="13"/>
  <c r="AD197" i="13"/>
  <c r="AD200" i="13" s="1"/>
  <c r="AD203" i="13" s="1"/>
  <c r="AD206" i="13" s="1"/>
  <c r="AD209" i="13" s="1"/>
  <c r="AD212" i="13" s="1"/>
  <c r="AD215" i="13" s="1"/>
  <c r="AD218" i="13" s="1"/>
  <c r="AD221" i="13" s="1"/>
  <c r="AC197" i="13"/>
  <c r="AB197" i="13"/>
  <c r="AB200" i="13" s="1"/>
  <c r="AB203" i="13" s="1"/>
  <c r="AB206" i="13" s="1"/>
  <c r="AB209" i="13" s="1"/>
  <c r="AB212" i="13" s="1"/>
  <c r="AB215" i="13" s="1"/>
  <c r="AB218" i="13" s="1"/>
  <c r="AB221" i="13" s="1"/>
  <c r="AA197" i="13"/>
  <c r="Z197" i="13"/>
  <c r="Y197" i="13"/>
  <c r="Y200" i="13" s="1"/>
  <c r="Y203" i="13" s="1"/>
  <c r="Y206" i="13" s="1"/>
  <c r="Y209" i="13" s="1"/>
  <c r="Y212" i="13" s="1"/>
  <c r="Y215" i="13" s="1"/>
  <c r="Y218" i="13" s="1"/>
  <c r="Y221" i="13" s="1"/>
  <c r="X197" i="13"/>
  <c r="X200" i="13" s="1"/>
  <c r="X203" i="13" s="1"/>
  <c r="X206" i="13" s="1"/>
  <c r="X209" i="13" s="1"/>
  <c r="X212" i="13" s="1"/>
  <c r="X215" i="13" s="1"/>
  <c r="X218" i="13" s="1"/>
  <c r="X221" i="13" s="1"/>
  <c r="W197" i="13"/>
  <c r="V197" i="13"/>
  <c r="V200" i="13" s="1"/>
  <c r="U197" i="13"/>
  <c r="T197" i="13"/>
  <c r="T200" i="13" s="1"/>
  <c r="S197" i="13"/>
  <c r="R197" i="13"/>
  <c r="R200" i="13" s="1"/>
  <c r="R203" i="13" s="1"/>
  <c r="R206" i="13" s="1"/>
  <c r="R209" i="13" s="1"/>
  <c r="R212" i="13" s="1"/>
  <c r="R215" i="13" s="1"/>
  <c r="R218" i="13" s="1"/>
  <c r="R221" i="13" s="1"/>
  <c r="Q197" i="13"/>
  <c r="Q200" i="13" s="1"/>
  <c r="Q203" i="13" s="1"/>
  <c r="Q206" i="13" s="1"/>
  <c r="Q209" i="13" s="1"/>
  <c r="P197" i="13"/>
  <c r="P200" i="13" s="1"/>
  <c r="P203" i="13" s="1"/>
  <c r="P206" i="13" s="1"/>
  <c r="P209" i="13" s="1"/>
  <c r="P212" i="13" s="1"/>
  <c r="P215" i="13" s="1"/>
  <c r="P218" i="13" s="1"/>
  <c r="P221" i="13" s="1"/>
  <c r="O197" i="13"/>
  <c r="N197" i="13"/>
  <c r="N200" i="13" s="1"/>
  <c r="N203" i="13" s="1"/>
  <c r="N206" i="13" s="1"/>
  <c r="N209" i="13" s="1"/>
  <c r="N212" i="13" s="1"/>
  <c r="N215" i="13" s="1"/>
  <c r="N218" i="13" s="1"/>
  <c r="N221" i="13" s="1"/>
  <c r="M197" i="13"/>
  <c r="AO196" i="13"/>
  <c r="AO199" i="13" s="1"/>
  <c r="AO202" i="13" s="1"/>
  <c r="AO205" i="13" s="1"/>
  <c r="AO208" i="13" s="1"/>
  <c r="AO211" i="13" s="1"/>
  <c r="AO214" i="13" s="1"/>
  <c r="AO217" i="13" s="1"/>
  <c r="AO220" i="13" s="1"/>
  <c r="AN196" i="13"/>
  <c r="AM196" i="13"/>
  <c r="AL196" i="13"/>
  <c r="AL199" i="13" s="1"/>
  <c r="AL202" i="13" s="1"/>
  <c r="AL205" i="13" s="1"/>
  <c r="AL208" i="13" s="1"/>
  <c r="AL211" i="13" s="1"/>
  <c r="AL214" i="13" s="1"/>
  <c r="AL217" i="13" s="1"/>
  <c r="AL220" i="13" s="1"/>
  <c r="AK196" i="13"/>
  <c r="AK199" i="13" s="1"/>
  <c r="AK202" i="13" s="1"/>
  <c r="AK205" i="13" s="1"/>
  <c r="AJ196" i="13"/>
  <c r="AI196" i="13"/>
  <c r="AI199" i="13" s="1"/>
  <c r="AI202" i="13" s="1"/>
  <c r="AI205" i="13" s="1"/>
  <c r="AI208" i="13" s="1"/>
  <c r="AI211" i="13" s="1"/>
  <c r="AI214" i="13" s="1"/>
  <c r="AI217" i="13" s="1"/>
  <c r="AI220" i="13" s="1"/>
  <c r="AH196" i="13"/>
  <c r="AG196" i="13"/>
  <c r="AG199" i="13" s="1"/>
  <c r="AG202" i="13" s="1"/>
  <c r="AG205" i="13" s="1"/>
  <c r="AG208" i="13" s="1"/>
  <c r="AG211" i="13" s="1"/>
  <c r="AG214" i="13" s="1"/>
  <c r="AG217" i="13" s="1"/>
  <c r="AG220" i="13" s="1"/>
  <c r="AF196" i="13"/>
  <c r="AE196" i="13"/>
  <c r="AE199" i="13" s="1"/>
  <c r="AE202" i="13" s="1"/>
  <c r="AE205" i="13" s="1"/>
  <c r="AE208" i="13" s="1"/>
  <c r="AE211" i="13" s="1"/>
  <c r="AE214" i="13" s="1"/>
  <c r="AE217" i="13" s="1"/>
  <c r="AE220" i="13" s="1"/>
  <c r="AD196" i="13"/>
  <c r="AC196" i="13"/>
  <c r="AC199" i="13" s="1"/>
  <c r="AC202" i="13" s="1"/>
  <c r="AC205" i="13" s="1"/>
  <c r="AC208" i="13" s="1"/>
  <c r="AC211" i="13" s="1"/>
  <c r="AC214" i="13" s="1"/>
  <c r="AC217" i="13" s="1"/>
  <c r="AC220" i="13" s="1"/>
  <c r="AB196" i="13"/>
  <c r="AA196" i="13"/>
  <c r="AA199" i="13" s="1"/>
  <c r="AA202" i="13" s="1"/>
  <c r="AA205" i="13" s="1"/>
  <c r="AA208" i="13" s="1"/>
  <c r="AA211" i="13" s="1"/>
  <c r="AA214" i="13" s="1"/>
  <c r="AA217" i="13" s="1"/>
  <c r="AA220" i="13" s="1"/>
  <c r="Z196" i="13"/>
  <c r="Y196" i="13"/>
  <c r="Y199" i="13" s="1"/>
  <c r="Y202" i="13" s="1"/>
  <c r="Y205" i="13" s="1"/>
  <c r="Y208" i="13" s="1"/>
  <c r="Y211" i="13" s="1"/>
  <c r="Y214" i="13" s="1"/>
  <c r="Y217" i="13" s="1"/>
  <c r="Y220" i="13" s="1"/>
  <c r="X196" i="13"/>
  <c r="W196" i="13"/>
  <c r="W199" i="13" s="1"/>
  <c r="W202" i="13" s="1"/>
  <c r="W205" i="13" s="1"/>
  <c r="W208" i="13" s="1"/>
  <c r="W211" i="13" s="1"/>
  <c r="W214" i="13" s="1"/>
  <c r="W217" i="13" s="1"/>
  <c r="W220" i="13" s="1"/>
  <c r="V196" i="13"/>
  <c r="V199" i="13" s="1"/>
  <c r="V202" i="13" s="1"/>
  <c r="V205" i="13" s="1"/>
  <c r="V208" i="13" s="1"/>
  <c r="V211" i="13" s="1"/>
  <c r="V214" i="13" s="1"/>
  <c r="V217" i="13" s="1"/>
  <c r="V220" i="13" s="1"/>
  <c r="U196" i="13"/>
  <c r="U199" i="13" s="1"/>
  <c r="U202" i="13" s="1"/>
  <c r="U205" i="13" s="1"/>
  <c r="U208" i="13" s="1"/>
  <c r="U211" i="13" s="1"/>
  <c r="U214" i="13" s="1"/>
  <c r="U217" i="13" s="1"/>
  <c r="U220" i="13" s="1"/>
  <c r="T196" i="13"/>
  <c r="S196" i="13"/>
  <c r="S199" i="13" s="1"/>
  <c r="S202" i="13" s="1"/>
  <c r="S205" i="13" s="1"/>
  <c r="S208" i="13" s="1"/>
  <c r="S211" i="13" s="1"/>
  <c r="S214" i="13" s="1"/>
  <c r="S217" i="13" s="1"/>
  <c r="S220" i="13" s="1"/>
  <c r="R196" i="13"/>
  <c r="Q196" i="13"/>
  <c r="Q199" i="13" s="1"/>
  <c r="P196" i="13"/>
  <c r="O196" i="13"/>
  <c r="N196" i="13"/>
  <c r="M196" i="13"/>
  <c r="M199" i="13" s="1"/>
  <c r="M202" i="13" s="1"/>
  <c r="M205" i="13" s="1"/>
  <c r="M208" i="13" s="1"/>
  <c r="M211" i="13" s="1"/>
  <c r="M214" i="13" s="1"/>
  <c r="M217" i="13" s="1"/>
  <c r="M220" i="13" s="1"/>
  <c r="AO195" i="13"/>
  <c r="AN195" i="13"/>
  <c r="AN198" i="13" s="1"/>
  <c r="AN201" i="13" s="1"/>
  <c r="AN204" i="13" s="1"/>
  <c r="AN207" i="13" s="1"/>
  <c r="AN210" i="13" s="1"/>
  <c r="AN213" i="13" s="1"/>
  <c r="AN216" i="13" s="1"/>
  <c r="AN219" i="13" s="1"/>
  <c r="AM195" i="13"/>
  <c r="AL195" i="13"/>
  <c r="AL198" i="13" s="1"/>
  <c r="AL201" i="13" s="1"/>
  <c r="AL204" i="13" s="1"/>
  <c r="AL207" i="13" s="1"/>
  <c r="AL210" i="13" s="1"/>
  <c r="AL213" i="13" s="1"/>
  <c r="AL216" i="13" s="1"/>
  <c r="AL219" i="13" s="1"/>
  <c r="AK195" i="13"/>
  <c r="AJ195" i="13"/>
  <c r="AI195" i="13"/>
  <c r="AI198" i="13" s="1"/>
  <c r="AI201" i="13" s="1"/>
  <c r="AI204" i="13" s="1"/>
  <c r="AI207" i="13" s="1"/>
  <c r="AI210" i="13" s="1"/>
  <c r="AI213" i="13" s="1"/>
  <c r="AI216" i="13" s="1"/>
  <c r="AI219" i="13" s="1"/>
  <c r="AH195" i="13"/>
  <c r="AH198" i="13" s="1"/>
  <c r="AH201" i="13" s="1"/>
  <c r="AH204" i="13" s="1"/>
  <c r="AG195" i="13"/>
  <c r="AF195" i="13"/>
  <c r="AF198" i="13" s="1"/>
  <c r="AF201" i="13" s="1"/>
  <c r="AF204" i="13" s="1"/>
  <c r="AF207" i="13" s="1"/>
  <c r="AF210" i="13" s="1"/>
  <c r="AF213" i="13" s="1"/>
  <c r="AF216" i="13" s="1"/>
  <c r="AF219" i="13" s="1"/>
  <c r="AE195" i="13"/>
  <c r="AD195" i="13"/>
  <c r="AD198" i="13" s="1"/>
  <c r="AD201" i="13" s="1"/>
  <c r="AD204" i="13" s="1"/>
  <c r="AD207" i="13" s="1"/>
  <c r="AD210" i="13" s="1"/>
  <c r="AD213" i="13" s="1"/>
  <c r="AD216" i="13" s="1"/>
  <c r="AD219" i="13" s="1"/>
  <c r="AC195" i="13"/>
  <c r="AB195" i="13"/>
  <c r="AB198" i="13" s="1"/>
  <c r="AB201" i="13" s="1"/>
  <c r="AB204" i="13" s="1"/>
  <c r="AB207" i="13" s="1"/>
  <c r="AB210" i="13" s="1"/>
  <c r="AB213" i="13" s="1"/>
  <c r="AB216" i="13" s="1"/>
  <c r="AB219" i="13" s="1"/>
  <c r="AA195" i="13"/>
  <c r="AA198" i="13" s="1"/>
  <c r="AA201" i="13" s="1"/>
  <c r="AA204" i="13" s="1"/>
  <c r="AA207" i="13" s="1"/>
  <c r="AA210" i="13" s="1"/>
  <c r="AA213" i="13" s="1"/>
  <c r="AA216" i="13" s="1"/>
  <c r="AA219" i="13" s="1"/>
  <c r="Z195" i="13"/>
  <c r="Z198" i="13" s="1"/>
  <c r="Z201" i="13" s="1"/>
  <c r="Z204" i="13" s="1"/>
  <c r="Z207" i="13" s="1"/>
  <c r="Z210" i="13" s="1"/>
  <c r="Z213" i="13" s="1"/>
  <c r="Z216" i="13" s="1"/>
  <c r="Z219" i="13" s="1"/>
  <c r="Y195" i="13"/>
  <c r="X195" i="13"/>
  <c r="X198" i="13" s="1"/>
  <c r="X201" i="13" s="1"/>
  <c r="X204" i="13" s="1"/>
  <c r="X207" i="13" s="1"/>
  <c r="X210" i="13" s="1"/>
  <c r="X213" i="13" s="1"/>
  <c r="X216" i="13" s="1"/>
  <c r="X219" i="13" s="1"/>
  <c r="W195" i="13"/>
  <c r="V195" i="13"/>
  <c r="V198" i="13" s="1"/>
  <c r="V201" i="13" s="1"/>
  <c r="V204" i="13" s="1"/>
  <c r="V207" i="13" s="1"/>
  <c r="V210" i="13" s="1"/>
  <c r="V213" i="13" s="1"/>
  <c r="V216" i="13" s="1"/>
  <c r="V219" i="13" s="1"/>
  <c r="U195" i="13"/>
  <c r="T195" i="13"/>
  <c r="S195" i="13"/>
  <c r="R195" i="13"/>
  <c r="R198" i="13" s="1"/>
  <c r="R201" i="13" s="1"/>
  <c r="R204" i="13" s="1"/>
  <c r="R207" i="13" s="1"/>
  <c r="R210" i="13" s="1"/>
  <c r="R213" i="13" s="1"/>
  <c r="R216" i="13" s="1"/>
  <c r="R219" i="13" s="1"/>
  <c r="Q195" i="13"/>
  <c r="P195" i="13"/>
  <c r="P198" i="13" s="1"/>
  <c r="P201" i="13" s="1"/>
  <c r="P204" i="13" s="1"/>
  <c r="P207" i="13" s="1"/>
  <c r="P210" i="13" s="1"/>
  <c r="P213" i="13" s="1"/>
  <c r="P216" i="13" s="1"/>
  <c r="P219" i="13" s="1"/>
  <c r="O195" i="13"/>
  <c r="N195" i="13"/>
  <c r="N198" i="13" s="1"/>
  <c r="M195" i="13"/>
  <c r="AO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N155" i="13"/>
  <c r="M155" i="13"/>
  <c r="AO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N154" i="13"/>
  <c r="M154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N153" i="13"/>
  <c r="M153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N152" i="13"/>
  <c r="M152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N151" i="13"/>
  <c r="M151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N150" i="13"/>
  <c r="M150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N149" i="13"/>
  <c r="M149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N148" i="13"/>
  <c r="M148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T72" i="13"/>
  <c r="AK65" i="13"/>
  <c r="AC65" i="13"/>
  <c r="U65" i="13"/>
  <c r="M65" i="13"/>
  <c r="M55" i="13"/>
  <c r="M54" i="13"/>
  <c r="M53" i="13"/>
  <c r="O45" i="13"/>
  <c r="D3" i="11"/>
  <c r="D5" i="11"/>
  <c r="D4" i="11"/>
  <c r="O33" i="12"/>
  <c r="M41" i="12"/>
  <c r="M42" i="12"/>
  <c r="M43" i="12"/>
  <c r="U380" i="12"/>
  <c r="N382" i="12"/>
  <c r="O383" i="12"/>
  <c r="X387" i="12"/>
  <c r="AC388" i="12"/>
  <c r="AO389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M183" i="12"/>
  <c r="N183" i="12"/>
  <c r="N186" i="12" s="1"/>
  <c r="O183" i="12"/>
  <c r="P183" i="12"/>
  <c r="P186" i="12" s="1"/>
  <c r="Q183" i="12"/>
  <c r="R183" i="12"/>
  <c r="R186" i="12" s="1"/>
  <c r="R189" i="12" s="1"/>
  <c r="S183" i="12"/>
  <c r="T183" i="12"/>
  <c r="T186" i="12" s="1"/>
  <c r="T189" i="12" s="1"/>
  <c r="T192" i="12" s="1"/>
  <c r="T195" i="12" s="1"/>
  <c r="T198" i="12" s="1"/>
  <c r="T201" i="12" s="1"/>
  <c r="T204" i="12" s="1"/>
  <c r="T207" i="12" s="1"/>
  <c r="U183" i="12"/>
  <c r="V183" i="12"/>
  <c r="V186" i="12" s="1"/>
  <c r="W183" i="12"/>
  <c r="X183" i="12"/>
  <c r="X186" i="12" s="1"/>
  <c r="Y183" i="12"/>
  <c r="Z183" i="12"/>
  <c r="AA183" i="12"/>
  <c r="AB183" i="12"/>
  <c r="AB186" i="12" s="1"/>
  <c r="AC183" i="12"/>
  <c r="AD183" i="12"/>
  <c r="AD186" i="12" s="1"/>
  <c r="AE183" i="12"/>
  <c r="AF183" i="12"/>
  <c r="AF186" i="12" s="1"/>
  <c r="AF189" i="12" s="1"/>
  <c r="AG183" i="12"/>
  <c r="AH183" i="12"/>
  <c r="AI183" i="12"/>
  <c r="AJ183" i="12"/>
  <c r="AK183" i="12"/>
  <c r="AL183" i="12"/>
  <c r="AL186" i="12" s="1"/>
  <c r="AM183" i="12"/>
  <c r="AN183" i="12"/>
  <c r="AN186" i="12" s="1"/>
  <c r="AO183" i="12"/>
  <c r="AP183" i="12"/>
  <c r="AP186" i="12" s="1"/>
  <c r="AP189" i="12" s="1"/>
  <c r="AQ183" i="12"/>
  <c r="M184" i="12"/>
  <c r="N184" i="12"/>
  <c r="O184" i="12"/>
  <c r="O187" i="12" s="1"/>
  <c r="P184" i="12"/>
  <c r="Q184" i="12"/>
  <c r="Q187" i="12" s="1"/>
  <c r="R184" i="12"/>
  <c r="S184" i="12"/>
  <c r="S187" i="12" s="1"/>
  <c r="S190" i="12" s="1"/>
  <c r="S193" i="12" s="1"/>
  <c r="S196" i="12" s="1"/>
  <c r="S199" i="12" s="1"/>
  <c r="S202" i="12" s="1"/>
  <c r="S205" i="12" s="1"/>
  <c r="T184" i="12"/>
  <c r="U184" i="12"/>
  <c r="U187" i="12" s="1"/>
  <c r="U190" i="12" s="1"/>
  <c r="U193" i="12" s="1"/>
  <c r="U196" i="12" s="1"/>
  <c r="U199" i="12" s="1"/>
  <c r="U202" i="12" s="1"/>
  <c r="V184" i="12"/>
  <c r="W184" i="12"/>
  <c r="W187" i="12" s="1"/>
  <c r="X184" i="12"/>
  <c r="Y184" i="12"/>
  <c r="Y187" i="12" s="1"/>
  <c r="Z184" i="12"/>
  <c r="AA184" i="12"/>
  <c r="AB184" i="12"/>
  <c r="AC184" i="12"/>
  <c r="AC187" i="12" s="1"/>
  <c r="AD184" i="12"/>
  <c r="AE184" i="12"/>
  <c r="AE187" i="12" s="1"/>
  <c r="AF184" i="12"/>
  <c r="AG184" i="12"/>
  <c r="AG187" i="12" s="1"/>
  <c r="AG190" i="12" s="1"/>
  <c r="AG193" i="12" s="1"/>
  <c r="AH184" i="12"/>
  <c r="AH187" i="12" s="1"/>
  <c r="AH190" i="12" s="1"/>
  <c r="AI184" i="12"/>
  <c r="AI187" i="12" s="1"/>
  <c r="AI190" i="12" s="1"/>
  <c r="AI193" i="12" s="1"/>
  <c r="AJ184" i="12"/>
  <c r="AK184" i="12"/>
  <c r="AL184" i="12"/>
  <c r="AM184" i="12"/>
  <c r="AM187" i="12" s="1"/>
  <c r="AN184" i="12"/>
  <c r="AO184" i="12"/>
  <c r="AO187" i="12" s="1"/>
  <c r="AP184" i="12"/>
  <c r="AP187" i="12" s="1"/>
  <c r="AP190" i="12" s="1"/>
  <c r="AQ184" i="12"/>
  <c r="AQ187" i="12" s="1"/>
  <c r="AQ190" i="12" s="1"/>
  <c r="M185" i="12"/>
  <c r="N185" i="12"/>
  <c r="N188" i="12" s="1"/>
  <c r="N191" i="12" s="1"/>
  <c r="N194" i="12" s="1"/>
  <c r="N197" i="12" s="1"/>
  <c r="N200" i="12" s="1"/>
  <c r="N203" i="12" s="1"/>
  <c r="N206" i="12" s="1"/>
  <c r="O185" i="12"/>
  <c r="P185" i="12"/>
  <c r="P188" i="12" s="1"/>
  <c r="Q185" i="12"/>
  <c r="R185" i="12"/>
  <c r="R188" i="12" s="1"/>
  <c r="S185" i="12"/>
  <c r="S188" i="12" s="1"/>
  <c r="S191" i="12" s="1"/>
  <c r="S194" i="12" s="1"/>
  <c r="S197" i="12" s="1"/>
  <c r="S200" i="12" s="1"/>
  <c r="S203" i="12" s="1"/>
  <c r="S206" i="12" s="1"/>
  <c r="S209" i="12" s="1"/>
  <c r="T185" i="12"/>
  <c r="U185" i="12"/>
  <c r="V185" i="12"/>
  <c r="V188" i="12" s="1"/>
  <c r="V191" i="12" s="1"/>
  <c r="V194" i="12" s="1"/>
  <c r="V197" i="12" s="1"/>
  <c r="V200" i="12" s="1"/>
  <c r="V203" i="12" s="1"/>
  <c r="V206" i="12" s="1"/>
  <c r="W185" i="12"/>
  <c r="X185" i="12"/>
  <c r="X188" i="12" s="1"/>
  <c r="Y185" i="12"/>
  <c r="Z185" i="12"/>
  <c r="Z188" i="12" s="1"/>
  <c r="AA185" i="12"/>
  <c r="AA188" i="12" s="1"/>
  <c r="AA191" i="12" s="1"/>
  <c r="AA194" i="12" s="1"/>
  <c r="AA197" i="12" s="1"/>
  <c r="AA200" i="12" s="1"/>
  <c r="AA203" i="12" s="1"/>
  <c r="AA206" i="12" s="1"/>
  <c r="AA209" i="12" s="1"/>
  <c r="AB185" i="12"/>
  <c r="AC185" i="12"/>
  <c r="AD185" i="12"/>
  <c r="AE185" i="12"/>
  <c r="AF185" i="12"/>
  <c r="AF188" i="12" s="1"/>
  <c r="AG185" i="12"/>
  <c r="AH185" i="12"/>
  <c r="AH188" i="12" s="1"/>
  <c r="AH191" i="12" s="1"/>
  <c r="AH194" i="12" s="1"/>
  <c r="AI185" i="12"/>
  <c r="AI188" i="12" s="1"/>
  <c r="AI191" i="12" s="1"/>
  <c r="AI194" i="12" s="1"/>
  <c r="AI197" i="12" s="1"/>
  <c r="AI200" i="12" s="1"/>
  <c r="AI203" i="12" s="1"/>
  <c r="AI206" i="12" s="1"/>
  <c r="AI209" i="12" s="1"/>
  <c r="AJ185" i="12"/>
  <c r="AK185" i="12"/>
  <c r="AL185" i="12"/>
  <c r="AL188" i="12" s="1"/>
  <c r="AL191" i="12" s="1"/>
  <c r="AL194" i="12" s="1"/>
  <c r="AM185" i="12"/>
  <c r="AN185" i="12"/>
  <c r="AN188" i="12" s="1"/>
  <c r="AO185" i="12"/>
  <c r="AP185" i="12"/>
  <c r="AP188" i="12" s="1"/>
  <c r="AQ185" i="12"/>
  <c r="AQ188" i="12" s="1"/>
  <c r="AQ191" i="12" s="1"/>
  <c r="AQ194" i="12" s="1"/>
  <c r="AQ197" i="12" s="1"/>
  <c r="AQ200" i="12" s="1"/>
  <c r="AQ203" i="12" s="1"/>
  <c r="AQ206" i="12" s="1"/>
  <c r="M186" i="12"/>
  <c r="O186" i="12"/>
  <c r="O189" i="12" s="1"/>
  <c r="O192" i="12" s="1"/>
  <c r="O195" i="12" s="1"/>
  <c r="O198" i="12" s="1"/>
  <c r="O201" i="12" s="1"/>
  <c r="Q186" i="12"/>
  <c r="Q189" i="12" s="1"/>
  <c r="Q192" i="12" s="1"/>
  <c r="Q195" i="12" s="1"/>
  <c r="S186" i="12"/>
  <c r="S189" i="12" s="1"/>
  <c r="U186" i="12"/>
  <c r="W186" i="12"/>
  <c r="Y186" i="12"/>
  <c r="Y189" i="12" s="1"/>
  <c r="Y192" i="12" s="1"/>
  <c r="Y195" i="12" s="1"/>
  <c r="Y198" i="12" s="1"/>
  <c r="Y201" i="12" s="1"/>
  <c r="Z186" i="12"/>
  <c r="Z189" i="12" s="1"/>
  <c r="Z192" i="12" s="1"/>
  <c r="Z195" i="12" s="1"/>
  <c r="Z198" i="12" s="1"/>
  <c r="Z201" i="12" s="1"/>
  <c r="Z204" i="12" s="1"/>
  <c r="Z207" i="12" s="1"/>
  <c r="AA186" i="12"/>
  <c r="AA189" i="12" s="1"/>
  <c r="AA192" i="12" s="1"/>
  <c r="AA195" i="12" s="1"/>
  <c r="AC186" i="12"/>
  <c r="AE186" i="12"/>
  <c r="AG186" i="12"/>
  <c r="AG189" i="12" s="1"/>
  <c r="AH186" i="12"/>
  <c r="AI186" i="12"/>
  <c r="AI189" i="12" s="1"/>
  <c r="AI192" i="12" s="1"/>
  <c r="AJ186" i="12"/>
  <c r="AJ189" i="12" s="1"/>
  <c r="AJ192" i="12" s="1"/>
  <c r="AK186" i="12"/>
  <c r="AM186" i="12"/>
  <c r="AO186" i="12"/>
  <c r="AO189" i="12" s="1"/>
  <c r="AQ186" i="12"/>
  <c r="AQ189" i="12" s="1"/>
  <c r="M187" i="12"/>
  <c r="M190" i="12" s="1"/>
  <c r="M193" i="12" s="1"/>
  <c r="M196" i="12" s="1"/>
  <c r="M199" i="12" s="1"/>
  <c r="N187" i="12"/>
  <c r="N190" i="12" s="1"/>
  <c r="N193" i="12" s="1"/>
  <c r="N196" i="12" s="1"/>
  <c r="N199" i="12" s="1"/>
  <c r="N202" i="12" s="1"/>
  <c r="N205" i="12" s="1"/>
  <c r="N208" i="12" s="1"/>
  <c r="P187" i="12"/>
  <c r="R187" i="12"/>
  <c r="R190" i="12" s="1"/>
  <c r="R193" i="12" s="1"/>
  <c r="R196" i="12" s="1"/>
  <c r="T187" i="12"/>
  <c r="T190" i="12" s="1"/>
  <c r="V187" i="12"/>
  <c r="X187" i="12"/>
  <c r="X190" i="12" s="1"/>
  <c r="X193" i="12" s="1"/>
  <c r="X196" i="12" s="1"/>
  <c r="X199" i="12" s="1"/>
  <c r="X202" i="12" s="1"/>
  <c r="X205" i="12" s="1"/>
  <c r="X208" i="12" s="1"/>
  <c r="Z187" i="12"/>
  <c r="Z190" i="12" s="1"/>
  <c r="Z193" i="12" s="1"/>
  <c r="Z196" i="12" s="1"/>
  <c r="AA187" i="12"/>
  <c r="AA190" i="12" s="1"/>
  <c r="AA193" i="12" s="1"/>
  <c r="AA196" i="12" s="1"/>
  <c r="AA199" i="12" s="1"/>
  <c r="AA202" i="12" s="1"/>
  <c r="AA205" i="12" s="1"/>
  <c r="AA208" i="12" s="1"/>
  <c r="AB187" i="12"/>
  <c r="AB190" i="12" s="1"/>
  <c r="AB193" i="12" s="1"/>
  <c r="AB196" i="12" s="1"/>
  <c r="AB199" i="12" s="1"/>
  <c r="AB202" i="12" s="1"/>
  <c r="AB205" i="12" s="1"/>
  <c r="AB208" i="12" s="1"/>
  <c r="AD187" i="12"/>
  <c r="AF187" i="12"/>
  <c r="AJ187" i="12"/>
  <c r="AJ190" i="12" s="1"/>
  <c r="AJ193" i="12" s="1"/>
  <c r="AJ196" i="12" s="1"/>
  <c r="AJ199" i="12" s="1"/>
  <c r="AJ202" i="12" s="1"/>
  <c r="AJ205" i="12" s="1"/>
  <c r="AJ208" i="12" s="1"/>
  <c r="AK187" i="12"/>
  <c r="AK190" i="12" s="1"/>
  <c r="AK193" i="12" s="1"/>
  <c r="AK196" i="12" s="1"/>
  <c r="AK199" i="12" s="1"/>
  <c r="AK202" i="12" s="1"/>
  <c r="AL187" i="12"/>
  <c r="AL190" i="12" s="1"/>
  <c r="AL193" i="12" s="1"/>
  <c r="AL196" i="12" s="1"/>
  <c r="AL199" i="12" s="1"/>
  <c r="AL202" i="12" s="1"/>
  <c r="AL205" i="12" s="1"/>
  <c r="AL208" i="12" s="1"/>
  <c r="AN187" i="12"/>
  <c r="M188" i="12"/>
  <c r="M191" i="12" s="1"/>
  <c r="O188" i="12"/>
  <c r="O191" i="12" s="1"/>
  <c r="O194" i="12" s="1"/>
  <c r="Q188" i="12"/>
  <c r="Q191" i="12" s="1"/>
  <c r="Q194" i="12" s="1"/>
  <c r="Q197" i="12" s="1"/>
  <c r="T188" i="12"/>
  <c r="U188" i="12"/>
  <c r="U191" i="12" s="1"/>
  <c r="W188" i="12"/>
  <c r="Y188" i="12"/>
  <c r="AB188" i="12"/>
  <c r="AB191" i="12" s="1"/>
  <c r="AB194" i="12" s="1"/>
  <c r="AB197" i="12" s="1"/>
  <c r="AB200" i="12" s="1"/>
  <c r="AB203" i="12" s="1"/>
  <c r="AB206" i="12" s="1"/>
  <c r="AC188" i="12"/>
  <c r="AC191" i="12" s="1"/>
  <c r="AC194" i="12" s="1"/>
  <c r="AC197" i="12" s="1"/>
  <c r="AC200" i="12" s="1"/>
  <c r="AC203" i="12" s="1"/>
  <c r="AC206" i="12" s="1"/>
  <c r="AC209" i="12" s="1"/>
  <c r="AD188" i="12"/>
  <c r="AD191" i="12" s="1"/>
  <c r="AD194" i="12" s="1"/>
  <c r="AD197" i="12" s="1"/>
  <c r="AD200" i="12" s="1"/>
  <c r="AE188" i="12"/>
  <c r="AG188" i="12"/>
  <c r="AJ188" i="12"/>
  <c r="AJ191" i="12" s="1"/>
  <c r="AK188" i="12"/>
  <c r="AK191" i="12" s="1"/>
  <c r="AK194" i="12" s="1"/>
  <c r="AM188" i="12"/>
  <c r="AM191" i="12" s="1"/>
  <c r="AM194" i="12" s="1"/>
  <c r="AM197" i="12" s="1"/>
  <c r="AM200" i="12" s="1"/>
  <c r="AM203" i="12" s="1"/>
  <c r="AM206" i="12" s="1"/>
  <c r="AM209" i="12" s="1"/>
  <c r="AO188" i="12"/>
  <c r="AO191" i="12" s="1"/>
  <c r="AO194" i="12" s="1"/>
  <c r="AO197" i="12" s="1"/>
  <c r="AO200" i="12" s="1"/>
  <c r="AO203" i="12" s="1"/>
  <c r="AO206" i="12" s="1"/>
  <c r="AO209" i="12" s="1"/>
  <c r="M189" i="12"/>
  <c r="M192" i="12" s="1"/>
  <c r="M195" i="12" s="1"/>
  <c r="M198" i="12" s="1"/>
  <c r="M201" i="12" s="1"/>
  <c r="M204" i="12" s="1"/>
  <c r="M207" i="12" s="1"/>
  <c r="N189" i="12"/>
  <c r="N192" i="12" s="1"/>
  <c r="P189" i="12"/>
  <c r="U189" i="12"/>
  <c r="U192" i="12" s="1"/>
  <c r="U195" i="12" s="1"/>
  <c r="U198" i="12" s="1"/>
  <c r="U201" i="12" s="1"/>
  <c r="U204" i="12" s="1"/>
  <c r="U207" i="12" s="1"/>
  <c r="V189" i="12"/>
  <c r="V192" i="12" s="1"/>
  <c r="W189" i="12"/>
  <c r="X189" i="12"/>
  <c r="AB189" i="12"/>
  <c r="AB192" i="12" s="1"/>
  <c r="AB195" i="12" s="1"/>
  <c r="AB198" i="12" s="1"/>
  <c r="AB201" i="12" s="1"/>
  <c r="AB204" i="12" s="1"/>
  <c r="AB207" i="12" s="1"/>
  <c r="AC189" i="12"/>
  <c r="AD189" i="12"/>
  <c r="AD192" i="12" s="1"/>
  <c r="AD195" i="12" s="1"/>
  <c r="AE189" i="12"/>
  <c r="AH189" i="12"/>
  <c r="AH192" i="12" s="1"/>
  <c r="AH195" i="12" s="1"/>
  <c r="AH198" i="12" s="1"/>
  <c r="AH201" i="12" s="1"/>
  <c r="AH204" i="12" s="1"/>
  <c r="AH207" i="12" s="1"/>
  <c r="AK189" i="12"/>
  <c r="AL189" i="12"/>
  <c r="AL192" i="12" s="1"/>
  <c r="AL195" i="12" s="1"/>
  <c r="AL198" i="12" s="1"/>
  <c r="AM189" i="12"/>
  <c r="AM192" i="12" s="1"/>
  <c r="AM195" i="12" s="1"/>
  <c r="AN189" i="12"/>
  <c r="AN192" i="12" s="1"/>
  <c r="AN195" i="12" s="1"/>
  <c r="O190" i="12"/>
  <c r="O193" i="12" s="1"/>
  <c r="P190" i="12"/>
  <c r="P193" i="12" s="1"/>
  <c r="P196" i="12" s="1"/>
  <c r="P199" i="12" s="1"/>
  <c r="P202" i="12" s="1"/>
  <c r="Q190" i="12"/>
  <c r="Q193" i="12" s="1"/>
  <c r="V190" i="12"/>
  <c r="V193" i="12" s="1"/>
  <c r="W190" i="12"/>
  <c r="W193" i="12" s="1"/>
  <c r="Y190" i="12"/>
  <c r="AC190" i="12"/>
  <c r="AC193" i="12" s="1"/>
  <c r="AC196" i="12" s="1"/>
  <c r="AC199" i="12" s="1"/>
  <c r="AC202" i="12" s="1"/>
  <c r="AC205" i="12" s="1"/>
  <c r="AC208" i="12" s="1"/>
  <c r="AD190" i="12"/>
  <c r="AE190" i="12"/>
  <c r="AE193" i="12" s="1"/>
  <c r="AE196" i="12" s="1"/>
  <c r="AF190" i="12"/>
  <c r="AF193" i="12" s="1"/>
  <c r="AF196" i="12" s="1"/>
  <c r="AF199" i="12" s="1"/>
  <c r="AF202" i="12" s="1"/>
  <c r="AM190" i="12"/>
  <c r="AM193" i="12" s="1"/>
  <c r="AM196" i="12" s="1"/>
  <c r="AM199" i="12" s="1"/>
  <c r="AM202" i="12" s="1"/>
  <c r="AM205" i="12" s="1"/>
  <c r="AM208" i="12" s="1"/>
  <c r="AN190" i="12"/>
  <c r="AN193" i="12" s="1"/>
  <c r="AN196" i="12" s="1"/>
  <c r="AO190" i="12"/>
  <c r="P191" i="12"/>
  <c r="P194" i="12" s="1"/>
  <c r="R191" i="12"/>
  <c r="T191" i="12"/>
  <c r="T194" i="12" s="1"/>
  <c r="T197" i="12" s="1"/>
  <c r="T200" i="12" s="1"/>
  <c r="W191" i="12"/>
  <c r="X191" i="12"/>
  <c r="X194" i="12" s="1"/>
  <c r="Y191" i="12"/>
  <c r="Z191" i="12"/>
  <c r="AE191" i="12"/>
  <c r="AE194" i="12" s="1"/>
  <c r="AE197" i="12" s="1"/>
  <c r="AF191" i="12"/>
  <c r="AF194" i="12" s="1"/>
  <c r="AF197" i="12" s="1"/>
  <c r="AF200" i="12" s="1"/>
  <c r="AG191" i="12"/>
  <c r="AN191" i="12"/>
  <c r="AN194" i="12" s="1"/>
  <c r="AN197" i="12" s="1"/>
  <c r="AP191" i="12"/>
  <c r="P192" i="12"/>
  <c r="P195" i="12" s="1"/>
  <c r="R192" i="12"/>
  <c r="R195" i="12" s="1"/>
  <c r="R198" i="12" s="1"/>
  <c r="R201" i="12" s="1"/>
  <c r="R204" i="12" s="1"/>
  <c r="S192" i="12"/>
  <c r="S195" i="12" s="1"/>
  <c r="S198" i="12" s="1"/>
  <c r="S201" i="12" s="1"/>
  <c r="S204" i="12" s="1"/>
  <c r="S207" i="12" s="1"/>
  <c r="W192" i="12"/>
  <c r="W195" i="12" s="1"/>
  <c r="W198" i="12" s="1"/>
  <c r="W201" i="12" s="1"/>
  <c r="W204" i="12" s="1"/>
  <c r="X192" i="12"/>
  <c r="AC192" i="12"/>
  <c r="AE192" i="12"/>
  <c r="AE195" i="12" s="1"/>
  <c r="AE198" i="12" s="1"/>
  <c r="AE201" i="12" s="1"/>
  <c r="AF192" i="12"/>
  <c r="AF195" i="12" s="1"/>
  <c r="AF198" i="12" s="1"/>
  <c r="AF201" i="12" s="1"/>
  <c r="AF204" i="12" s="1"/>
  <c r="AF207" i="12" s="1"/>
  <c r="AG192" i="12"/>
  <c r="AG195" i="12" s="1"/>
  <c r="AG198" i="12" s="1"/>
  <c r="AK192" i="12"/>
  <c r="AO192" i="12"/>
  <c r="AO195" i="12" s="1"/>
  <c r="AO198" i="12" s="1"/>
  <c r="AO201" i="12" s="1"/>
  <c r="AO204" i="12" s="1"/>
  <c r="AP192" i="12"/>
  <c r="AP195" i="12" s="1"/>
  <c r="AP198" i="12" s="1"/>
  <c r="AP201" i="12" s="1"/>
  <c r="AP204" i="12" s="1"/>
  <c r="AP207" i="12" s="1"/>
  <c r="AQ192" i="12"/>
  <c r="AQ195" i="12" s="1"/>
  <c r="AQ198" i="12" s="1"/>
  <c r="AQ201" i="12" s="1"/>
  <c r="AQ204" i="12" s="1"/>
  <c r="AQ207" i="12" s="1"/>
  <c r="T193" i="12"/>
  <c r="Y193" i="12"/>
  <c r="Y196" i="12" s="1"/>
  <c r="AD193" i="12"/>
  <c r="AD196" i="12" s="1"/>
  <c r="AD199" i="12" s="1"/>
  <c r="AD202" i="12" s="1"/>
  <c r="AH193" i="12"/>
  <c r="AH196" i="12" s="1"/>
  <c r="AH199" i="12" s="1"/>
  <c r="AH202" i="12" s="1"/>
  <c r="AH205" i="12" s="1"/>
  <c r="AH208" i="12" s="1"/>
  <c r="AO193" i="12"/>
  <c r="AO196" i="12" s="1"/>
  <c r="AO199" i="12" s="1"/>
  <c r="AO202" i="12" s="1"/>
  <c r="AO205" i="12" s="1"/>
  <c r="AO208" i="12" s="1"/>
  <c r="AP193" i="12"/>
  <c r="AP196" i="12" s="1"/>
  <c r="AP199" i="12" s="1"/>
  <c r="AP202" i="12" s="1"/>
  <c r="AP205" i="12" s="1"/>
  <c r="AP208" i="12" s="1"/>
  <c r="AQ193" i="12"/>
  <c r="AQ196" i="12" s="1"/>
  <c r="AQ199" i="12" s="1"/>
  <c r="AQ202" i="12" s="1"/>
  <c r="AQ205" i="12" s="1"/>
  <c r="AQ208" i="12" s="1"/>
  <c r="M194" i="12"/>
  <c r="M197" i="12" s="1"/>
  <c r="M200" i="12" s="1"/>
  <c r="R194" i="12"/>
  <c r="R197" i="12" s="1"/>
  <c r="R200" i="12" s="1"/>
  <c r="R203" i="12" s="1"/>
  <c r="R206" i="12" s="1"/>
  <c r="U194" i="12"/>
  <c r="W194" i="12"/>
  <c r="W197" i="12" s="1"/>
  <c r="W200" i="12" s="1"/>
  <c r="W203" i="12" s="1"/>
  <c r="W206" i="12" s="1"/>
  <c r="W209" i="12" s="1"/>
  <c r="Y194" i="12"/>
  <c r="Y197" i="12" s="1"/>
  <c r="Y200" i="12" s="1"/>
  <c r="Y203" i="12" s="1"/>
  <c r="Y206" i="12" s="1"/>
  <c r="Y209" i="12" s="1"/>
  <c r="Z194" i="12"/>
  <c r="Z197" i="12" s="1"/>
  <c r="Z200" i="12" s="1"/>
  <c r="AG194" i="12"/>
  <c r="AG197" i="12" s="1"/>
  <c r="AG200" i="12" s="1"/>
  <c r="AG203" i="12" s="1"/>
  <c r="AG206" i="12" s="1"/>
  <c r="AG209" i="12" s="1"/>
  <c r="AJ194" i="12"/>
  <c r="AJ197" i="12" s="1"/>
  <c r="AJ200" i="12" s="1"/>
  <c r="AJ203" i="12" s="1"/>
  <c r="AJ206" i="12" s="1"/>
  <c r="AJ209" i="12" s="1"/>
  <c r="AP194" i="12"/>
  <c r="AP197" i="12" s="1"/>
  <c r="AP200" i="12" s="1"/>
  <c r="AP203" i="12" s="1"/>
  <c r="AP206" i="12" s="1"/>
  <c r="N195" i="12"/>
  <c r="V195" i="12"/>
  <c r="V198" i="12" s="1"/>
  <c r="V201" i="12" s="1"/>
  <c r="V204" i="12" s="1"/>
  <c r="V207" i="12" s="1"/>
  <c r="X195" i="12"/>
  <c r="X198" i="12" s="1"/>
  <c r="X201" i="12" s="1"/>
  <c r="X204" i="12" s="1"/>
  <c r="X207" i="12" s="1"/>
  <c r="AC195" i="12"/>
  <c r="AI195" i="12"/>
  <c r="AI198" i="12" s="1"/>
  <c r="AJ195" i="12"/>
  <c r="AJ198" i="12" s="1"/>
  <c r="AJ201" i="12" s="1"/>
  <c r="AK195" i="12"/>
  <c r="AK198" i="12" s="1"/>
  <c r="AK201" i="12" s="1"/>
  <c r="O196" i="12"/>
  <c r="Q196" i="12"/>
  <c r="Q199" i="12" s="1"/>
  <c r="Q202" i="12" s="1"/>
  <c r="Q205" i="12" s="1"/>
  <c r="Q208" i="12" s="1"/>
  <c r="T196" i="12"/>
  <c r="T199" i="12" s="1"/>
  <c r="V196" i="12"/>
  <c r="V199" i="12" s="1"/>
  <c r="V202" i="12" s="1"/>
  <c r="V205" i="12" s="1"/>
  <c r="V208" i="12" s="1"/>
  <c r="W196" i="12"/>
  <c r="W199" i="12" s="1"/>
  <c r="W202" i="12" s="1"/>
  <c r="W205" i="12" s="1"/>
  <c r="W208" i="12" s="1"/>
  <c r="AG196" i="12"/>
  <c r="AI196" i="12"/>
  <c r="AI199" i="12" s="1"/>
  <c r="AI202" i="12" s="1"/>
  <c r="AI205" i="12" s="1"/>
  <c r="AI208" i="12" s="1"/>
  <c r="O197" i="12"/>
  <c r="O200" i="12" s="1"/>
  <c r="O203" i="12" s="1"/>
  <c r="O206" i="12" s="1"/>
  <c r="O209" i="12" s="1"/>
  <c r="P197" i="12"/>
  <c r="P200" i="12" s="1"/>
  <c r="P203" i="12" s="1"/>
  <c r="P206" i="12" s="1"/>
  <c r="P209" i="12" s="1"/>
  <c r="U197" i="12"/>
  <c r="X197" i="12"/>
  <c r="X200" i="12" s="1"/>
  <c r="X203" i="12" s="1"/>
  <c r="X206" i="12" s="1"/>
  <c r="X209" i="12" s="1"/>
  <c r="AH197" i="12"/>
  <c r="AH200" i="12" s="1"/>
  <c r="AH203" i="12" s="1"/>
  <c r="AH206" i="12" s="1"/>
  <c r="AH209" i="12" s="1"/>
  <c r="AK197" i="12"/>
  <c r="AL197" i="12"/>
  <c r="AL200" i="12" s="1"/>
  <c r="AL203" i="12" s="1"/>
  <c r="N198" i="12"/>
  <c r="P198" i="12"/>
  <c r="P201" i="12" s="1"/>
  <c r="P204" i="12" s="1"/>
  <c r="P207" i="12" s="1"/>
  <c r="Q198" i="12"/>
  <c r="Q201" i="12" s="1"/>
  <c r="Q204" i="12" s="1"/>
  <c r="AA198" i="12"/>
  <c r="AC198" i="12"/>
  <c r="AC201" i="12" s="1"/>
  <c r="AC204" i="12" s="1"/>
  <c r="AC207" i="12" s="1"/>
  <c r="AD198" i="12"/>
  <c r="AD201" i="12" s="1"/>
  <c r="AD204" i="12" s="1"/>
  <c r="AM198" i="12"/>
  <c r="AM201" i="12" s="1"/>
  <c r="AM204" i="12" s="1"/>
  <c r="AN198" i="12"/>
  <c r="AN201" i="12" s="1"/>
  <c r="AN204" i="12" s="1"/>
  <c r="AN207" i="12" s="1"/>
  <c r="O199" i="12"/>
  <c r="O202" i="12" s="1"/>
  <c r="O205" i="12" s="1"/>
  <c r="O208" i="12" s="1"/>
  <c r="R199" i="12"/>
  <c r="R202" i="12" s="1"/>
  <c r="R205" i="12" s="1"/>
  <c r="Y199" i="12"/>
  <c r="Y202" i="12" s="1"/>
  <c r="Y205" i="12" s="1"/>
  <c r="Y208" i="12" s="1"/>
  <c r="Z199" i="12"/>
  <c r="Z202" i="12" s="1"/>
  <c r="Z205" i="12" s="1"/>
  <c r="Z208" i="12" s="1"/>
  <c r="AE199" i="12"/>
  <c r="AG199" i="12"/>
  <c r="AN199" i="12"/>
  <c r="AN202" i="12" s="1"/>
  <c r="AN205" i="12" s="1"/>
  <c r="Q200" i="12"/>
  <c r="Q203" i="12" s="1"/>
  <c r="Q206" i="12" s="1"/>
  <c r="U200" i="12"/>
  <c r="AE200" i="12"/>
  <c r="AE203" i="12" s="1"/>
  <c r="AE206" i="12" s="1"/>
  <c r="AE209" i="12" s="1"/>
  <c r="AK200" i="12"/>
  <c r="AK203" i="12" s="1"/>
  <c r="AK206" i="12" s="1"/>
  <c r="AK209" i="12" s="1"/>
  <c r="AN200" i="12"/>
  <c r="AN203" i="12" s="1"/>
  <c r="AN206" i="12" s="1"/>
  <c r="AN209" i="12" s="1"/>
  <c r="N201" i="12"/>
  <c r="N204" i="12" s="1"/>
  <c r="N207" i="12" s="1"/>
  <c r="AA201" i="12"/>
  <c r="AG201" i="12"/>
  <c r="AG204" i="12" s="1"/>
  <c r="AG207" i="12" s="1"/>
  <c r="AI201" i="12"/>
  <c r="AI204" i="12" s="1"/>
  <c r="AI207" i="12" s="1"/>
  <c r="AL201" i="12"/>
  <c r="AL204" i="12" s="1"/>
  <c r="AL207" i="12" s="1"/>
  <c r="M202" i="12"/>
  <c r="M205" i="12" s="1"/>
  <c r="M208" i="12" s="1"/>
  <c r="T202" i="12"/>
  <c r="T205" i="12" s="1"/>
  <c r="T208" i="12" s="1"/>
  <c r="AE202" i="12"/>
  <c r="AG202" i="12"/>
  <c r="AG205" i="12" s="1"/>
  <c r="AG208" i="12" s="1"/>
  <c r="M203" i="12"/>
  <c r="T203" i="12"/>
  <c r="T206" i="12" s="1"/>
  <c r="T209" i="12" s="1"/>
  <c r="U203" i="12"/>
  <c r="U206" i="12" s="1"/>
  <c r="U209" i="12" s="1"/>
  <c r="Z203" i="12"/>
  <c r="Z206" i="12" s="1"/>
  <c r="Z209" i="12" s="1"/>
  <c r="AD203" i="12"/>
  <c r="AF203" i="12"/>
  <c r="AF206" i="12" s="1"/>
  <c r="O204" i="12"/>
  <c r="O207" i="12" s="1"/>
  <c r="Y204" i="12"/>
  <c r="Y207" i="12" s="1"/>
  <c r="AA204" i="12"/>
  <c r="AA207" i="12" s="1"/>
  <c r="AE204" i="12"/>
  <c r="AE207" i="12" s="1"/>
  <c r="AJ204" i="12"/>
  <c r="AJ207" i="12" s="1"/>
  <c r="AK204" i="12"/>
  <c r="AK207" i="12" s="1"/>
  <c r="P205" i="12"/>
  <c r="P208" i="12" s="1"/>
  <c r="U205" i="12"/>
  <c r="U208" i="12" s="1"/>
  <c r="AD205" i="12"/>
  <c r="AD208" i="12" s="1"/>
  <c r="AE205" i="12"/>
  <c r="AF205" i="12"/>
  <c r="AF208" i="12" s="1"/>
  <c r="AK205" i="12"/>
  <c r="AK208" i="12" s="1"/>
  <c r="M206" i="12"/>
  <c r="M209" i="12" s="1"/>
  <c r="AD206" i="12"/>
  <c r="AD209" i="12" s="1"/>
  <c r="AL206" i="12"/>
  <c r="AL209" i="12" s="1"/>
  <c r="Q207" i="12"/>
  <c r="R207" i="12"/>
  <c r="W207" i="12"/>
  <c r="AD207" i="12"/>
  <c r="AM207" i="12"/>
  <c r="AO207" i="12"/>
  <c r="R208" i="12"/>
  <c r="S208" i="12"/>
  <c r="AE208" i="12"/>
  <c r="AN208" i="12"/>
  <c r="N209" i="12"/>
  <c r="Q209" i="12"/>
  <c r="R209" i="12"/>
  <c r="V209" i="12"/>
  <c r="AB209" i="12"/>
  <c r="AF209" i="12"/>
  <c r="AP209" i="12"/>
  <c r="AQ209" i="12"/>
  <c r="M215" i="12"/>
  <c r="N215" i="12"/>
  <c r="O215" i="12"/>
  <c r="P215" i="12"/>
  <c r="Q215" i="12"/>
  <c r="Q218" i="12" s="1"/>
  <c r="R215" i="12"/>
  <c r="S215" i="12"/>
  <c r="S218" i="12" s="1"/>
  <c r="S221" i="12" s="1"/>
  <c r="S224" i="12" s="1"/>
  <c r="S227" i="12" s="1"/>
  <c r="S230" i="12" s="1"/>
  <c r="S233" i="12" s="1"/>
  <c r="T215" i="12"/>
  <c r="T218" i="12" s="1"/>
  <c r="T221" i="12" s="1"/>
  <c r="U215" i="12"/>
  <c r="V215" i="12"/>
  <c r="W215" i="12"/>
  <c r="X215" i="12"/>
  <c r="Y215" i="12"/>
  <c r="Y218" i="12" s="1"/>
  <c r="Z215" i="12"/>
  <c r="AA215" i="12"/>
  <c r="AA218" i="12" s="1"/>
  <c r="AB215" i="12"/>
  <c r="AB218" i="12" s="1"/>
  <c r="AB221" i="12" s="1"/>
  <c r="AB224" i="12" s="1"/>
  <c r="AC215" i="12"/>
  <c r="AD215" i="12"/>
  <c r="AE215" i="12"/>
  <c r="AF215" i="12"/>
  <c r="AG215" i="12"/>
  <c r="AG218" i="12" s="1"/>
  <c r="AG221" i="12" s="1"/>
  <c r="AG224" i="12" s="1"/>
  <c r="AG227" i="12" s="1"/>
  <c r="AH215" i="12"/>
  <c r="AI215" i="12"/>
  <c r="AI218" i="12" s="1"/>
  <c r="AI221" i="12" s="1"/>
  <c r="AI224" i="12" s="1"/>
  <c r="AI227" i="12" s="1"/>
  <c r="AJ215" i="12"/>
  <c r="AJ218" i="12" s="1"/>
  <c r="AJ221" i="12" s="1"/>
  <c r="AJ224" i="12" s="1"/>
  <c r="AJ227" i="12" s="1"/>
  <c r="AJ230" i="12" s="1"/>
  <c r="AJ233" i="12" s="1"/>
  <c r="AJ236" i="12" s="1"/>
  <c r="AJ239" i="12" s="1"/>
  <c r="AK215" i="12"/>
  <c r="AL215" i="12"/>
  <c r="AM215" i="12"/>
  <c r="AN215" i="12"/>
  <c r="AO215" i="12"/>
  <c r="AO218" i="12" s="1"/>
  <c r="AO221" i="12" s="1"/>
  <c r="AP215" i="12"/>
  <c r="AQ215" i="12"/>
  <c r="AQ218" i="12" s="1"/>
  <c r="AQ221" i="12" s="1"/>
  <c r="AQ224" i="12" s="1"/>
  <c r="AQ227" i="12" s="1"/>
  <c r="AQ230" i="12" s="1"/>
  <c r="AQ233" i="12" s="1"/>
  <c r="AQ236" i="12" s="1"/>
  <c r="AQ239" i="12" s="1"/>
  <c r="M216" i="12"/>
  <c r="M219" i="12" s="1"/>
  <c r="M222" i="12" s="1"/>
  <c r="M225" i="12" s="1"/>
  <c r="M228" i="12" s="1"/>
  <c r="N216" i="12"/>
  <c r="O216" i="12"/>
  <c r="P216" i="12"/>
  <c r="Q216" i="12"/>
  <c r="R216" i="12"/>
  <c r="R219" i="12" s="1"/>
  <c r="R222" i="12" s="1"/>
  <c r="R225" i="12" s="1"/>
  <c r="R228" i="12" s="1"/>
  <c r="R231" i="12" s="1"/>
  <c r="R234" i="12" s="1"/>
  <c r="R237" i="12" s="1"/>
  <c r="R240" i="12" s="1"/>
  <c r="S216" i="12"/>
  <c r="T216" i="12"/>
  <c r="T219" i="12" s="1"/>
  <c r="T222" i="12" s="1"/>
  <c r="T225" i="12" s="1"/>
  <c r="U216" i="12"/>
  <c r="U219" i="12" s="1"/>
  <c r="U222" i="12" s="1"/>
  <c r="U225" i="12" s="1"/>
  <c r="U228" i="12" s="1"/>
  <c r="U231" i="12" s="1"/>
  <c r="U234" i="12" s="1"/>
  <c r="U237" i="12" s="1"/>
  <c r="V216" i="12"/>
  <c r="W216" i="12"/>
  <c r="X216" i="12"/>
  <c r="Y216" i="12"/>
  <c r="Z216" i="12"/>
  <c r="Z219" i="12" s="1"/>
  <c r="AA216" i="12"/>
  <c r="AA219" i="12" s="1"/>
  <c r="AB216" i="12"/>
  <c r="AB219" i="12" s="1"/>
  <c r="AC216" i="12"/>
  <c r="AC219" i="12" s="1"/>
  <c r="AC222" i="12" s="1"/>
  <c r="AC225" i="12" s="1"/>
  <c r="AC228" i="12" s="1"/>
  <c r="AC231" i="12" s="1"/>
  <c r="AC234" i="12" s="1"/>
  <c r="AC237" i="12" s="1"/>
  <c r="AC240" i="12" s="1"/>
  <c r="AD216" i="12"/>
  <c r="AE216" i="12"/>
  <c r="AF216" i="12"/>
  <c r="AG216" i="12"/>
  <c r="AH216" i="12"/>
  <c r="AH219" i="12" s="1"/>
  <c r="AH222" i="12" s="1"/>
  <c r="AI216" i="12"/>
  <c r="AJ216" i="12"/>
  <c r="AJ219" i="12" s="1"/>
  <c r="AJ222" i="12" s="1"/>
  <c r="AJ225" i="12" s="1"/>
  <c r="AJ228" i="12" s="1"/>
  <c r="AJ231" i="12" s="1"/>
  <c r="AJ234" i="12" s="1"/>
  <c r="AJ237" i="12" s="1"/>
  <c r="AJ240" i="12" s="1"/>
  <c r="AK216" i="12"/>
  <c r="AK219" i="12" s="1"/>
  <c r="AK222" i="12" s="1"/>
  <c r="AK225" i="12" s="1"/>
  <c r="AK228" i="12" s="1"/>
  <c r="AK231" i="12" s="1"/>
  <c r="AK234" i="12" s="1"/>
  <c r="AK237" i="12" s="1"/>
  <c r="AK240" i="12" s="1"/>
  <c r="AL216" i="12"/>
  <c r="AM216" i="12"/>
  <c r="AN216" i="12"/>
  <c r="AO216" i="12"/>
  <c r="AP216" i="12"/>
  <c r="AP219" i="12" s="1"/>
  <c r="AP222" i="12" s="1"/>
  <c r="AQ216" i="12"/>
  <c r="M217" i="12"/>
  <c r="M220" i="12" s="1"/>
  <c r="M223" i="12" s="1"/>
  <c r="M226" i="12" s="1"/>
  <c r="M229" i="12" s="1"/>
  <c r="N217" i="12"/>
  <c r="N220" i="12" s="1"/>
  <c r="N223" i="12" s="1"/>
  <c r="N226" i="12" s="1"/>
  <c r="N229" i="12" s="1"/>
  <c r="N232" i="12" s="1"/>
  <c r="N235" i="12" s="1"/>
  <c r="N238" i="12" s="1"/>
  <c r="N241" i="12" s="1"/>
  <c r="O217" i="12"/>
  <c r="P217" i="12"/>
  <c r="Q217" i="12"/>
  <c r="R217" i="12"/>
  <c r="S217" i="12"/>
  <c r="S220" i="12" s="1"/>
  <c r="T217" i="12"/>
  <c r="U217" i="12"/>
  <c r="U220" i="12" s="1"/>
  <c r="U223" i="12" s="1"/>
  <c r="V217" i="12"/>
  <c r="V220" i="12" s="1"/>
  <c r="V223" i="12" s="1"/>
  <c r="V226" i="12" s="1"/>
  <c r="V229" i="12" s="1"/>
  <c r="V232" i="12" s="1"/>
  <c r="V235" i="12" s="1"/>
  <c r="V238" i="12" s="1"/>
  <c r="V241" i="12" s="1"/>
  <c r="W217" i="12"/>
  <c r="X217" i="12"/>
  <c r="Y217" i="12"/>
  <c r="Z217" i="12"/>
  <c r="AA217" i="12"/>
  <c r="AA220" i="12" s="1"/>
  <c r="AB217" i="12"/>
  <c r="AB220" i="12" s="1"/>
  <c r="AB223" i="12" s="1"/>
  <c r="AB226" i="12" s="1"/>
  <c r="AB229" i="12" s="1"/>
  <c r="AB232" i="12" s="1"/>
  <c r="AC217" i="12"/>
  <c r="AC220" i="12" s="1"/>
  <c r="AC223" i="12" s="1"/>
  <c r="AC226" i="12" s="1"/>
  <c r="AC229" i="12" s="1"/>
  <c r="AC232" i="12" s="1"/>
  <c r="AC235" i="12" s="1"/>
  <c r="AC238" i="12" s="1"/>
  <c r="AC241" i="12" s="1"/>
  <c r="AD217" i="12"/>
  <c r="AD220" i="12" s="1"/>
  <c r="AD223" i="12" s="1"/>
  <c r="AD226" i="12" s="1"/>
  <c r="AD229" i="12" s="1"/>
  <c r="AD232" i="12" s="1"/>
  <c r="AD235" i="12" s="1"/>
  <c r="AD238" i="12" s="1"/>
  <c r="AD241" i="12" s="1"/>
  <c r="AE217" i="12"/>
  <c r="AF217" i="12"/>
  <c r="AG217" i="12"/>
  <c r="AH217" i="12"/>
  <c r="AI217" i="12"/>
  <c r="AI220" i="12" s="1"/>
  <c r="AI223" i="12" s="1"/>
  <c r="AI226" i="12" s="1"/>
  <c r="AJ217" i="12"/>
  <c r="AK217" i="12"/>
  <c r="AK220" i="12" s="1"/>
  <c r="AK223" i="12" s="1"/>
  <c r="AK226" i="12" s="1"/>
  <c r="AK229" i="12" s="1"/>
  <c r="AK232" i="12" s="1"/>
  <c r="AK235" i="12" s="1"/>
  <c r="AK238" i="12" s="1"/>
  <c r="AK241" i="12" s="1"/>
  <c r="AL217" i="12"/>
  <c r="AL220" i="12" s="1"/>
  <c r="AL223" i="12" s="1"/>
  <c r="AL226" i="12" s="1"/>
  <c r="AL229" i="12" s="1"/>
  <c r="AL232" i="12" s="1"/>
  <c r="AL235" i="12" s="1"/>
  <c r="AL238" i="12" s="1"/>
  <c r="AL241" i="12" s="1"/>
  <c r="AM217" i="12"/>
  <c r="AN217" i="12"/>
  <c r="AO217" i="12"/>
  <c r="AP217" i="12"/>
  <c r="AQ217" i="12"/>
  <c r="AQ220" i="12" s="1"/>
  <c r="AQ223" i="12" s="1"/>
  <c r="M218" i="12"/>
  <c r="N218" i="12"/>
  <c r="N221" i="12" s="1"/>
  <c r="N224" i="12" s="1"/>
  <c r="O218" i="12"/>
  <c r="O221" i="12" s="1"/>
  <c r="O224" i="12" s="1"/>
  <c r="O227" i="12" s="1"/>
  <c r="O230" i="12" s="1"/>
  <c r="O233" i="12" s="1"/>
  <c r="O236" i="12" s="1"/>
  <c r="O239" i="12" s="1"/>
  <c r="P218" i="12"/>
  <c r="R218" i="12"/>
  <c r="U218" i="12"/>
  <c r="V218" i="12"/>
  <c r="V221" i="12" s="1"/>
  <c r="V224" i="12" s="1"/>
  <c r="V227" i="12" s="1"/>
  <c r="V230" i="12" s="1"/>
  <c r="V233" i="12" s="1"/>
  <c r="V236" i="12" s="1"/>
  <c r="W218" i="12"/>
  <c r="W221" i="12" s="1"/>
  <c r="W224" i="12" s="1"/>
  <c r="X218" i="12"/>
  <c r="Z218" i="12"/>
  <c r="Z221" i="12" s="1"/>
  <c r="Z224" i="12" s="1"/>
  <c r="Z227" i="12" s="1"/>
  <c r="Z230" i="12" s="1"/>
  <c r="AC218" i="12"/>
  <c r="AC221" i="12" s="1"/>
  <c r="AC224" i="12" s="1"/>
  <c r="AC227" i="12" s="1"/>
  <c r="AC230" i="12" s="1"/>
  <c r="AC233" i="12" s="1"/>
  <c r="AC236" i="12" s="1"/>
  <c r="AC239" i="12" s="1"/>
  <c r="AD218" i="12"/>
  <c r="AD221" i="12" s="1"/>
  <c r="AE218" i="12"/>
  <c r="AE221" i="12" s="1"/>
  <c r="AE224" i="12" s="1"/>
  <c r="AE227" i="12" s="1"/>
  <c r="AF218" i="12"/>
  <c r="AH218" i="12"/>
  <c r="AH221" i="12" s="1"/>
  <c r="AK218" i="12"/>
  <c r="AL218" i="12"/>
  <c r="AL221" i="12" s="1"/>
  <c r="AM218" i="12"/>
  <c r="AM221" i="12" s="1"/>
  <c r="AM224" i="12" s="1"/>
  <c r="AM227" i="12" s="1"/>
  <c r="AM230" i="12" s="1"/>
  <c r="AM233" i="12" s="1"/>
  <c r="AM236" i="12" s="1"/>
  <c r="AM239" i="12" s="1"/>
  <c r="AN218" i="12"/>
  <c r="AP218" i="12"/>
  <c r="N219" i="12"/>
  <c r="N222" i="12" s="1"/>
  <c r="N225" i="12" s="1"/>
  <c r="N228" i="12" s="1"/>
  <c r="N231" i="12" s="1"/>
  <c r="N234" i="12" s="1"/>
  <c r="N237" i="12" s="1"/>
  <c r="N240" i="12" s="1"/>
  <c r="O219" i="12"/>
  <c r="O222" i="12" s="1"/>
  <c r="P219" i="12"/>
  <c r="Q219" i="12"/>
  <c r="S219" i="12"/>
  <c r="V219" i="12"/>
  <c r="V222" i="12" s="1"/>
  <c r="V225" i="12" s="1"/>
  <c r="W219" i="12"/>
  <c r="W222" i="12" s="1"/>
  <c r="X219" i="12"/>
  <c r="X222" i="12" s="1"/>
  <c r="X225" i="12" s="1"/>
  <c r="Y219" i="12"/>
  <c r="Y222" i="12" s="1"/>
  <c r="Y225" i="12" s="1"/>
  <c r="AD219" i="12"/>
  <c r="AE219" i="12"/>
  <c r="AE222" i="12" s="1"/>
  <c r="AF219" i="12"/>
  <c r="AF222" i="12" s="1"/>
  <c r="AF225" i="12" s="1"/>
  <c r="AF228" i="12" s="1"/>
  <c r="AF231" i="12" s="1"/>
  <c r="AF234" i="12" s="1"/>
  <c r="AF237" i="12" s="1"/>
  <c r="AF240" i="12" s="1"/>
  <c r="AG219" i="12"/>
  <c r="AG222" i="12" s="1"/>
  <c r="AG225" i="12" s="1"/>
  <c r="AI219" i="12"/>
  <c r="AL219" i="12"/>
  <c r="AL222" i="12" s="1"/>
  <c r="AL225" i="12" s="1"/>
  <c r="AL228" i="12" s="1"/>
  <c r="AL231" i="12" s="1"/>
  <c r="AM219" i="12"/>
  <c r="AM222" i="12" s="1"/>
  <c r="AN219" i="12"/>
  <c r="AO219" i="12"/>
  <c r="AQ219" i="12"/>
  <c r="O220" i="12"/>
  <c r="P220" i="12"/>
  <c r="P223" i="12" s="1"/>
  <c r="P226" i="12" s="1"/>
  <c r="Q220" i="12"/>
  <c r="Q223" i="12" s="1"/>
  <c r="Q226" i="12" s="1"/>
  <c r="Q229" i="12" s="1"/>
  <c r="Q232" i="12" s="1"/>
  <c r="Q235" i="12" s="1"/>
  <c r="Q238" i="12" s="1"/>
  <c r="Q241" i="12" s="1"/>
  <c r="R220" i="12"/>
  <c r="T220" i="12"/>
  <c r="W220" i="12"/>
  <c r="X220" i="12"/>
  <c r="X223" i="12" s="1"/>
  <c r="X226" i="12" s="1"/>
  <c r="Y220" i="12"/>
  <c r="Y223" i="12" s="1"/>
  <c r="Y226" i="12" s="1"/>
  <c r="Y229" i="12" s="1"/>
  <c r="Z220" i="12"/>
  <c r="AE220" i="12"/>
  <c r="AF220" i="12"/>
  <c r="AF223" i="12" s="1"/>
  <c r="AG220" i="12"/>
  <c r="AG223" i="12" s="1"/>
  <c r="AG226" i="12" s="1"/>
  <c r="AH220" i="12"/>
  <c r="AH223" i="12" s="1"/>
  <c r="AJ220" i="12"/>
  <c r="AJ223" i="12" s="1"/>
  <c r="AJ226" i="12" s="1"/>
  <c r="AJ229" i="12" s="1"/>
  <c r="AM220" i="12"/>
  <c r="AN220" i="12"/>
  <c r="AN223" i="12" s="1"/>
  <c r="AO220" i="12"/>
  <c r="AP220" i="12"/>
  <c r="M221" i="12"/>
  <c r="M224" i="12" s="1"/>
  <c r="M227" i="12" s="1"/>
  <c r="P221" i="12"/>
  <c r="Q221" i="12"/>
  <c r="Q224" i="12" s="1"/>
  <c r="Q227" i="12" s="1"/>
  <c r="Q230" i="12" s="1"/>
  <c r="Q233" i="12" s="1"/>
  <c r="R221" i="12"/>
  <c r="R224" i="12" s="1"/>
  <c r="R227" i="12" s="1"/>
  <c r="U221" i="12"/>
  <c r="X221" i="12"/>
  <c r="Y221" i="12"/>
  <c r="Y224" i="12" s="1"/>
  <c r="AA221" i="12"/>
  <c r="AA224" i="12" s="1"/>
  <c r="AA227" i="12" s="1"/>
  <c r="AA230" i="12" s="1"/>
  <c r="AA233" i="12" s="1"/>
  <c r="AA236" i="12" s="1"/>
  <c r="AA239" i="12" s="1"/>
  <c r="AF221" i="12"/>
  <c r="AF224" i="12" s="1"/>
  <c r="AK221" i="12"/>
  <c r="AN221" i="12"/>
  <c r="AN224" i="12" s="1"/>
  <c r="AN227" i="12" s="1"/>
  <c r="AN230" i="12" s="1"/>
  <c r="AN233" i="12" s="1"/>
  <c r="AP221" i="12"/>
  <c r="AP224" i="12" s="1"/>
  <c r="AP227" i="12" s="1"/>
  <c r="AP230" i="12" s="1"/>
  <c r="P222" i="12"/>
  <c r="P225" i="12" s="1"/>
  <c r="P228" i="12" s="1"/>
  <c r="P231" i="12" s="1"/>
  <c r="P234" i="12" s="1"/>
  <c r="P237" i="12" s="1"/>
  <c r="P240" i="12" s="1"/>
  <c r="Q222" i="12"/>
  <c r="S222" i="12"/>
  <c r="S225" i="12" s="1"/>
  <c r="S228" i="12" s="1"/>
  <c r="S231" i="12" s="1"/>
  <c r="S234" i="12" s="1"/>
  <c r="S237" i="12" s="1"/>
  <c r="S240" i="12" s="1"/>
  <c r="Z222" i="12"/>
  <c r="Z225" i="12" s="1"/>
  <c r="Z228" i="12" s="1"/>
  <c r="AA222" i="12"/>
  <c r="AA225" i="12" s="1"/>
  <c r="AA228" i="12" s="1"/>
  <c r="AA231" i="12" s="1"/>
  <c r="AA234" i="12" s="1"/>
  <c r="AA237" i="12" s="1"/>
  <c r="AA240" i="12" s="1"/>
  <c r="AB222" i="12"/>
  <c r="AB225" i="12" s="1"/>
  <c r="AB228" i="12" s="1"/>
  <c r="AB231" i="12" s="1"/>
  <c r="AB234" i="12" s="1"/>
  <c r="AB237" i="12" s="1"/>
  <c r="AB240" i="12" s="1"/>
  <c r="AD222" i="12"/>
  <c r="AI222" i="12"/>
  <c r="AI225" i="12" s="1"/>
  <c r="AI228" i="12" s="1"/>
  <c r="AN222" i="12"/>
  <c r="AN225" i="12" s="1"/>
  <c r="AN228" i="12" s="1"/>
  <c r="AN231" i="12" s="1"/>
  <c r="AN234" i="12" s="1"/>
  <c r="AN237" i="12" s="1"/>
  <c r="AN240" i="12" s="1"/>
  <c r="AO222" i="12"/>
  <c r="AO225" i="12" s="1"/>
  <c r="AO228" i="12" s="1"/>
  <c r="AO231" i="12" s="1"/>
  <c r="AO234" i="12" s="1"/>
  <c r="AO237" i="12" s="1"/>
  <c r="AO240" i="12" s="1"/>
  <c r="AQ222" i="12"/>
  <c r="AQ225" i="12" s="1"/>
  <c r="O223" i="12"/>
  <c r="O226" i="12" s="1"/>
  <c r="O229" i="12" s="1"/>
  <c r="R223" i="12"/>
  <c r="R226" i="12" s="1"/>
  <c r="R229" i="12" s="1"/>
  <c r="R232" i="12" s="1"/>
  <c r="S223" i="12"/>
  <c r="S226" i="12" s="1"/>
  <c r="T223" i="12"/>
  <c r="W223" i="12"/>
  <c r="W226" i="12" s="1"/>
  <c r="W229" i="12" s="1"/>
  <c r="W232" i="12" s="1"/>
  <c r="W235" i="12" s="1"/>
  <c r="W238" i="12" s="1"/>
  <c r="W241" i="12" s="1"/>
  <c r="Z223" i="12"/>
  <c r="Z226" i="12" s="1"/>
  <c r="Z229" i="12" s="1"/>
  <c r="Z232" i="12" s="1"/>
  <c r="AA223" i="12"/>
  <c r="AE223" i="12"/>
  <c r="AE226" i="12" s="1"/>
  <c r="AE229" i="12" s="1"/>
  <c r="AE232" i="12" s="1"/>
  <c r="AE235" i="12" s="1"/>
  <c r="AE238" i="12" s="1"/>
  <c r="AE241" i="12" s="1"/>
  <c r="AM223" i="12"/>
  <c r="AM226" i="12" s="1"/>
  <c r="AM229" i="12" s="1"/>
  <c r="AM232" i="12" s="1"/>
  <c r="AM235" i="12" s="1"/>
  <c r="AM238" i="12" s="1"/>
  <c r="AM241" i="12" s="1"/>
  <c r="AO223" i="12"/>
  <c r="AO226" i="12" s="1"/>
  <c r="AO229" i="12" s="1"/>
  <c r="AO232" i="12" s="1"/>
  <c r="AO235" i="12" s="1"/>
  <c r="AO238" i="12" s="1"/>
  <c r="AO241" i="12" s="1"/>
  <c r="AP223" i="12"/>
  <c r="P224" i="12"/>
  <c r="P227" i="12" s="1"/>
  <c r="P230" i="12" s="1"/>
  <c r="P233" i="12" s="1"/>
  <c r="P236" i="12" s="1"/>
  <c r="P239" i="12" s="1"/>
  <c r="T224" i="12"/>
  <c r="T227" i="12" s="1"/>
  <c r="T230" i="12" s="1"/>
  <c r="T233" i="12" s="1"/>
  <c r="T236" i="12" s="1"/>
  <c r="T239" i="12" s="1"/>
  <c r="U224" i="12"/>
  <c r="U227" i="12" s="1"/>
  <c r="U230" i="12" s="1"/>
  <c r="U233" i="12" s="1"/>
  <c r="U236" i="12" s="1"/>
  <c r="U239" i="12" s="1"/>
  <c r="X224" i="12"/>
  <c r="X227" i="12" s="1"/>
  <c r="X230" i="12" s="1"/>
  <c r="AD224" i="12"/>
  <c r="AD227" i="12" s="1"/>
  <c r="AD230" i="12" s="1"/>
  <c r="AD233" i="12" s="1"/>
  <c r="AD236" i="12" s="1"/>
  <c r="AH224" i="12"/>
  <c r="AH227" i="12" s="1"/>
  <c r="AK224" i="12"/>
  <c r="AL224" i="12"/>
  <c r="AO224" i="12"/>
  <c r="AO227" i="12" s="1"/>
  <c r="AO230" i="12" s="1"/>
  <c r="AO233" i="12" s="1"/>
  <c r="O225" i="12"/>
  <c r="O228" i="12" s="1"/>
  <c r="O231" i="12" s="1"/>
  <c r="Q225" i="12"/>
  <c r="Q228" i="12" s="1"/>
  <c r="Q231" i="12" s="1"/>
  <c r="Q234" i="12" s="1"/>
  <c r="Q237" i="12" s="1"/>
  <c r="Q240" i="12" s="1"/>
  <c r="W225" i="12"/>
  <c r="W228" i="12" s="1"/>
  <c r="W231" i="12" s="1"/>
  <c r="W234" i="12" s="1"/>
  <c r="W237" i="12" s="1"/>
  <c r="AD225" i="12"/>
  <c r="AD228" i="12" s="1"/>
  <c r="AD231" i="12" s="1"/>
  <c r="AD234" i="12" s="1"/>
  <c r="AD237" i="12" s="1"/>
  <c r="AD240" i="12" s="1"/>
  <c r="AE225" i="12"/>
  <c r="AH225" i="12"/>
  <c r="AH228" i="12" s="1"/>
  <c r="AH231" i="12" s="1"/>
  <c r="AH234" i="12" s="1"/>
  <c r="AH237" i="12" s="1"/>
  <c r="AH240" i="12" s="1"/>
  <c r="AM225" i="12"/>
  <c r="AM228" i="12" s="1"/>
  <c r="AM231" i="12" s="1"/>
  <c r="AP225" i="12"/>
  <c r="T226" i="12"/>
  <c r="U226" i="12"/>
  <c r="U229" i="12" s="1"/>
  <c r="U232" i="12" s="1"/>
  <c r="U235" i="12" s="1"/>
  <c r="U238" i="12" s="1"/>
  <c r="U241" i="12" s="1"/>
  <c r="AA226" i="12"/>
  <c r="AF226" i="12"/>
  <c r="AH226" i="12"/>
  <c r="AH229" i="12" s="1"/>
  <c r="AH232" i="12" s="1"/>
  <c r="AH235" i="12" s="1"/>
  <c r="AH238" i="12" s="1"/>
  <c r="AH241" i="12" s="1"/>
  <c r="AN226" i="12"/>
  <c r="AP226" i="12"/>
  <c r="AQ226" i="12"/>
  <c r="N227" i="12"/>
  <c r="N230" i="12" s="1"/>
  <c r="N233" i="12" s="1"/>
  <c r="N236" i="12" s="1"/>
  <c r="N239" i="12" s="1"/>
  <c r="W227" i="12"/>
  <c r="Y227" i="12"/>
  <c r="AB227" i="12"/>
  <c r="AB230" i="12" s="1"/>
  <c r="AB233" i="12" s="1"/>
  <c r="AB236" i="12" s="1"/>
  <c r="AB239" i="12" s="1"/>
  <c r="AF227" i="12"/>
  <c r="AF230" i="12" s="1"/>
  <c r="AF233" i="12" s="1"/>
  <c r="AF236" i="12" s="1"/>
  <c r="AK227" i="12"/>
  <c r="AK230" i="12" s="1"/>
  <c r="AL227" i="12"/>
  <c r="AL230" i="12" s="1"/>
  <c r="AL233" i="12" s="1"/>
  <c r="AL236" i="12" s="1"/>
  <c r="AL239" i="12" s="1"/>
  <c r="T228" i="12"/>
  <c r="T231" i="12" s="1"/>
  <c r="T234" i="12" s="1"/>
  <c r="T237" i="12" s="1"/>
  <c r="T240" i="12" s="1"/>
  <c r="V228" i="12"/>
  <c r="X228" i="12"/>
  <c r="Y228" i="12"/>
  <c r="Y231" i="12" s="1"/>
  <c r="Y234" i="12" s="1"/>
  <c r="Y237" i="12" s="1"/>
  <c r="Y240" i="12" s="1"/>
  <c r="AE228" i="12"/>
  <c r="AE231" i="12" s="1"/>
  <c r="AE234" i="12" s="1"/>
  <c r="AE237" i="12" s="1"/>
  <c r="AE240" i="12" s="1"/>
  <c r="AG228" i="12"/>
  <c r="AG231" i="12" s="1"/>
  <c r="AG234" i="12" s="1"/>
  <c r="AG237" i="12" s="1"/>
  <c r="AP228" i="12"/>
  <c r="AP231" i="12" s="1"/>
  <c r="AP234" i="12" s="1"/>
  <c r="AP237" i="12" s="1"/>
  <c r="AP240" i="12" s="1"/>
  <c r="AQ228" i="12"/>
  <c r="AQ231" i="12" s="1"/>
  <c r="AQ234" i="12" s="1"/>
  <c r="AQ237" i="12" s="1"/>
  <c r="AQ240" i="12" s="1"/>
  <c r="P229" i="12"/>
  <c r="P232" i="12" s="1"/>
  <c r="S229" i="12"/>
  <c r="S232" i="12" s="1"/>
  <c r="S235" i="12" s="1"/>
  <c r="T229" i="12"/>
  <c r="T232" i="12" s="1"/>
  <c r="T235" i="12" s="1"/>
  <c r="T238" i="12" s="1"/>
  <c r="T241" i="12" s="1"/>
  <c r="X229" i="12"/>
  <c r="X232" i="12" s="1"/>
  <c r="X235" i="12" s="1"/>
  <c r="X238" i="12" s="1"/>
  <c r="X241" i="12" s="1"/>
  <c r="AA229" i="12"/>
  <c r="AA232" i="12" s="1"/>
  <c r="AA235" i="12" s="1"/>
  <c r="AA238" i="12" s="1"/>
  <c r="AA241" i="12" s="1"/>
  <c r="AF229" i="12"/>
  <c r="AF232" i="12" s="1"/>
  <c r="AF235" i="12" s="1"/>
  <c r="AF238" i="12" s="1"/>
  <c r="AG229" i="12"/>
  <c r="AG232" i="12" s="1"/>
  <c r="AG235" i="12" s="1"/>
  <c r="AG238" i="12" s="1"/>
  <c r="AG241" i="12" s="1"/>
  <c r="AI229" i="12"/>
  <c r="AN229" i="12"/>
  <c r="AN232" i="12" s="1"/>
  <c r="AP229" i="12"/>
  <c r="AP232" i="12" s="1"/>
  <c r="AP235" i="12" s="1"/>
  <c r="AQ229" i="12"/>
  <c r="AQ232" i="12" s="1"/>
  <c r="AQ235" i="12" s="1"/>
  <c r="AQ238" i="12" s="1"/>
  <c r="AQ241" i="12" s="1"/>
  <c r="M230" i="12"/>
  <c r="M233" i="12" s="1"/>
  <c r="M236" i="12" s="1"/>
  <c r="M239" i="12" s="1"/>
  <c r="R230" i="12"/>
  <c r="R233" i="12" s="1"/>
  <c r="W230" i="12"/>
  <c r="W233" i="12" s="1"/>
  <c r="W236" i="12" s="1"/>
  <c r="W239" i="12" s="1"/>
  <c r="Y230" i="12"/>
  <c r="Y233" i="12" s="1"/>
  <c r="Y236" i="12" s="1"/>
  <c r="Y239" i="12" s="1"/>
  <c r="AE230" i="12"/>
  <c r="AG230" i="12"/>
  <c r="AG233" i="12" s="1"/>
  <c r="AG236" i="12" s="1"/>
  <c r="AG239" i="12" s="1"/>
  <c r="AH230" i="12"/>
  <c r="AH233" i="12" s="1"/>
  <c r="AH236" i="12" s="1"/>
  <c r="AH239" i="12" s="1"/>
  <c r="AI230" i="12"/>
  <c r="AI233" i="12" s="1"/>
  <c r="AI236" i="12" s="1"/>
  <c r="AI239" i="12" s="1"/>
  <c r="M231" i="12"/>
  <c r="M234" i="12" s="1"/>
  <c r="M237" i="12" s="1"/>
  <c r="M240" i="12" s="1"/>
  <c r="V231" i="12"/>
  <c r="V234" i="12" s="1"/>
  <c r="V237" i="12" s="1"/>
  <c r="V240" i="12" s="1"/>
  <c r="X231" i="12"/>
  <c r="X234" i="12" s="1"/>
  <c r="X237" i="12" s="1"/>
  <c r="X240" i="12" s="1"/>
  <c r="Z231" i="12"/>
  <c r="Z234" i="12" s="1"/>
  <c r="Z237" i="12" s="1"/>
  <c r="Z240" i="12" s="1"/>
  <c r="AI231" i="12"/>
  <c r="AI234" i="12" s="1"/>
  <c r="AI237" i="12" s="1"/>
  <c r="AI240" i="12" s="1"/>
  <c r="M232" i="12"/>
  <c r="M235" i="12" s="1"/>
  <c r="M238" i="12" s="1"/>
  <c r="M241" i="12" s="1"/>
  <c r="O232" i="12"/>
  <c r="O235" i="12" s="1"/>
  <c r="O238" i="12" s="1"/>
  <c r="O241" i="12" s="1"/>
  <c r="Y232" i="12"/>
  <c r="Y235" i="12" s="1"/>
  <c r="Y238" i="12" s="1"/>
  <c r="Y241" i="12" s="1"/>
  <c r="AI232" i="12"/>
  <c r="AI235" i="12" s="1"/>
  <c r="AI238" i="12" s="1"/>
  <c r="AI241" i="12" s="1"/>
  <c r="AJ232" i="12"/>
  <c r="AJ235" i="12" s="1"/>
  <c r="AJ238" i="12" s="1"/>
  <c r="AJ241" i="12" s="1"/>
  <c r="X233" i="12"/>
  <c r="X236" i="12" s="1"/>
  <c r="X239" i="12" s="1"/>
  <c r="Z233" i="12"/>
  <c r="Z236" i="12" s="1"/>
  <c r="Z239" i="12" s="1"/>
  <c r="AE233" i="12"/>
  <c r="AE236" i="12" s="1"/>
  <c r="AE239" i="12" s="1"/>
  <c r="AK233" i="12"/>
  <c r="AK236" i="12" s="1"/>
  <c r="AK239" i="12" s="1"/>
  <c r="AP233" i="12"/>
  <c r="AP236" i="12" s="1"/>
  <c r="AP239" i="12" s="1"/>
  <c r="O234" i="12"/>
  <c r="O237" i="12" s="1"/>
  <c r="O240" i="12" s="1"/>
  <c r="AL234" i="12"/>
  <c r="AL237" i="12" s="1"/>
  <c r="AL240" i="12" s="1"/>
  <c r="AM234" i="12"/>
  <c r="AM237" i="12" s="1"/>
  <c r="AM240" i="12" s="1"/>
  <c r="P235" i="12"/>
  <c r="P238" i="12" s="1"/>
  <c r="P241" i="12" s="1"/>
  <c r="R235" i="12"/>
  <c r="R238" i="12" s="1"/>
  <c r="Z235" i="12"/>
  <c r="Z238" i="12" s="1"/>
  <c r="Z241" i="12" s="1"/>
  <c r="AB235" i="12"/>
  <c r="AB238" i="12" s="1"/>
  <c r="AB241" i="12" s="1"/>
  <c r="AN235" i="12"/>
  <c r="AN238" i="12" s="1"/>
  <c r="AN241" i="12" s="1"/>
  <c r="Q236" i="12"/>
  <c r="Q239" i="12" s="1"/>
  <c r="R236" i="12"/>
  <c r="R239" i="12" s="1"/>
  <c r="S236" i="12"/>
  <c r="S239" i="12" s="1"/>
  <c r="AN236" i="12"/>
  <c r="AN239" i="12" s="1"/>
  <c r="AO236" i="12"/>
  <c r="AO239" i="12" s="1"/>
  <c r="S238" i="12"/>
  <c r="S241" i="12" s="1"/>
  <c r="AP238" i="12"/>
  <c r="AP241" i="12" s="1"/>
  <c r="V239" i="12"/>
  <c r="AD239" i="12"/>
  <c r="AF239" i="12"/>
  <c r="U240" i="12"/>
  <c r="W240" i="12"/>
  <c r="AG240" i="12"/>
  <c r="R241" i="12"/>
  <c r="AF241" i="12"/>
  <c r="U379" i="12"/>
  <c r="N383" i="12"/>
  <c r="N384" i="12"/>
  <c r="O384" i="12"/>
  <c r="X385" i="12"/>
  <c r="P388" i="12"/>
  <c r="P389" i="12"/>
  <c r="P390" i="12"/>
  <c r="AC390" i="12"/>
  <c r="AO390" i="12"/>
  <c r="N70" i="13" l="1"/>
  <c r="AO72" i="13"/>
  <c r="AH78" i="13"/>
  <c r="O63" i="13"/>
  <c r="R64" i="13"/>
  <c r="W399" i="13"/>
  <c r="W397" i="13"/>
  <c r="W398" i="13"/>
  <c r="AC404" i="13"/>
  <c r="AC405" i="13"/>
  <c r="AC403" i="13"/>
  <c r="Q400" i="13"/>
  <c r="Q401" i="13"/>
  <c r="Q402" i="13"/>
  <c r="N65" i="13"/>
  <c r="V65" i="13"/>
  <c r="AD65" i="13"/>
  <c r="AL71" i="13"/>
  <c r="AO63" i="13"/>
  <c r="T64" i="13"/>
  <c r="AB64" i="13"/>
  <c r="AJ64" i="13"/>
  <c r="O79" i="13"/>
  <c r="AM65" i="13"/>
  <c r="AJ78" i="13"/>
  <c r="R79" i="13"/>
  <c r="AC79" i="13"/>
  <c r="T396" i="13"/>
  <c r="T394" i="13"/>
  <c r="T395" i="13"/>
  <c r="AK401" i="13"/>
  <c r="AK402" i="13"/>
  <c r="AK400" i="13"/>
  <c r="N399" i="13"/>
  <c r="N397" i="13"/>
  <c r="N398" i="13"/>
  <c r="T404" i="13"/>
  <c r="T403" i="13"/>
  <c r="T405" i="13"/>
  <c r="W63" i="13"/>
  <c r="AE63" i="13"/>
  <c r="AM63" i="13"/>
  <c r="AH63" i="13"/>
  <c r="M64" i="13"/>
  <c r="U64" i="13"/>
  <c r="AC64" i="13"/>
  <c r="AK64" i="13"/>
  <c r="AA78" i="13"/>
  <c r="M399" i="13"/>
  <c r="M397" i="13"/>
  <c r="M398" i="13"/>
  <c r="M70" i="13"/>
  <c r="S403" i="13"/>
  <c r="S404" i="13"/>
  <c r="S405" i="13"/>
  <c r="V396" i="13"/>
  <c r="V394" i="13"/>
  <c r="V395" i="13"/>
  <c r="AL402" i="13"/>
  <c r="AL400" i="13"/>
  <c r="AL401" i="13"/>
  <c r="AF79" i="13"/>
  <c r="AC78" i="13"/>
  <c r="Z77" i="13"/>
  <c r="R77" i="13"/>
  <c r="AG78" i="13"/>
  <c r="P63" i="13"/>
  <c r="X63" i="13"/>
  <c r="AF63" i="13"/>
  <c r="AN63" i="13"/>
  <c r="V64" i="13"/>
  <c r="AD64" i="13"/>
  <c r="AL64" i="13"/>
  <c r="AO65" i="13"/>
  <c r="O77" i="13"/>
  <c r="R78" i="13"/>
  <c r="AE79" i="13"/>
  <c r="AH398" i="13"/>
  <c r="AH397" i="13"/>
  <c r="AH399" i="13"/>
  <c r="AL65" i="13"/>
  <c r="AI398" i="13"/>
  <c r="AI399" i="13"/>
  <c r="AI397" i="13"/>
  <c r="AE405" i="13"/>
  <c r="AE403" i="13"/>
  <c r="AE404" i="13"/>
  <c r="AE72" i="13"/>
  <c r="Q71" i="13"/>
  <c r="T63" i="13"/>
  <c r="AB63" i="13"/>
  <c r="AJ63" i="13"/>
  <c r="O64" i="13"/>
  <c r="W64" i="13"/>
  <c r="AE64" i="13"/>
  <c r="AM64" i="13"/>
  <c r="Z79" i="13"/>
  <c r="AH65" i="13"/>
  <c r="AA77" i="13"/>
  <c r="V79" i="13"/>
  <c r="AG79" i="13"/>
  <c r="P402" i="13"/>
  <c r="P400" i="13"/>
  <c r="P401" i="13"/>
  <c r="P71" i="13"/>
  <c r="AN405" i="13"/>
  <c r="AN403" i="13"/>
  <c r="AN404" i="13"/>
  <c r="AF394" i="13"/>
  <c r="AF395" i="13"/>
  <c r="AF396" i="13"/>
  <c r="AB401" i="13"/>
  <c r="AB402" i="13"/>
  <c r="AB400" i="13"/>
  <c r="AB71" i="13"/>
  <c r="W70" i="13"/>
  <c r="Z64" i="13"/>
  <c r="AH70" i="13"/>
  <c r="M63" i="13"/>
  <c r="AC63" i="13"/>
  <c r="AK63" i="13"/>
  <c r="P64" i="13"/>
  <c r="AF64" i="13"/>
  <c r="AA65" i="13"/>
  <c r="Q77" i="13"/>
  <c r="T78" i="13"/>
  <c r="W79" i="13"/>
  <c r="AH79" i="13"/>
  <c r="AE394" i="13"/>
  <c r="AE395" i="13"/>
  <c r="AE396" i="13"/>
  <c r="Z400" i="13"/>
  <c r="Z401" i="13"/>
  <c r="Z402" i="13"/>
  <c r="Y397" i="13"/>
  <c r="Y398" i="13"/>
  <c r="Y399" i="13"/>
  <c r="Y70" i="13"/>
  <c r="AO405" i="13"/>
  <c r="AO403" i="13"/>
  <c r="AO404" i="13"/>
  <c r="AK71" i="13"/>
  <c r="AC72" i="13"/>
  <c r="S64" i="13"/>
  <c r="AA64" i="13"/>
  <c r="AI64" i="13"/>
  <c r="N63" i="13"/>
  <c r="V63" i="13"/>
  <c r="AD63" i="13"/>
  <c r="AL63" i="13"/>
  <c r="Q64" i="13"/>
  <c r="AO64" i="13"/>
  <c r="T65" i="13"/>
  <c r="AB65" i="13"/>
  <c r="AJ65" i="13"/>
  <c r="AN77" i="13"/>
  <c r="V78" i="13"/>
  <c r="AI79" i="13"/>
  <c r="AC389" i="12"/>
  <c r="U381" i="12"/>
  <c r="AB386" i="12"/>
  <c r="X386" i="12"/>
  <c r="AG65" i="12"/>
  <c r="Q53" i="12"/>
  <c r="AO388" i="12"/>
  <c r="O382" i="12"/>
  <c r="O66" i="12"/>
  <c r="Y51" i="12"/>
  <c r="AG59" i="12"/>
  <c r="S52" i="12"/>
  <c r="AG52" i="12"/>
  <c r="V53" i="12"/>
  <c r="AG51" i="12"/>
  <c r="AM51" i="12"/>
  <c r="N58" i="12"/>
  <c r="AO67" i="12"/>
  <c r="P66" i="12"/>
  <c r="AG58" i="12"/>
  <c r="AP53" i="12"/>
  <c r="P65" i="12"/>
  <c r="AO66" i="12"/>
  <c r="T51" i="12"/>
  <c r="AB59" i="12"/>
  <c r="N52" i="12"/>
  <c r="AE53" i="12"/>
  <c r="AJ67" i="12"/>
  <c r="U52" i="12"/>
  <c r="AC60" i="12"/>
  <c r="N51" i="12"/>
  <c r="V51" i="12"/>
  <c r="AE52" i="12"/>
  <c r="AM52" i="12"/>
  <c r="AF53" i="12"/>
  <c r="P52" i="12"/>
  <c r="AD58" i="12"/>
  <c r="AO60" i="12"/>
  <c r="R66" i="12"/>
  <c r="AF52" i="12"/>
  <c r="Z53" i="12"/>
  <c r="AL67" i="12"/>
  <c r="AI52" i="12"/>
  <c r="Q51" i="12"/>
  <c r="AE51" i="12"/>
  <c r="AP51" i="12"/>
  <c r="Y52" i="12"/>
  <c r="AG53" i="12"/>
  <c r="R51" i="12"/>
  <c r="AF51" i="12"/>
  <c r="M52" i="12"/>
  <c r="T53" i="12"/>
  <c r="Z66" i="12"/>
  <c r="AA67" i="12"/>
  <c r="O58" i="12"/>
  <c r="AA60" i="12"/>
  <c r="AN58" i="12"/>
  <c r="Q52" i="12"/>
  <c r="AC52" i="12"/>
  <c r="AP52" i="12"/>
  <c r="Y53" i="12"/>
  <c r="AC65" i="12"/>
  <c r="AO65" i="12"/>
  <c r="C3" i="11"/>
  <c r="Z85" i="13" l="1"/>
  <c r="Z82" i="13"/>
  <c r="O85" i="13"/>
  <c r="O82" i="13"/>
  <c r="Q83" i="13"/>
  <c r="Q80" i="13"/>
  <c r="AA80" i="13"/>
  <c r="AA83" i="13"/>
  <c r="Y77" i="13"/>
  <c r="Z403" i="13"/>
  <c r="Z404" i="13"/>
  <c r="Z405" i="13"/>
  <c r="Z72" i="13"/>
  <c r="X79" i="13"/>
  <c r="AL78" i="13"/>
  <c r="R85" i="13"/>
  <c r="R82" i="13"/>
  <c r="AG397" i="13"/>
  <c r="AG398" i="13"/>
  <c r="AG399" i="13"/>
  <c r="AG70" i="13"/>
  <c r="AF85" i="13"/>
  <c r="AF82" i="13"/>
  <c r="AN65" i="13"/>
  <c r="AH81" i="13"/>
  <c r="AH84" i="13"/>
  <c r="S77" i="13"/>
  <c r="V399" i="13"/>
  <c r="V397" i="13"/>
  <c r="V398" i="13"/>
  <c r="V70" i="13"/>
  <c r="AG64" i="13"/>
  <c r="W85" i="13"/>
  <c r="W82" i="13"/>
  <c r="AA403" i="13"/>
  <c r="AA404" i="13"/>
  <c r="AA405" i="13"/>
  <c r="AA72" i="13"/>
  <c r="AB396" i="13"/>
  <c r="AB394" i="13"/>
  <c r="AB395" i="13"/>
  <c r="AG82" i="13"/>
  <c r="AG85" i="13"/>
  <c r="AJ404" i="13"/>
  <c r="AJ405" i="13"/>
  <c r="AJ403" i="13"/>
  <c r="AJ72" i="13"/>
  <c r="AL396" i="13"/>
  <c r="AL394" i="13"/>
  <c r="AL395" i="13"/>
  <c r="AE85" i="13"/>
  <c r="AE82" i="13"/>
  <c r="AI403" i="13"/>
  <c r="AI404" i="13"/>
  <c r="AI405" i="13"/>
  <c r="AI72" i="13"/>
  <c r="AJ396" i="13"/>
  <c r="AJ394" i="13"/>
  <c r="AJ395" i="13"/>
  <c r="AJ398" i="13"/>
  <c r="AJ399" i="13"/>
  <c r="AJ397" i="13"/>
  <c r="AJ70" i="13"/>
  <c r="N77" i="13"/>
  <c r="T79" i="13"/>
  <c r="U396" i="13"/>
  <c r="U394" i="13"/>
  <c r="U395" i="13"/>
  <c r="AA401" i="13"/>
  <c r="AA400" i="13"/>
  <c r="AA402" i="13"/>
  <c r="AA71" i="13"/>
  <c r="AH77" i="13"/>
  <c r="AN79" i="13"/>
  <c r="P78" i="13"/>
  <c r="T401" i="13"/>
  <c r="T402" i="13"/>
  <c r="T391" i="13" s="1"/>
  <c r="T400" i="13"/>
  <c r="T71" i="13"/>
  <c r="AF65" i="13"/>
  <c r="Z63" i="13"/>
  <c r="T392" i="13"/>
  <c r="Z78" i="13"/>
  <c r="AC401" i="13"/>
  <c r="AC402" i="13"/>
  <c r="AC400" i="13"/>
  <c r="AC71" i="13"/>
  <c r="AE65" i="13"/>
  <c r="Y63" i="13"/>
  <c r="AI70" i="13"/>
  <c r="T77" i="13"/>
  <c r="AK79" i="13"/>
  <c r="AG81" i="13"/>
  <c r="AG84" i="13"/>
  <c r="AK404" i="13"/>
  <c r="AK405" i="13"/>
  <c r="AK403" i="13"/>
  <c r="AK72" i="13"/>
  <c r="P77" i="13"/>
  <c r="AH403" i="13"/>
  <c r="AH404" i="13"/>
  <c r="AH405" i="13"/>
  <c r="AH72" i="13"/>
  <c r="AJ81" i="13"/>
  <c r="AJ84" i="13"/>
  <c r="AI82" i="13"/>
  <c r="AI85" i="13"/>
  <c r="AM405" i="13"/>
  <c r="AM403" i="13"/>
  <c r="AM404" i="13"/>
  <c r="AM72" i="13"/>
  <c r="Y64" i="13"/>
  <c r="M79" i="13"/>
  <c r="P405" i="13"/>
  <c r="P403" i="13"/>
  <c r="P404" i="13"/>
  <c r="P72" i="13"/>
  <c r="R395" i="13"/>
  <c r="R396" i="13"/>
  <c r="R394" i="13"/>
  <c r="V85" i="13"/>
  <c r="V82" i="13"/>
  <c r="Y405" i="13"/>
  <c r="Y403" i="13"/>
  <c r="Y404" i="13"/>
  <c r="Y72" i="13"/>
  <c r="AA395" i="13"/>
  <c r="AA396" i="13"/>
  <c r="AA394" i="13"/>
  <c r="AA79" i="13"/>
  <c r="U79" i="13"/>
  <c r="X405" i="13"/>
  <c r="X403" i="13"/>
  <c r="X404" i="13"/>
  <c r="X72" i="13"/>
  <c r="Z395" i="13"/>
  <c r="Z396" i="13"/>
  <c r="Z394" i="13"/>
  <c r="O402" i="13"/>
  <c r="O400" i="13"/>
  <c r="O401" i="13"/>
  <c r="O71" i="13"/>
  <c r="V77" i="13"/>
  <c r="AB79" i="13"/>
  <c r="AC396" i="13"/>
  <c r="AC394" i="13"/>
  <c r="AC395" i="13"/>
  <c r="AI401" i="13"/>
  <c r="AI402" i="13"/>
  <c r="AI400" i="13"/>
  <c r="AI71" i="13"/>
  <c r="M78" i="13"/>
  <c r="AI77" i="13"/>
  <c r="AL399" i="13"/>
  <c r="AL397" i="13"/>
  <c r="AL398" i="13"/>
  <c r="AL70" i="13"/>
  <c r="X65" i="13"/>
  <c r="R63" i="13"/>
  <c r="O78" i="13"/>
  <c r="R400" i="13"/>
  <c r="R401" i="13"/>
  <c r="R402" i="13"/>
  <c r="R71" i="13"/>
  <c r="W65" i="13"/>
  <c r="Q63" i="13"/>
  <c r="AH64" i="13"/>
  <c r="W78" i="13"/>
  <c r="Q79" i="13"/>
  <c r="Q65" i="13"/>
  <c r="AO400" i="13"/>
  <c r="AO401" i="13"/>
  <c r="AO402" i="13"/>
  <c r="AO71" i="13"/>
  <c r="X78" i="13"/>
  <c r="X64" i="13"/>
  <c r="R398" i="13"/>
  <c r="R399" i="13"/>
  <c r="R397" i="13"/>
  <c r="R70" i="13"/>
  <c r="AO78" i="13"/>
  <c r="V390" i="13"/>
  <c r="AG63" i="13"/>
  <c r="AN394" i="13"/>
  <c r="AN395" i="13"/>
  <c r="AN396" i="13"/>
  <c r="Y79" i="13"/>
  <c r="AB404" i="13"/>
  <c r="AB405" i="13"/>
  <c r="AB403" i="13"/>
  <c r="AB72" i="13"/>
  <c r="AD396" i="13"/>
  <c r="AD394" i="13"/>
  <c r="AD395" i="13"/>
  <c r="AE78" i="13"/>
  <c r="AH400" i="13"/>
  <c r="AH401" i="13"/>
  <c r="AH402" i="13"/>
  <c r="AH71" i="13"/>
  <c r="AI65" i="13"/>
  <c r="AF392" i="13"/>
  <c r="AN78" i="13"/>
  <c r="O405" i="13"/>
  <c r="O403" i="13"/>
  <c r="O404" i="13"/>
  <c r="O72" i="13"/>
  <c r="P394" i="13"/>
  <c r="P395" i="13"/>
  <c r="P396" i="13"/>
  <c r="AM78" i="13"/>
  <c r="M404" i="13"/>
  <c r="M405" i="13"/>
  <c r="M403" i="13"/>
  <c r="M72" i="13"/>
  <c r="O394" i="13"/>
  <c r="O395" i="13"/>
  <c r="O396" i="13"/>
  <c r="N78" i="13"/>
  <c r="N64" i="13"/>
  <c r="Q395" i="13"/>
  <c r="Q396" i="13"/>
  <c r="Q394" i="13"/>
  <c r="W402" i="13"/>
  <c r="W400" i="13"/>
  <c r="W401" i="13"/>
  <c r="W71" i="13"/>
  <c r="AD77" i="13"/>
  <c r="AJ79" i="13"/>
  <c r="AK396" i="13"/>
  <c r="AK394" i="13"/>
  <c r="AK395" i="13"/>
  <c r="N404" i="13"/>
  <c r="N405" i="13"/>
  <c r="N403" i="13"/>
  <c r="N72" i="13"/>
  <c r="U78" i="13"/>
  <c r="S72" i="13"/>
  <c r="X77" i="13"/>
  <c r="AA398" i="13"/>
  <c r="AA399" i="13"/>
  <c r="AA397" i="13"/>
  <c r="AA70" i="13"/>
  <c r="P65" i="13"/>
  <c r="AF77" i="13"/>
  <c r="AG77" i="13"/>
  <c r="AK399" i="13"/>
  <c r="AK397" i="13"/>
  <c r="AK398" i="13"/>
  <c r="AK70" i="13"/>
  <c r="O65" i="13"/>
  <c r="AE77" i="13"/>
  <c r="AN72" i="13"/>
  <c r="N402" i="13"/>
  <c r="N400" i="13"/>
  <c r="N401" i="13"/>
  <c r="N71" i="13"/>
  <c r="T398" i="13"/>
  <c r="T399" i="13"/>
  <c r="T397" i="13"/>
  <c r="T390" i="13" s="1"/>
  <c r="T70" i="13"/>
  <c r="AH85" i="13"/>
  <c r="AH82" i="13"/>
  <c r="S398" i="13"/>
  <c r="S399" i="13"/>
  <c r="S397" i="13"/>
  <c r="S70" i="13"/>
  <c r="Z83" i="13"/>
  <c r="Z80" i="13"/>
  <c r="AN402" i="13"/>
  <c r="AN400" i="13"/>
  <c r="AN401" i="13"/>
  <c r="AN71" i="13"/>
  <c r="Q405" i="13"/>
  <c r="Q403" i="13"/>
  <c r="Q404" i="13"/>
  <c r="Q72" i="13"/>
  <c r="AE392" i="13"/>
  <c r="T81" i="13"/>
  <c r="T84" i="13"/>
  <c r="X402" i="13"/>
  <c r="X400" i="13"/>
  <c r="X401" i="13"/>
  <c r="X71" i="13"/>
  <c r="U63" i="13"/>
  <c r="U77" i="13"/>
  <c r="AD78" i="13"/>
  <c r="AG400" i="13"/>
  <c r="AG401" i="13"/>
  <c r="AG402" i="13"/>
  <c r="AG71" i="13"/>
  <c r="AB78" i="13"/>
  <c r="AF402" i="13"/>
  <c r="AF400" i="13"/>
  <c r="AF391" i="13" s="1"/>
  <c r="AF401" i="13"/>
  <c r="AF71" i="13"/>
  <c r="AI63" i="13"/>
  <c r="Y395" i="13"/>
  <c r="Y394" i="13"/>
  <c r="Y396" i="13"/>
  <c r="AE402" i="13"/>
  <c r="AE400" i="13"/>
  <c r="AE391" i="13" s="1"/>
  <c r="AE401" i="13"/>
  <c r="AE71" i="13"/>
  <c r="AL77" i="13"/>
  <c r="P397" i="13"/>
  <c r="P398" i="13"/>
  <c r="P399" i="13"/>
  <c r="P70" i="13"/>
  <c r="V404" i="13"/>
  <c r="V405" i="13"/>
  <c r="V403" i="13"/>
  <c r="V392" i="13" s="1"/>
  <c r="V72" i="13"/>
  <c r="AC84" i="13"/>
  <c r="AC81" i="13"/>
  <c r="AI78" i="13"/>
  <c r="AO79" i="13"/>
  <c r="M77" i="13"/>
  <c r="Q397" i="13"/>
  <c r="Q398" i="13"/>
  <c r="Q399" i="13"/>
  <c r="Q70" i="13"/>
  <c r="W77" i="13"/>
  <c r="Z398" i="13"/>
  <c r="Z399" i="13"/>
  <c r="Z397" i="13"/>
  <c r="Z70" i="13"/>
  <c r="Z71" i="13"/>
  <c r="AN83" i="13"/>
  <c r="AN80" i="13"/>
  <c r="AD399" i="13"/>
  <c r="AD397" i="13"/>
  <c r="AD398" i="13"/>
  <c r="AD70" i="13"/>
  <c r="AC399" i="13"/>
  <c r="AC397" i="13"/>
  <c r="AC398" i="13"/>
  <c r="AC70" i="13"/>
  <c r="R80" i="13"/>
  <c r="R83" i="13"/>
  <c r="W394" i="13"/>
  <c r="W395" i="13"/>
  <c r="W396" i="13"/>
  <c r="AC77" i="13"/>
  <c r="M396" i="13"/>
  <c r="M394" i="13"/>
  <c r="M395" i="13"/>
  <c r="AA84" i="13"/>
  <c r="AA81" i="13"/>
  <c r="AF78" i="13"/>
  <c r="AJ401" i="13"/>
  <c r="AJ402" i="13"/>
  <c r="AJ400" i="13"/>
  <c r="AJ71" i="13"/>
  <c r="AM77" i="13"/>
  <c r="M401" i="13"/>
  <c r="M402" i="13"/>
  <c r="M400" i="13"/>
  <c r="M71" i="13"/>
  <c r="S65" i="13"/>
  <c r="S78" i="13"/>
  <c r="V402" i="13"/>
  <c r="V400" i="13"/>
  <c r="V391" i="13" s="1"/>
  <c r="V401" i="13"/>
  <c r="V71" i="13"/>
  <c r="Z65" i="13"/>
  <c r="R81" i="13"/>
  <c r="R84" i="13"/>
  <c r="U401" i="13"/>
  <c r="U402" i="13"/>
  <c r="U400" i="13"/>
  <c r="U71" i="13"/>
  <c r="AG65" i="13"/>
  <c r="AA63" i="13"/>
  <c r="AG395" i="13"/>
  <c r="AG396" i="13"/>
  <c r="AG394" i="13"/>
  <c r="AM402" i="13"/>
  <c r="AM400" i="13"/>
  <c r="AM401" i="13"/>
  <c r="AM71" i="13"/>
  <c r="Q78" i="13"/>
  <c r="X397" i="13"/>
  <c r="X398" i="13"/>
  <c r="X399" i="13"/>
  <c r="X70" i="13"/>
  <c r="AD404" i="13"/>
  <c r="AD405" i="13"/>
  <c r="AD403" i="13"/>
  <c r="AD72" i="13"/>
  <c r="AK78" i="13"/>
  <c r="AD79" i="13"/>
  <c r="AG405" i="13"/>
  <c r="AG403" i="13"/>
  <c r="AG404" i="13"/>
  <c r="AG72" i="13"/>
  <c r="AI395" i="13"/>
  <c r="AI396" i="13"/>
  <c r="AI394" i="13"/>
  <c r="AM79" i="13"/>
  <c r="O399" i="13"/>
  <c r="O397" i="13"/>
  <c r="O398" i="13"/>
  <c r="O70" i="13"/>
  <c r="U399" i="13"/>
  <c r="U397" i="13"/>
  <c r="U398" i="13"/>
  <c r="U70" i="13"/>
  <c r="AN397" i="13"/>
  <c r="AN398" i="13"/>
  <c r="AN399" i="13"/>
  <c r="AN70" i="13"/>
  <c r="N396" i="13"/>
  <c r="N394" i="13"/>
  <c r="N395" i="13"/>
  <c r="U404" i="13"/>
  <c r="U405" i="13"/>
  <c r="U403" i="13"/>
  <c r="U72" i="13"/>
  <c r="AL79" i="13"/>
  <c r="AM394" i="13"/>
  <c r="AM395" i="13"/>
  <c r="AM396" i="13"/>
  <c r="O80" i="13"/>
  <c r="O83" i="13"/>
  <c r="AB398" i="13"/>
  <c r="AB399" i="13"/>
  <c r="AB397" i="13"/>
  <c r="AB70" i="13"/>
  <c r="S401" i="13"/>
  <c r="S402" i="13"/>
  <c r="S400" i="13"/>
  <c r="S71" i="13"/>
  <c r="AD402" i="13"/>
  <c r="AD400" i="13"/>
  <c r="AD401" i="13"/>
  <c r="AD71" i="13"/>
  <c r="N79" i="13"/>
  <c r="S395" i="13"/>
  <c r="S396" i="13"/>
  <c r="S394" i="13"/>
  <c r="V81" i="13"/>
  <c r="V84" i="13"/>
  <c r="Y400" i="13"/>
  <c r="Y401" i="13"/>
  <c r="Y402" i="13"/>
  <c r="Y71" i="13"/>
  <c r="AB77" i="13"/>
  <c r="AE399" i="13"/>
  <c r="AE397" i="13"/>
  <c r="AE390" i="13" s="1"/>
  <c r="AE398" i="13"/>
  <c r="AE70" i="13"/>
  <c r="AN64" i="13"/>
  <c r="AK77" i="13"/>
  <c r="AO397" i="13"/>
  <c r="AO398" i="13"/>
  <c r="AO399" i="13"/>
  <c r="AO70" i="13"/>
  <c r="R65" i="13"/>
  <c r="AJ77" i="13"/>
  <c r="AM399" i="13"/>
  <c r="AM397" i="13"/>
  <c r="AM398" i="13"/>
  <c r="AM70" i="13"/>
  <c r="Y65" i="13"/>
  <c r="S63" i="13"/>
  <c r="AO395" i="13"/>
  <c r="AO396" i="13"/>
  <c r="AO394" i="13"/>
  <c r="R403" i="13"/>
  <c r="R404" i="13"/>
  <c r="R405" i="13"/>
  <c r="R72" i="13"/>
  <c r="Y78" i="13"/>
  <c r="AF397" i="13"/>
  <c r="AF390" i="13" s="1"/>
  <c r="AF398" i="13"/>
  <c r="AF399" i="13"/>
  <c r="AF70" i="13"/>
  <c r="AL404" i="13"/>
  <c r="AL405" i="13"/>
  <c r="AL403" i="13"/>
  <c r="AL72" i="13"/>
  <c r="P79" i="13"/>
  <c r="S79" i="13"/>
  <c r="W405" i="13"/>
  <c r="W403" i="13"/>
  <c r="W404" i="13"/>
  <c r="W72" i="13"/>
  <c r="X394" i="13"/>
  <c r="X395" i="13"/>
  <c r="X396" i="13"/>
  <c r="AC82" i="13"/>
  <c r="AC85" i="13"/>
  <c r="AF405" i="13"/>
  <c r="AF403" i="13"/>
  <c r="AF404" i="13"/>
  <c r="AF72" i="13"/>
  <c r="AH395" i="13"/>
  <c r="AH396" i="13"/>
  <c r="AH394" i="13"/>
  <c r="AO77" i="13"/>
  <c r="AJ65" i="12"/>
  <c r="AM58" i="12"/>
  <c r="AB387" i="12"/>
  <c r="AB385" i="12"/>
  <c r="S65" i="12"/>
  <c r="AI66" i="12"/>
  <c r="AH59" i="12"/>
  <c r="O51" i="12"/>
  <c r="AM53" i="12"/>
  <c r="R60" i="12"/>
  <c r="X66" i="12"/>
  <c r="Z51" i="12"/>
  <c r="N66" i="12"/>
  <c r="AG384" i="12"/>
  <c r="AG382" i="12"/>
  <c r="AG383" i="12"/>
  <c r="Z65" i="12"/>
  <c r="AD384" i="12"/>
  <c r="AD383" i="12"/>
  <c r="AD382" i="12"/>
  <c r="AM384" i="12"/>
  <c r="AM383" i="12"/>
  <c r="AM382" i="12"/>
  <c r="X388" i="12"/>
  <c r="X390" i="12"/>
  <c r="X389" i="12"/>
  <c r="AG66" i="12"/>
  <c r="AA53" i="12"/>
  <c r="N381" i="12"/>
  <c r="N380" i="12"/>
  <c r="N379" i="12"/>
  <c r="N375" i="12" s="1"/>
  <c r="N172" i="12" s="1"/>
  <c r="AH385" i="12"/>
  <c r="AH376" i="12" s="1"/>
  <c r="AH387" i="12"/>
  <c r="AH386" i="12"/>
  <c r="R390" i="12"/>
  <c r="R389" i="12"/>
  <c r="R388" i="12"/>
  <c r="AE379" i="12"/>
  <c r="AE380" i="12"/>
  <c r="AE381" i="12"/>
  <c r="AA52" i="12"/>
  <c r="AA65" i="12"/>
  <c r="AO53" i="12"/>
  <c r="Y58" i="12"/>
  <c r="Y384" i="12"/>
  <c r="Y383" i="12"/>
  <c r="Y382" i="12"/>
  <c r="AN382" i="12"/>
  <c r="AN384" i="12"/>
  <c r="AN383" i="12"/>
  <c r="M65" i="12"/>
  <c r="AM67" i="12"/>
  <c r="AN67" i="12"/>
  <c r="T65" i="12"/>
  <c r="T68" i="12" s="1"/>
  <c r="O53" i="12"/>
  <c r="M51" i="12"/>
  <c r="AP67" i="12"/>
  <c r="AN51" i="12"/>
  <c r="AQ390" i="12"/>
  <c r="AQ60" i="12"/>
  <c r="AQ389" i="12"/>
  <c r="AQ388" i="12"/>
  <c r="AM380" i="12"/>
  <c r="AM379" i="12"/>
  <c r="AM381" i="12"/>
  <c r="R381" i="12"/>
  <c r="R380" i="12"/>
  <c r="R379" i="12"/>
  <c r="R377" i="12" s="1"/>
  <c r="AN53" i="12"/>
  <c r="W53" i="12"/>
  <c r="AG385" i="12"/>
  <c r="AG387" i="12"/>
  <c r="AG386" i="12"/>
  <c r="Y67" i="12"/>
  <c r="O65" i="12"/>
  <c r="AH51" i="12"/>
  <c r="AQ52" i="12"/>
  <c r="AJ66" i="12"/>
  <c r="X53" i="12"/>
  <c r="S66" i="12"/>
  <c r="S69" i="12" s="1"/>
  <c r="T52" i="12"/>
  <c r="AQ53" i="12"/>
  <c r="AH52" i="12"/>
  <c r="N53" i="12"/>
  <c r="T386" i="12"/>
  <c r="T387" i="12"/>
  <c r="T385" i="12"/>
  <c r="W51" i="12"/>
  <c r="O67" i="12"/>
  <c r="AH53" i="12"/>
  <c r="X60" i="12"/>
  <c r="AD67" i="12"/>
  <c r="AD73" i="12" s="1"/>
  <c r="AB66" i="12"/>
  <c r="P67" i="12"/>
  <c r="X65" i="12"/>
  <c r="X68" i="12" s="1"/>
  <c r="AQ51" i="12"/>
  <c r="AO51" i="12"/>
  <c r="V67" i="12"/>
  <c r="AH380" i="12"/>
  <c r="AH379" i="12"/>
  <c r="AH381" i="12"/>
  <c r="AA389" i="12"/>
  <c r="AA390" i="12"/>
  <c r="AA388" i="12"/>
  <c r="AM73" i="12"/>
  <c r="AM70" i="12"/>
  <c r="Y73" i="12"/>
  <c r="Y70" i="12"/>
  <c r="P70" i="12"/>
  <c r="P73" i="12"/>
  <c r="AL70" i="12"/>
  <c r="AL73" i="12"/>
  <c r="X72" i="12"/>
  <c r="X69" i="12"/>
  <c r="T71" i="12"/>
  <c r="Z69" i="12"/>
  <c r="Z72" i="12"/>
  <c r="R72" i="12"/>
  <c r="R69" i="12"/>
  <c r="M68" i="12"/>
  <c r="M71" i="12"/>
  <c r="O68" i="12"/>
  <c r="O71" i="12"/>
  <c r="AC58" i="12"/>
  <c r="AC383" i="12"/>
  <c r="AC384" i="12"/>
  <c r="AC382" i="12"/>
  <c r="N60" i="12"/>
  <c r="N388" i="12"/>
  <c r="N389" i="12"/>
  <c r="N390" i="12"/>
  <c r="AA59" i="12"/>
  <c r="AA385" i="12"/>
  <c r="AA387" i="12"/>
  <c r="AA386" i="12"/>
  <c r="AK60" i="12"/>
  <c r="AK389" i="12"/>
  <c r="AK388" i="12"/>
  <c r="AK390" i="12"/>
  <c r="AN59" i="12"/>
  <c r="AN387" i="12"/>
  <c r="AN386" i="12"/>
  <c r="AN385" i="12"/>
  <c r="AK379" i="12"/>
  <c r="AK381" i="12"/>
  <c r="AK380" i="12"/>
  <c r="AB72" i="12"/>
  <c r="AB69" i="12"/>
  <c r="AP65" i="12"/>
  <c r="Y60" i="12"/>
  <c r="Y390" i="12"/>
  <c r="Y388" i="12"/>
  <c r="Y389" i="12"/>
  <c r="AF66" i="12"/>
  <c r="AG60" i="12"/>
  <c r="AG390" i="12"/>
  <c r="AG388" i="12"/>
  <c r="AG389" i="12"/>
  <c r="X58" i="12"/>
  <c r="X382" i="12"/>
  <c r="X383" i="12"/>
  <c r="X384" i="12"/>
  <c r="O60" i="12"/>
  <c r="O389" i="12"/>
  <c r="O388" i="12"/>
  <c r="O390" i="12"/>
  <c r="AJ70" i="12"/>
  <c r="AJ73" i="12"/>
  <c r="AA381" i="12"/>
  <c r="AA379" i="12"/>
  <c r="AA380" i="12"/>
  <c r="R67" i="12"/>
  <c r="AK53" i="12"/>
  <c r="AG67" i="12"/>
  <c r="AO73" i="12"/>
  <c r="AO70" i="12"/>
  <c r="AP59" i="12"/>
  <c r="AP385" i="12"/>
  <c r="AP386" i="12"/>
  <c r="AP387" i="12"/>
  <c r="AK66" i="12"/>
  <c r="AE59" i="12"/>
  <c r="AE385" i="12"/>
  <c r="AE386" i="12"/>
  <c r="AE387" i="12"/>
  <c r="AL65" i="12"/>
  <c r="AF58" i="12"/>
  <c r="AF382" i="12"/>
  <c r="AF384" i="12"/>
  <c r="AF383" i="12"/>
  <c r="Z52" i="12"/>
  <c r="AM59" i="12"/>
  <c r="AM386" i="12"/>
  <c r="AM385" i="12"/>
  <c r="AM387" i="12"/>
  <c r="S53" i="12"/>
  <c r="AN60" i="12"/>
  <c r="AN389" i="12"/>
  <c r="AN390" i="12"/>
  <c r="AN388" i="12"/>
  <c r="AD380" i="12"/>
  <c r="AD379" i="12"/>
  <c r="AD381" i="12"/>
  <c r="X51" i="12"/>
  <c r="AK67" i="12"/>
  <c r="AI65" i="12"/>
  <c r="AD59" i="12"/>
  <c r="AD387" i="12"/>
  <c r="AD385" i="12"/>
  <c r="AD386" i="12"/>
  <c r="AB381" i="12"/>
  <c r="AB379" i="12"/>
  <c r="AB380" i="12"/>
  <c r="W52" i="12"/>
  <c r="T67" i="12"/>
  <c r="R65" i="12"/>
  <c r="M59" i="12"/>
  <c r="M387" i="12"/>
  <c r="M386" i="12"/>
  <c r="M385" i="12"/>
  <c r="AK51" i="12"/>
  <c r="AK65" i="12"/>
  <c r="AG69" i="12"/>
  <c r="AG72" i="12"/>
  <c r="AB60" i="12"/>
  <c r="AB390" i="12"/>
  <c r="AB388" i="12"/>
  <c r="AB389" i="12"/>
  <c r="Z58" i="12"/>
  <c r="Z384" i="12"/>
  <c r="Z383" i="12"/>
  <c r="Z382" i="12"/>
  <c r="U53" i="12"/>
  <c r="S51" i="12"/>
  <c r="AD53" i="12"/>
  <c r="AO52" i="12"/>
  <c r="N65" i="12"/>
  <c r="AG68" i="12"/>
  <c r="AG71" i="12"/>
  <c r="AJ59" i="12"/>
  <c r="AJ386" i="12"/>
  <c r="AJ385" i="12"/>
  <c r="AJ387" i="12"/>
  <c r="AI60" i="12"/>
  <c r="AI389" i="12"/>
  <c r="AI390" i="12"/>
  <c r="AI388" i="12"/>
  <c r="V65" i="12"/>
  <c r="AA58" i="12"/>
  <c r="AA384" i="12"/>
  <c r="AA382" i="12"/>
  <c r="AA383" i="12"/>
  <c r="AF67" i="12"/>
  <c r="S67" i="12"/>
  <c r="AI58" i="12"/>
  <c r="AI384" i="12"/>
  <c r="AI382" i="12"/>
  <c r="AI383" i="12"/>
  <c r="W58" i="12"/>
  <c r="W382" i="12"/>
  <c r="W383" i="12"/>
  <c r="W384" i="12"/>
  <c r="AQ381" i="12"/>
  <c r="AQ380" i="12"/>
  <c r="AQ379" i="12"/>
  <c r="Z381" i="12"/>
  <c r="Z380" i="12"/>
  <c r="Z379" i="12"/>
  <c r="O73" i="12"/>
  <c r="O70" i="12"/>
  <c r="AL58" i="12"/>
  <c r="AL384" i="12"/>
  <c r="AL382" i="12"/>
  <c r="AL383" i="12"/>
  <c r="W60" i="12"/>
  <c r="W388" i="12"/>
  <c r="W389" i="12"/>
  <c r="W390" i="12"/>
  <c r="Q380" i="12"/>
  <c r="Q379" i="12"/>
  <c r="Q381" i="12"/>
  <c r="O381" i="12"/>
  <c r="O380" i="12"/>
  <c r="O379" i="12"/>
  <c r="AH65" i="12"/>
  <c r="P68" i="12"/>
  <c r="P71" i="12"/>
  <c r="AI51" i="12"/>
  <c r="P59" i="12"/>
  <c r="P387" i="12"/>
  <c r="P386" i="12"/>
  <c r="P385" i="12"/>
  <c r="AB53" i="12"/>
  <c r="Q67" i="12"/>
  <c r="W66" i="12"/>
  <c r="Q59" i="12"/>
  <c r="Q387" i="12"/>
  <c r="Q385" i="12"/>
  <c r="Q386" i="12"/>
  <c r="Y65" i="12"/>
  <c r="S58" i="12"/>
  <c r="S384" i="12"/>
  <c r="S382" i="12"/>
  <c r="S383" i="12"/>
  <c r="Y59" i="12"/>
  <c r="Y387" i="12"/>
  <c r="Y385" i="12"/>
  <c r="Y386" i="12"/>
  <c r="AK52" i="12"/>
  <c r="Z60" i="12"/>
  <c r="Z389" i="12"/>
  <c r="Z388" i="12"/>
  <c r="Z390" i="12"/>
  <c r="P381" i="12"/>
  <c r="P379" i="12"/>
  <c r="P380" i="12"/>
  <c r="AC67" i="12"/>
  <c r="AA68" i="12"/>
  <c r="AA71" i="12"/>
  <c r="V59" i="12"/>
  <c r="V387" i="12"/>
  <c r="V385" i="12"/>
  <c r="V386" i="12"/>
  <c r="T379" i="12"/>
  <c r="T380" i="12"/>
  <c r="T381" i="12"/>
  <c r="O52" i="12"/>
  <c r="AQ66" i="12"/>
  <c r="AL60" i="12"/>
  <c r="AL388" i="12"/>
  <c r="AL390" i="12"/>
  <c r="AL389" i="12"/>
  <c r="AJ58" i="12"/>
  <c r="AJ383" i="12"/>
  <c r="AJ382" i="12"/>
  <c r="AJ384" i="12"/>
  <c r="AC51" i="12"/>
  <c r="Y66" i="12"/>
  <c r="T60" i="12"/>
  <c r="T390" i="12"/>
  <c r="T388" i="12"/>
  <c r="T389" i="12"/>
  <c r="R58" i="12"/>
  <c r="R384" i="12"/>
  <c r="R383" i="12"/>
  <c r="R382" i="12"/>
  <c r="R375" i="12" s="1"/>
  <c r="M53" i="12"/>
  <c r="X59" i="12"/>
  <c r="AI53" i="12"/>
  <c r="AE65" i="12"/>
  <c r="AB51" i="12"/>
  <c r="AF60" i="12"/>
  <c r="AF389" i="12"/>
  <c r="AF388" i="12"/>
  <c r="AF390" i="12"/>
  <c r="AM65" i="12"/>
  <c r="W59" i="12"/>
  <c r="W386" i="12"/>
  <c r="W385" i="12"/>
  <c r="W387" i="12"/>
  <c r="AI67" i="12"/>
  <c r="AL380" i="12"/>
  <c r="AL379" i="12"/>
  <c r="AL381" i="12"/>
  <c r="AQ58" i="12"/>
  <c r="AQ384" i="12"/>
  <c r="AQ382" i="12"/>
  <c r="AQ383" i="12"/>
  <c r="M60" i="12"/>
  <c r="M388" i="12"/>
  <c r="M390" i="12"/>
  <c r="M389" i="12"/>
  <c r="AL53" i="12"/>
  <c r="U67" i="12"/>
  <c r="S71" i="12"/>
  <c r="S68" i="12"/>
  <c r="N59" i="12"/>
  <c r="N387" i="12"/>
  <c r="N385" i="12"/>
  <c r="N386" i="12"/>
  <c r="AL51" i="12"/>
  <c r="AI69" i="12"/>
  <c r="AI72" i="12"/>
  <c r="AD60" i="12"/>
  <c r="AD388" i="12"/>
  <c r="AD390" i="12"/>
  <c r="AD389" i="12"/>
  <c r="AB58" i="12"/>
  <c r="AB383" i="12"/>
  <c r="AB382" i="12"/>
  <c r="AB384" i="12"/>
  <c r="U51" i="12"/>
  <c r="U65" i="12"/>
  <c r="Q66" i="12"/>
  <c r="AQ59" i="12"/>
  <c r="AQ385" i="12"/>
  <c r="AQ386" i="12"/>
  <c r="AQ387" i="12"/>
  <c r="AO380" i="12"/>
  <c r="AO379" i="12"/>
  <c r="AO381" i="12"/>
  <c r="AJ52" i="12"/>
  <c r="P69" i="12"/>
  <c r="P72" i="12"/>
  <c r="X52" i="12"/>
  <c r="AN66" i="12"/>
  <c r="Q60" i="12"/>
  <c r="Q390" i="12"/>
  <c r="Q388" i="12"/>
  <c r="Q389" i="12"/>
  <c r="W67" i="12"/>
  <c r="P60" i="12"/>
  <c r="AC68" i="12"/>
  <c r="AC71" i="12"/>
  <c r="AN73" i="12"/>
  <c r="AN70" i="12"/>
  <c r="AH60" i="12"/>
  <c r="AH388" i="12"/>
  <c r="AH389" i="12"/>
  <c r="AH390" i="12"/>
  <c r="X381" i="12"/>
  <c r="X379" i="12"/>
  <c r="X380" i="12"/>
  <c r="AE58" i="12"/>
  <c r="AE383" i="12"/>
  <c r="AE384" i="12"/>
  <c r="AE382" i="12"/>
  <c r="AF59" i="12"/>
  <c r="AF387" i="12"/>
  <c r="AF386" i="12"/>
  <c r="AF385" i="12"/>
  <c r="M67" i="12"/>
  <c r="AM60" i="12"/>
  <c r="AM388" i="12"/>
  <c r="AM390" i="12"/>
  <c r="AM389" i="12"/>
  <c r="AK58" i="12"/>
  <c r="AK384" i="12"/>
  <c r="AK383" i="12"/>
  <c r="AK382" i="12"/>
  <c r="AD51" i="12"/>
  <c r="AA66" i="12"/>
  <c r="V60" i="12"/>
  <c r="V388" i="12"/>
  <c r="V389" i="12"/>
  <c r="V390" i="12"/>
  <c r="T58" i="12"/>
  <c r="T383" i="12"/>
  <c r="T382" i="12"/>
  <c r="T384" i="12"/>
  <c r="AP70" i="12"/>
  <c r="AP73" i="12"/>
  <c r="AN65" i="12"/>
  <c r="AI59" i="12"/>
  <c r="AI385" i="12"/>
  <c r="AI387" i="12"/>
  <c r="AI386" i="12"/>
  <c r="AG380" i="12"/>
  <c r="AG379" i="12"/>
  <c r="AG381" i="12"/>
  <c r="AB52" i="12"/>
  <c r="AB65" i="12"/>
  <c r="AD65" i="12"/>
  <c r="R53" i="12"/>
  <c r="AJ71" i="12"/>
  <c r="AJ68" i="12"/>
  <c r="AP60" i="12"/>
  <c r="AP389" i="12"/>
  <c r="AP388" i="12"/>
  <c r="AP390" i="12"/>
  <c r="AH66" i="12"/>
  <c r="T59" i="12"/>
  <c r="M379" i="12"/>
  <c r="M381" i="12"/>
  <c r="M380" i="12"/>
  <c r="R59" i="12"/>
  <c r="R385" i="12"/>
  <c r="R386" i="12"/>
  <c r="R387" i="12"/>
  <c r="AE60" i="12"/>
  <c r="AE388" i="12"/>
  <c r="AE389" i="12"/>
  <c r="AE390" i="12"/>
  <c r="AH67" i="12"/>
  <c r="N72" i="12"/>
  <c r="N69" i="12"/>
  <c r="W65" i="12"/>
  <c r="V70" i="12"/>
  <c r="V73" i="12"/>
  <c r="AN381" i="12"/>
  <c r="AN379" i="12"/>
  <c r="AN380" i="12"/>
  <c r="Q58" i="12"/>
  <c r="Q383" i="12"/>
  <c r="Q382" i="12"/>
  <c r="Q384" i="12"/>
  <c r="O69" i="12"/>
  <c r="O72" i="12"/>
  <c r="AC379" i="12"/>
  <c r="AC381" i="12"/>
  <c r="AC380" i="12"/>
  <c r="V58" i="12"/>
  <c r="V384" i="12"/>
  <c r="V382" i="12"/>
  <c r="V383" i="12"/>
  <c r="AO68" i="12"/>
  <c r="AO71" i="12"/>
  <c r="U60" i="12"/>
  <c r="U388" i="12"/>
  <c r="U390" i="12"/>
  <c r="U389" i="12"/>
  <c r="AJ72" i="12"/>
  <c r="AJ69" i="12"/>
  <c r="AF65" i="12"/>
  <c r="AM66" i="12"/>
  <c r="U58" i="12"/>
  <c r="U384" i="12"/>
  <c r="U383" i="12"/>
  <c r="U382" i="12"/>
  <c r="U375" i="12" s="1"/>
  <c r="AK59" i="12"/>
  <c r="AK387" i="12"/>
  <c r="AK386" i="12"/>
  <c r="AK385" i="12"/>
  <c r="AD52" i="12"/>
  <c r="AD66" i="12"/>
  <c r="X67" i="12"/>
  <c r="M66" i="12"/>
  <c r="R52" i="12"/>
  <c r="V52" i="12"/>
  <c r="V66" i="12"/>
  <c r="AC66" i="12"/>
  <c r="AA70" i="12"/>
  <c r="AA73" i="12"/>
  <c r="AL52" i="12"/>
  <c r="AL66" i="12"/>
  <c r="Y380" i="12"/>
  <c r="Y379" i="12"/>
  <c r="Y381" i="12"/>
  <c r="AQ67" i="12"/>
  <c r="P53" i="12"/>
  <c r="AI381" i="12"/>
  <c r="AI379" i="12"/>
  <c r="AI380" i="12"/>
  <c r="Z67" i="12"/>
  <c r="S59" i="12"/>
  <c r="S385" i="12"/>
  <c r="S386" i="12"/>
  <c r="S387" i="12"/>
  <c r="P51" i="12"/>
  <c r="V380" i="12"/>
  <c r="V379" i="12"/>
  <c r="V381" i="12"/>
  <c r="AE67" i="12"/>
  <c r="Z59" i="12"/>
  <c r="Z385" i="12"/>
  <c r="Z386" i="12"/>
  <c r="Z387" i="12"/>
  <c r="W381" i="12"/>
  <c r="W380" i="12"/>
  <c r="W379" i="12"/>
  <c r="T66" i="12"/>
  <c r="M58" i="12"/>
  <c r="M383" i="12"/>
  <c r="M384" i="12"/>
  <c r="M382" i="12"/>
  <c r="AC59" i="12"/>
  <c r="AC387" i="12"/>
  <c r="AC386" i="12"/>
  <c r="AC385" i="12"/>
  <c r="AP58" i="12"/>
  <c r="AP384" i="12"/>
  <c r="AP383" i="12"/>
  <c r="AP382" i="12"/>
  <c r="P58" i="12"/>
  <c r="P382" i="12"/>
  <c r="P383" i="12"/>
  <c r="P384" i="12"/>
  <c r="AJ53" i="12"/>
  <c r="U66" i="12"/>
  <c r="O59" i="12"/>
  <c r="O385" i="12"/>
  <c r="O386" i="12"/>
  <c r="O387" i="12"/>
  <c r="AN52" i="12"/>
  <c r="S60" i="12"/>
  <c r="S389" i="12"/>
  <c r="S390" i="12"/>
  <c r="S388" i="12"/>
  <c r="AP381" i="12"/>
  <c r="AP380" i="12"/>
  <c r="AP379" i="12"/>
  <c r="AJ51" i="12"/>
  <c r="AQ65" i="12"/>
  <c r="AL59" i="12"/>
  <c r="AL387" i="12"/>
  <c r="AL385" i="12"/>
  <c r="AL386" i="12"/>
  <c r="AJ379" i="12"/>
  <c r="AJ380" i="12"/>
  <c r="AJ381" i="12"/>
  <c r="AB67" i="12"/>
  <c r="Z68" i="12"/>
  <c r="Z71" i="12"/>
  <c r="U59" i="12"/>
  <c r="U387" i="12"/>
  <c r="U386" i="12"/>
  <c r="U385" i="12"/>
  <c r="S381" i="12"/>
  <c r="S380" i="12"/>
  <c r="S379" i="12"/>
  <c r="AO69" i="12"/>
  <c r="AO72" i="12"/>
  <c r="AJ60" i="12"/>
  <c r="AJ390" i="12"/>
  <c r="AJ389" i="12"/>
  <c r="AJ388" i="12"/>
  <c r="AH58" i="12"/>
  <c r="AH384" i="12"/>
  <c r="AH383" i="12"/>
  <c r="AH382" i="12"/>
  <c r="AC53" i="12"/>
  <c r="AA51" i="12"/>
  <c r="Q65" i="12"/>
  <c r="AO58" i="12"/>
  <c r="AO383" i="12"/>
  <c r="AO382" i="12"/>
  <c r="AO384" i="12"/>
  <c r="AO59" i="12"/>
  <c r="AO387" i="12"/>
  <c r="AO385" i="12"/>
  <c r="AO386" i="12"/>
  <c r="AF381" i="12"/>
  <c r="AF379" i="12"/>
  <c r="AF380" i="12"/>
  <c r="N67" i="12"/>
  <c r="AE66" i="12"/>
  <c r="AP66" i="12"/>
  <c r="N169" i="12"/>
  <c r="N175" i="12"/>
  <c r="T301" i="10"/>
  <c r="AQ257" i="10"/>
  <c r="X255" i="10"/>
  <c r="T255" i="10"/>
  <c r="AG246" i="10"/>
  <c r="AG249" i="10" s="1"/>
  <c r="AG252" i="10" s="1"/>
  <c r="AG255" i="10" s="1"/>
  <c r="AH242" i="10"/>
  <c r="AH245" i="10" s="1"/>
  <c r="AH248" i="10" s="1"/>
  <c r="AH251" i="10" s="1"/>
  <c r="AH254" i="10" s="1"/>
  <c r="AH257" i="10" s="1"/>
  <c r="AH239" i="10"/>
  <c r="AH238" i="10"/>
  <c r="AH241" i="10" s="1"/>
  <c r="AH244" i="10" s="1"/>
  <c r="AH247" i="10" s="1"/>
  <c r="AH250" i="10" s="1"/>
  <c r="AH253" i="10" s="1"/>
  <c r="AH256" i="10" s="1"/>
  <c r="AH236" i="10"/>
  <c r="AG236" i="10"/>
  <c r="AG239" i="10" s="1"/>
  <c r="AG242" i="10" s="1"/>
  <c r="AG245" i="10" s="1"/>
  <c r="AG248" i="10" s="1"/>
  <c r="AG251" i="10" s="1"/>
  <c r="AG254" i="10" s="1"/>
  <c r="AG257" i="10" s="1"/>
  <c r="AH235" i="10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Q233" i="10"/>
  <c r="AQ236" i="10" s="1"/>
  <c r="AQ239" i="10" s="1"/>
  <c r="AQ242" i="10" s="1"/>
  <c r="AQ245" i="10" s="1"/>
  <c r="AQ248" i="10" s="1"/>
  <c r="AQ251" i="10" s="1"/>
  <c r="AQ254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G233" i="10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22" i="10"/>
  <c r="AG225" i="10" s="1"/>
  <c r="AG216" i="10"/>
  <c r="AG219" i="10" s="1"/>
  <c r="AG214" i="10"/>
  <c r="AG217" i="10" s="1"/>
  <c r="AG220" i="10" s="1"/>
  <c r="AG223" i="10" s="1"/>
  <c r="AG213" i="10"/>
  <c r="AG212" i="10"/>
  <c r="AG215" i="10" s="1"/>
  <c r="AG218" i="10" s="1"/>
  <c r="AG221" i="10" s="1"/>
  <c r="AG224" i="10" s="1"/>
  <c r="AK206" i="10"/>
  <c r="AK209" i="10" s="1"/>
  <c r="AK212" i="10" s="1"/>
  <c r="AK215" i="10" s="1"/>
  <c r="AK218" i="10" s="1"/>
  <c r="AK221" i="10" s="1"/>
  <c r="AK224" i="10" s="1"/>
  <c r="AL204" i="10"/>
  <c r="AL207" i="10" s="1"/>
  <c r="AL210" i="10" s="1"/>
  <c r="AL213" i="10" s="1"/>
  <c r="AL216" i="10" s="1"/>
  <c r="AL219" i="10" s="1"/>
  <c r="AL222" i="10" s="1"/>
  <c r="AL225" i="10" s="1"/>
  <c r="AK204" i="10"/>
  <c r="AK207" i="10" s="1"/>
  <c r="AK210" i="10" s="1"/>
  <c r="AK213" i="10" s="1"/>
  <c r="AK216" i="10" s="1"/>
  <c r="AK219" i="10" s="1"/>
  <c r="AK222" i="10" s="1"/>
  <c r="AK225" i="10" s="1"/>
  <c r="AC204" i="10"/>
  <c r="AC207" i="10" s="1"/>
  <c r="AC210" i="10" s="1"/>
  <c r="AC213" i="10" s="1"/>
  <c r="AC216" i="10" s="1"/>
  <c r="AC219" i="10" s="1"/>
  <c r="AC222" i="10" s="1"/>
  <c r="AC225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K203" i="10"/>
  <c r="AC203" i="10"/>
  <c r="AC206" i="10" s="1"/>
  <c r="AC209" i="10" s="1"/>
  <c r="AC212" i="10" s="1"/>
  <c r="AC215" i="10" s="1"/>
  <c r="AC218" i="10" s="1"/>
  <c r="AC221" i="10" s="1"/>
  <c r="AC224" i="10" s="1"/>
  <c r="U203" i="10"/>
  <c r="U206" i="10" s="1"/>
  <c r="U209" i="10" s="1"/>
  <c r="U212" i="10" s="1"/>
  <c r="U215" i="10" s="1"/>
  <c r="U218" i="10" s="1"/>
  <c r="U221" i="10" s="1"/>
  <c r="U224" i="10" s="1"/>
  <c r="AL202" i="10"/>
  <c r="AL205" i="10" s="1"/>
  <c r="AL208" i="10" s="1"/>
  <c r="AL211" i="10" s="1"/>
  <c r="AL214" i="10" s="1"/>
  <c r="AL217" i="10" s="1"/>
  <c r="AL220" i="10" s="1"/>
  <c r="AL223" i="10" s="1"/>
  <c r="AK202" i="10"/>
  <c r="AK205" i="10" s="1"/>
  <c r="AK208" i="10" s="1"/>
  <c r="AK211" i="10" s="1"/>
  <c r="AK214" i="10" s="1"/>
  <c r="AK217" i="10" s="1"/>
  <c r="AK220" i="10" s="1"/>
  <c r="AK223" i="10" s="1"/>
  <c r="AC202" i="10"/>
  <c r="AC205" i="10" s="1"/>
  <c r="AC208" i="10" s="1"/>
  <c r="AC211" i="10" s="1"/>
  <c r="AC214" i="10" s="1"/>
  <c r="AC217" i="10" s="1"/>
  <c r="AC220" i="10" s="1"/>
  <c r="AC223" i="10" s="1"/>
  <c r="U202" i="10"/>
  <c r="U205" i="10" s="1"/>
  <c r="U208" i="10" s="1"/>
  <c r="U211" i="10" s="1"/>
  <c r="U214" i="10" s="1"/>
  <c r="U217" i="10" s="1"/>
  <c r="U220" i="10" s="1"/>
  <c r="U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K201" i="10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K199" i="10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2" i="10"/>
  <c r="AQ91" i="10"/>
  <c r="AI91" i="10"/>
  <c r="AI90" i="10"/>
  <c r="AI89" i="10"/>
  <c r="AI88" i="10"/>
  <c r="AI87" i="10"/>
  <c r="R92" i="10"/>
  <c r="AP91" i="10"/>
  <c r="AP88" i="10"/>
  <c r="R88" i="10"/>
  <c r="R87" i="10"/>
  <c r="AF295" i="10"/>
  <c r="O59" i="10"/>
  <c r="N59" i="10"/>
  <c r="W58" i="10"/>
  <c r="R58" i="10"/>
  <c r="N58" i="10"/>
  <c r="N57" i="10"/>
  <c r="N43" i="10"/>
  <c r="V58" i="10" s="1"/>
  <c r="N42" i="10"/>
  <c r="N41" i="10"/>
  <c r="N40" i="10"/>
  <c r="N39" i="10"/>
  <c r="N38" i="10"/>
  <c r="N51" i="10" s="1"/>
  <c r="O57" i="10" s="1"/>
  <c r="N37" i="10"/>
  <c r="L59" i="10" s="1"/>
  <c r="N36" i="10"/>
  <c r="N35" i="10"/>
  <c r="N34" i="10"/>
  <c r="N33" i="10"/>
  <c r="V189" i="13" l="1"/>
  <c r="V168" i="13"/>
  <c r="V171" i="13"/>
  <c r="V177" i="13"/>
  <c r="V186" i="13"/>
  <c r="V183" i="13"/>
  <c r="V174" i="13"/>
  <c r="V162" i="13"/>
  <c r="V180" i="13"/>
  <c r="V165" i="13"/>
  <c r="AF179" i="13"/>
  <c r="AF182" i="13"/>
  <c r="AF185" i="13"/>
  <c r="AF167" i="13"/>
  <c r="AF161" i="13"/>
  <c r="AF164" i="13"/>
  <c r="AF170" i="13"/>
  <c r="AF176" i="13"/>
  <c r="AF188" i="13"/>
  <c r="AF173" i="13"/>
  <c r="AE176" i="13"/>
  <c r="AE179" i="13"/>
  <c r="AE182" i="13"/>
  <c r="AE188" i="13"/>
  <c r="AE173" i="13"/>
  <c r="AE185" i="13"/>
  <c r="AE161" i="13"/>
  <c r="AE164" i="13"/>
  <c r="AE170" i="13"/>
  <c r="AE167" i="13"/>
  <c r="T167" i="13"/>
  <c r="T170" i="13"/>
  <c r="T173" i="13"/>
  <c r="T179" i="13"/>
  <c r="T176" i="13"/>
  <c r="T182" i="13"/>
  <c r="T188" i="13"/>
  <c r="T161" i="13"/>
  <c r="T164" i="13"/>
  <c r="T185" i="13"/>
  <c r="T175" i="13"/>
  <c r="T178" i="13"/>
  <c r="T181" i="13"/>
  <c r="T187" i="13"/>
  <c r="T160" i="13"/>
  <c r="T163" i="13"/>
  <c r="T166" i="13"/>
  <c r="T172" i="13"/>
  <c r="T184" i="13"/>
  <c r="T169" i="13"/>
  <c r="AF187" i="13"/>
  <c r="AF169" i="13"/>
  <c r="AF175" i="13"/>
  <c r="AF184" i="13"/>
  <c r="AF181" i="13"/>
  <c r="AF172" i="13"/>
  <c r="AF160" i="13"/>
  <c r="AF163" i="13"/>
  <c r="AF166" i="13"/>
  <c r="AF178" i="13"/>
  <c r="V173" i="13"/>
  <c r="V176" i="13"/>
  <c r="V179" i="13"/>
  <c r="V185" i="13"/>
  <c r="V170" i="13"/>
  <c r="V182" i="13"/>
  <c r="V188" i="13"/>
  <c r="V161" i="13"/>
  <c r="V167" i="13"/>
  <c r="V164" i="13"/>
  <c r="AE184" i="13"/>
  <c r="AE187" i="13"/>
  <c r="AE172" i="13"/>
  <c r="AE166" i="13"/>
  <c r="AE169" i="13"/>
  <c r="AE175" i="13"/>
  <c r="AE181" i="13"/>
  <c r="AE163" i="13"/>
  <c r="AE160" i="13"/>
  <c r="AE178" i="13"/>
  <c r="AH391" i="13"/>
  <c r="AH392" i="13"/>
  <c r="AH390" i="13"/>
  <c r="AE168" i="13"/>
  <c r="AE171" i="13"/>
  <c r="AE174" i="13"/>
  <c r="AE180" i="13"/>
  <c r="AE189" i="13"/>
  <c r="AE186" i="13"/>
  <c r="AE162" i="13"/>
  <c r="AE177" i="13"/>
  <c r="AE165" i="13"/>
  <c r="AE183" i="13"/>
  <c r="N81" i="13"/>
  <c r="N84" i="13"/>
  <c r="AB392" i="13"/>
  <c r="AB390" i="13"/>
  <c r="AB391" i="13"/>
  <c r="N390" i="13"/>
  <c r="N391" i="13"/>
  <c r="N392" i="13"/>
  <c r="AO81" i="13"/>
  <c r="AO84" i="13"/>
  <c r="AK80" i="13"/>
  <c r="AK83" i="13"/>
  <c r="AM390" i="13"/>
  <c r="AM391" i="13"/>
  <c r="AM392" i="13"/>
  <c r="AC80" i="13"/>
  <c r="AC83" i="13"/>
  <c r="AB84" i="13"/>
  <c r="AB81" i="13"/>
  <c r="X81" i="13"/>
  <c r="X84" i="13"/>
  <c r="W84" i="13"/>
  <c r="W81" i="13"/>
  <c r="O84" i="13"/>
  <c r="O81" i="13"/>
  <c r="M84" i="13"/>
  <c r="M81" i="13"/>
  <c r="AB82" i="13"/>
  <c r="AB85" i="13"/>
  <c r="R391" i="13"/>
  <c r="R392" i="13"/>
  <c r="R390" i="13"/>
  <c r="AJ379" i="13"/>
  <c r="AJ380" i="13"/>
  <c r="AJ378" i="13"/>
  <c r="AJ376" i="13"/>
  <c r="AJ377" i="13"/>
  <c r="AJ375" i="13"/>
  <c r="AJ355" i="13"/>
  <c r="AJ87" i="13"/>
  <c r="P83" i="13"/>
  <c r="P80" i="13"/>
  <c r="P81" i="13"/>
  <c r="P84" i="13"/>
  <c r="AH380" i="13"/>
  <c r="AH379" i="13"/>
  <c r="AH375" i="13"/>
  <c r="AH378" i="13"/>
  <c r="AH376" i="13"/>
  <c r="AH377" i="13"/>
  <c r="AH355" i="13"/>
  <c r="AH87" i="13"/>
  <c r="R387" i="13"/>
  <c r="R382" i="13"/>
  <c r="R385" i="13"/>
  <c r="R383" i="13"/>
  <c r="R356" i="13"/>
  <c r="R386" i="13"/>
  <c r="R384" i="13"/>
  <c r="R88" i="13"/>
  <c r="Y83" i="13"/>
  <c r="Y80" i="13"/>
  <c r="O386" i="13"/>
  <c r="O384" i="13"/>
  <c r="O382" i="13"/>
  <c r="O387" i="13"/>
  <c r="O383" i="13"/>
  <c r="O356" i="13"/>
  <c r="O385" i="13"/>
  <c r="O88" i="13"/>
  <c r="X391" i="13"/>
  <c r="X392" i="13"/>
  <c r="X390" i="13"/>
  <c r="Y81" i="13"/>
  <c r="Y84" i="13"/>
  <c r="AB83" i="13"/>
  <c r="AB80" i="13"/>
  <c r="AL85" i="13"/>
  <c r="AL82" i="13"/>
  <c r="Y391" i="13"/>
  <c r="Y392" i="13"/>
  <c r="Y390" i="13"/>
  <c r="Z369" i="13"/>
  <c r="Z372" i="13"/>
  <c r="Z370" i="13"/>
  <c r="Z354" i="13"/>
  <c r="Z368" i="13"/>
  <c r="Z371" i="13"/>
  <c r="Z373" i="13"/>
  <c r="Z86" i="13"/>
  <c r="O390" i="13"/>
  <c r="O391" i="13"/>
  <c r="O392" i="13"/>
  <c r="P391" i="13"/>
  <c r="P390" i="13"/>
  <c r="P392" i="13"/>
  <c r="AD390" i="13"/>
  <c r="AD391" i="13"/>
  <c r="AD392" i="13"/>
  <c r="Q82" i="13"/>
  <c r="Q85" i="13"/>
  <c r="V80" i="13"/>
  <c r="V83" i="13"/>
  <c r="AG378" i="13"/>
  <c r="AG379" i="13"/>
  <c r="AG380" i="13"/>
  <c r="AG375" i="13"/>
  <c r="AG362" i="13" s="1"/>
  <c r="AG365" i="13" s="1"/>
  <c r="AG376" i="13"/>
  <c r="AG355" i="13"/>
  <c r="AG377" i="13"/>
  <c r="AG87" i="13"/>
  <c r="T183" i="13"/>
  <c r="T186" i="13"/>
  <c r="T189" i="13"/>
  <c r="T171" i="13"/>
  <c r="T180" i="13"/>
  <c r="T165" i="13"/>
  <c r="T177" i="13"/>
  <c r="T168" i="13"/>
  <c r="T162" i="13"/>
  <c r="T174" i="13"/>
  <c r="S82" i="13"/>
  <c r="S85" i="13"/>
  <c r="AD85" i="13"/>
  <c r="AD82" i="13"/>
  <c r="V181" i="13"/>
  <c r="V184" i="13"/>
  <c r="V187" i="13"/>
  <c r="V169" i="13"/>
  <c r="V163" i="13"/>
  <c r="V166" i="13"/>
  <c r="V172" i="13"/>
  <c r="V178" i="13"/>
  <c r="V160" i="13"/>
  <c r="V175" i="13"/>
  <c r="AC392" i="13"/>
  <c r="AC390" i="13"/>
  <c r="AC391" i="13"/>
  <c r="V383" i="13"/>
  <c r="V386" i="13"/>
  <c r="V387" i="13"/>
  <c r="V384" i="13"/>
  <c r="V385" i="13"/>
  <c r="V356" i="13"/>
  <c r="V382" i="13"/>
  <c r="V88" i="13"/>
  <c r="Z81" i="13"/>
  <c r="Z84" i="13"/>
  <c r="AJ83" i="13"/>
  <c r="AJ80" i="13"/>
  <c r="AH387" i="13"/>
  <c r="AH382" i="13"/>
  <c r="AH385" i="13"/>
  <c r="AH383" i="13"/>
  <c r="AH384" i="13"/>
  <c r="AH356" i="13"/>
  <c r="AH386" i="13"/>
  <c r="AH88" i="13"/>
  <c r="Y82" i="13"/>
  <c r="Y85" i="13"/>
  <c r="V380" i="13"/>
  <c r="V379" i="13"/>
  <c r="V377" i="13"/>
  <c r="V375" i="13"/>
  <c r="V376" i="13"/>
  <c r="V378" i="13"/>
  <c r="V355" i="13"/>
  <c r="V87" i="13"/>
  <c r="AM80" i="13"/>
  <c r="AM83" i="13"/>
  <c r="AF81" i="13"/>
  <c r="AF84" i="13"/>
  <c r="AI84" i="13"/>
  <c r="AI81" i="13"/>
  <c r="AK392" i="13"/>
  <c r="AK390" i="13"/>
  <c r="AK391" i="13"/>
  <c r="Q391" i="13"/>
  <c r="Q392" i="13"/>
  <c r="Q390" i="13"/>
  <c r="AN391" i="13"/>
  <c r="AN392" i="13"/>
  <c r="AN390" i="13"/>
  <c r="AE386" i="13"/>
  <c r="AE384" i="13"/>
  <c r="AE382" i="13"/>
  <c r="AE383" i="13"/>
  <c r="AE385" i="13"/>
  <c r="AE356" i="13"/>
  <c r="AE387" i="13"/>
  <c r="AE88" i="13"/>
  <c r="AF384" i="13"/>
  <c r="AF387" i="13"/>
  <c r="AF385" i="13"/>
  <c r="AF386" i="13"/>
  <c r="AF382" i="13"/>
  <c r="AF383" i="13"/>
  <c r="AF356" i="13"/>
  <c r="AF88" i="13"/>
  <c r="AL81" i="13"/>
  <c r="AL84" i="13"/>
  <c r="AA369" i="13"/>
  <c r="AA372" i="13"/>
  <c r="AA373" i="13"/>
  <c r="AA370" i="13"/>
  <c r="AA371" i="13"/>
  <c r="AA354" i="13"/>
  <c r="AA368" i="13"/>
  <c r="AA86" i="13"/>
  <c r="AI392" i="13"/>
  <c r="AI390" i="13"/>
  <c r="AI391" i="13"/>
  <c r="AE84" i="13"/>
  <c r="AE81" i="13"/>
  <c r="S392" i="13"/>
  <c r="S390" i="13"/>
  <c r="S391" i="13"/>
  <c r="AK81" i="13"/>
  <c r="AK84" i="13"/>
  <c r="AA379" i="13"/>
  <c r="AA378" i="13"/>
  <c r="AA376" i="13"/>
  <c r="AA380" i="13"/>
  <c r="AA377" i="13"/>
  <c r="AA375" i="13"/>
  <c r="AA355" i="13"/>
  <c r="AA87" i="13"/>
  <c r="W390" i="13"/>
  <c r="W391" i="13"/>
  <c r="W392" i="13"/>
  <c r="AL80" i="13"/>
  <c r="AL83" i="13"/>
  <c r="AG80" i="13"/>
  <c r="AG83" i="13"/>
  <c r="U392" i="13"/>
  <c r="U390" i="13"/>
  <c r="U391" i="13"/>
  <c r="S80" i="13"/>
  <c r="S83" i="13"/>
  <c r="X82" i="13"/>
  <c r="X85" i="13"/>
  <c r="Q371" i="13"/>
  <c r="Q369" i="13"/>
  <c r="Q372" i="13"/>
  <c r="Q373" i="13"/>
  <c r="Q368" i="13"/>
  <c r="Q370" i="13"/>
  <c r="Q354" i="13"/>
  <c r="Q86" i="13"/>
  <c r="N85" i="13"/>
  <c r="N82" i="13"/>
  <c r="AM82" i="13"/>
  <c r="AM85" i="13"/>
  <c r="M392" i="13"/>
  <c r="M390" i="13"/>
  <c r="M391" i="13"/>
  <c r="AN368" i="13"/>
  <c r="AN371" i="13"/>
  <c r="AN372" i="13"/>
  <c r="AN369" i="13"/>
  <c r="AN370" i="13"/>
  <c r="AN354" i="13"/>
  <c r="AN373" i="13"/>
  <c r="AN86" i="13"/>
  <c r="AC376" i="13"/>
  <c r="AC380" i="13"/>
  <c r="AC379" i="13"/>
  <c r="AC377" i="13"/>
  <c r="AC378" i="13"/>
  <c r="AC355" i="13"/>
  <c r="AC375" i="13"/>
  <c r="AC87" i="13"/>
  <c r="U80" i="13"/>
  <c r="U83" i="13"/>
  <c r="AN81" i="13"/>
  <c r="AN84" i="13"/>
  <c r="AA82" i="13"/>
  <c r="AA85" i="13"/>
  <c r="T83" i="13"/>
  <c r="T80" i="13"/>
  <c r="N80" i="13"/>
  <c r="N83" i="13"/>
  <c r="AG391" i="13"/>
  <c r="AG392" i="13"/>
  <c r="AG390" i="13"/>
  <c r="S84" i="13"/>
  <c r="S81" i="13"/>
  <c r="AF83" i="13"/>
  <c r="AF80" i="13"/>
  <c r="U81" i="13"/>
  <c r="U84" i="13"/>
  <c r="AJ82" i="13"/>
  <c r="AJ85" i="13"/>
  <c r="AN82" i="13"/>
  <c r="AN85" i="13"/>
  <c r="AJ392" i="13"/>
  <c r="AJ390" i="13"/>
  <c r="AJ391" i="13"/>
  <c r="AG384" i="13"/>
  <c r="AG387" i="13"/>
  <c r="AG382" i="13"/>
  <c r="AG386" i="13"/>
  <c r="AG383" i="13"/>
  <c r="AG385" i="13"/>
  <c r="AG356" i="13"/>
  <c r="AG88" i="13"/>
  <c r="W386" i="13"/>
  <c r="W384" i="13"/>
  <c r="W382" i="13"/>
  <c r="W387" i="13"/>
  <c r="W383" i="13"/>
  <c r="W385" i="13"/>
  <c r="W356" i="13"/>
  <c r="W88" i="13"/>
  <c r="Z387" i="13"/>
  <c r="Z382" i="13"/>
  <c r="Z385" i="13"/>
  <c r="Z383" i="13"/>
  <c r="Z384" i="13"/>
  <c r="Z356" i="13"/>
  <c r="Z386" i="13"/>
  <c r="Z88" i="13"/>
  <c r="AC383" i="13"/>
  <c r="AC386" i="13"/>
  <c r="AC384" i="13"/>
  <c r="AC385" i="13"/>
  <c r="AC382" i="13"/>
  <c r="AC387" i="13"/>
  <c r="AC356" i="13"/>
  <c r="AC88" i="13"/>
  <c r="AO391" i="13"/>
  <c r="AO392" i="13"/>
  <c r="AO390" i="13"/>
  <c r="R380" i="13"/>
  <c r="R375" i="13"/>
  <c r="R378" i="13"/>
  <c r="R379" i="13"/>
  <c r="R376" i="13"/>
  <c r="R355" i="13"/>
  <c r="R377" i="13"/>
  <c r="R87" i="13"/>
  <c r="AO82" i="13"/>
  <c r="AO85" i="13"/>
  <c r="AM84" i="13"/>
  <c r="AM81" i="13"/>
  <c r="Z391" i="13"/>
  <c r="Z392" i="13"/>
  <c r="Z390" i="13"/>
  <c r="AI387" i="13"/>
  <c r="AI382" i="13"/>
  <c r="AI385" i="13"/>
  <c r="AI386" i="13"/>
  <c r="AI383" i="13"/>
  <c r="AI384" i="13"/>
  <c r="AI356" i="13"/>
  <c r="AI88" i="13"/>
  <c r="Q81" i="13"/>
  <c r="Q84" i="13"/>
  <c r="AF171" i="13"/>
  <c r="AF174" i="13"/>
  <c r="AF177" i="13"/>
  <c r="AF183" i="13"/>
  <c r="AF168" i="13"/>
  <c r="AF180" i="13"/>
  <c r="AF186" i="13"/>
  <c r="AF162" i="13"/>
  <c r="AF165" i="13"/>
  <c r="AF189" i="13"/>
  <c r="AI80" i="13"/>
  <c r="AI83" i="13"/>
  <c r="AA392" i="13"/>
  <c r="AA390" i="13"/>
  <c r="AA391" i="13"/>
  <c r="M82" i="13"/>
  <c r="M85" i="13"/>
  <c r="AO83" i="13"/>
  <c r="AO80" i="13"/>
  <c r="P85" i="13"/>
  <c r="P82" i="13"/>
  <c r="O373" i="13"/>
  <c r="O368" i="13"/>
  <c r="O371" i="13"/>
  <c r="O369" i="13"/>
  <c r="O372" i="13"/>
  <c r="O370" i="13"/>
  <c r="O354" i="13"/>
  <c r="O86" i="13"/>
  <c r="R369" i="13"/>
  <c r="R372" i="13"/>
  <c r="R370" i="13"/>
  <c r="R373" i="13"/>
  <c r="R368" i="13"/>
  <c r="R354" i="13"/>
  <c r="R371" i="13"/>
  <c r="R86" i="13"/>
  <c r="W80" i="13"/>
  <c r="W83" i="13"/>
  <c r="M80" i="13"/>
  <c r="M83" i="13"/>
  <c r="AD81" i="13"/>
  <c r="AD84" i="13"/>
  <c r="T379" i="13"/>
  <c r="T380" i="13"/>
  <c r="T376" i="13"/>
  <c r="T377" i="13"/>
  <c r="T375" i="13"/>
  <c r="T378" i="13"/>
  <c r="T355" i="13"/>
  <c r="T87" i="13"/>
  <c r="AE80" i="13"/>
  <c r="AE83" i="13"/>
  <c r="X83" i="13"/>
  <c r="X80" i="13"/>
  <c r="AD80" i="13"/>
  <c r="AD83" i="13"/>
  <c r="U82" i="13"/>
  <c r="U85" i="13"/>
  <c r="AK82" i="13"/>
  <c r="AK85" i="13"/>
  <c r="AH80" i="13"/>
  <c r="AH83" i="13"/>
  <c r="T82" i="13"/>
  <c r="T85" i="13"/>
  <c r="AL390" i="13"/>
  <c r="AL391" i="13"/>
  <c r="AL392" i="13"/>
  <c r="AD70" i="12"/>
  <c r="AE375" i="12"/>
  <c r="N376" i="12"/>
  <c r="N160" i="12"/>
  <c r="N151" i="12"/>
  <c r="S72" i="12"/>
  <c r="N154" i="12"/>
  <c r="N157" i="12"/>
  <c r="R171" i="12"/>
  <c r="R162" i="12"/>
  <c r="R156" i="12"/>
  <c r="R165" i="12"/>
  <c r="R174" i="12"/>
  <c r="R159" i="12"/>
  <c r="R150" i="12"/>
  <c r="R168" i="12"/>
  <c r="R153" i="12"/>
  <c r="R177" i="12"/>
  <c r="AH176" i="12"/>
  <c r="AH155" i="12"/>
  <c r="AH173" i="12"/>
  <c r="AH149" i="12"/>
  <c r="B24" i="2" s="1"/>
  <c r="AH170" i="12"/>
  <c r="AH158" i="12"/>
  <c r="AH164" i="12"/>
  <c r="AH152" i="12"/>
  <c r="AH161" i="12"/>
  <c r="AH167" i="12"/>
  <c r="N166" i="12"/>
  <c r="N163" i="12"/>
  <c r="AM376" i="12"/>
  <c r="N148" i="12"/>
  <c r="X71" i="12"/>
  <c r="AM375" i="12"/>
  <c r="AF377" i="12"/>
  <c r="AF375" i="12"/>
  <c r="AF376" i="12"/>
  <c r="AP375" i="12"/>
  <c r="AP376" i="12"/>
  <c r="AP377" i="12"/>
  <c r="V376" i="12"/>
  <c r="V375" i="12"/>
  <c r="V377" i="12"/>
  <c r="AL72" i="12"/>
  <c r="AL69" i="12"/>
  <c r="M72" i="12"/>
  <c r="M69" i="12"/>
  <c r="U154" i="12"/>
  <c r="U151" i="12"/>
  <c r="U160" i="12"/>
  <c r="U166" i="12"/>
  <c r="U157" i="12"/>
  <c r="U169" i="12"/>
  <c r="U175" i="12"/>
  <c r="U172" i="12"/>
  <c r="U163" i="12"/>
  <c r="U148" i="12"/>
  <c r="AF68" i="12"/>
  <c r="AF71" i="12"/>
  <c r="U377" i="12"/>
  <c r="AE148" i="12"/>
  <c r="AE160" i="12"/>
  <c r="AE151" i="12"/>
  <c r="AE157" i="12"/>
  <c r="AE175" i="12"/>
  <c r="AE154" i="12"/>
  <c r="AE166" i="12"/>
  <c r="AE169" i="12"/>
  <c r="AE172" i="12"/>
  <c r="AE163" i="12"/>
  <c r="W73" i="12"/>
  <c r="W70" i="12"/>
  <c r="P75" i="12"/>
  <c r="P362" i="12"/>
  <c r="P361" i="12"/>
  <c r="P360" i="12"/>
  <c r="P364" i="12"/>
  <c r="P365" i="12"/>
  <c r="P363" i="12"/>
  <c r="AI75" i="12"/>
  <c r="AI365" i="12"/>
  <c r="AI364" i="12"/>
  <c r="AI363" i="12"/>
  <c r="AI362" i="12"/>
  <c r="AI361" i="12"/>
  <c r="AI360" i="12"/>
  <c r="AI73" i="12"/>
  <c r="AI70" i="12"/>
  <c r="T377" i="12"/>
  <c r="T376" i="12"/>
  <c r="T375" i="12"/>
  <c r="Y68" i="12"/>
  <c r="Y71" i="12"/>
  <c r="W72" i="12"/>
  <c r="W69" i="12"/>
  <c r="AF70" i="12"/>
  <c r="AF73" i="12"/>
  <c r="N68" i="12"/>
  <c r="N71" i="12"/>
  <c r="R68" i="12"/>
  <c r="R71" i="12"/>
  <c r="AO76" i="12"/>
  <c r="AO368" i="12"/>
  <c r="AO372" i="12"/>
  <c r="AO371" i="12"/>
  <c r="AO369" i="12"/>
  <c r="AO370" i="12"/>
  <c r="AO367" i="12"/>
  <c r="AI376" i="12"/>
  <c r="AI375" i="12"/>
  <c r="AI377" i="12"/>
  <c r="X70" i="12"/>
  <c r="X73" i="12"/>
  <c r="S75" i="12"/>
  <c r="S361" i="12"/>
  <c r="S365" i="12"/>
  <c r="S364" i="12"/>
  <c r="S363" i="12"/>
  <c r="S362" i="12"/>
  <c r="S360" i="12"/>
  <c r="AE377" i="12"/>
  <c r="M377" i="12"/>
  <c r="M375" i="12"/>
  <c r="M376" i="12"/>
  <c r="AH72" i="12"/>
  <c r="AH69" i="12"/>
  <c r="AD68" i="12"/>
  <c r="AD71" i="12"/>
  <c r="AM377" i="12"/>
  <c r="AH377" i="12"/>
  <c r="Q69" i="12"/>
  <c r="Q72" i="12"/>
  <c r="S74" i="12"/>
  <c r="S356" i="12"/>
  <c r="S355" i="12"/>
  <c r="S354" i="12"/>
  <c r="S353" i="12"/>
  <c r="S357" i="12"/>
  <c r="S358" i="12"/>
  <c r="P377" i="12"/>
  <c r="P376" i="12"/>
  <c r="P375" i="12"/>
  <c r="Q73" i="12"/>
  <c r="Q70" i="12"/>
  <c r="P74" i="12"/>
  <c r="P353" i="12"/>
  <c r="P358" i="12"/>
  <c r="P357" i="12"/>
  <c r="P356" i="12"/>
  <c r="P354" i="12"/>
  <c r="P355" i="12"/>
  <c r="Z375" i="12"/>
  <c r="Z376" i="12"/>
  <c r="Z377" i="12"/>
  <c r="T70" i="12"/>
  <c r="T73" i="12"/>
  <c r="AE376" i="12"/>
  <c r="AJ76" i="12"/>
  <c r="AJ367" i="12"/>
  <c r="AJ372" i="12"/>
  <c r="AJ371" i="12"/>
  <c r="AJ369" i="12"/>
  <c r="AJ368" i="12"/>
  <c r="AJ370" i="12"/>
  <c r="N377" i="12"/>
  <c r="Z75" i="12"/>
  <c r="Z360" i="12"/>
  <c r="Z364" i="12"/>
  <c r="Z363" i="12"/>
  <c r="Z362" i="12"/>
  <c r="Z361" i="12"/>
  <c r="Z365" i="12"/>
  <c r="P76" i="12"/>
  <c r="P367" i="12"/>
  <c r="P371" i="12"/>
  <c r="P370" i="12"/>
  <c r="P368" i="12"/>
  <c r="P372" i="12"/>
  <c r="P369" i="12"/>
  <c r="Q68" i="12"/>
  <c r="Q71" i="12"/>
  <c r="S376" i="12"/>
  <c r="S375" i="12"/>
  <c r="S377" i="12"/>
  <c r="Z74" i="12"/>
  <c r="Z353" i="12"/>
  <c r="Z355" i="12"/>
  <c r="Z354" i="12"/>
  <c r="Z358" i="12"/>
  <c r="Z356" i="12"/>
  <c r="Z357" i="12"/>
  <c r="AD72" i="12"/>
  <c r="AD69" i="12"/>
  <c r="V76" i="12"/>
  <c r="V369" i="12"/>
  <c r="V368" i="12"/>
  <c r="V371" i="12"/>
  <c r="V370" i="12"/>
  <c r="V367" i="12"/>
  <c r="V372" i="12"/>
  <c r="AB71" i="12"/>
  <c r="AB68" i="12"/>
  <c r="AH68" i="12"/>
  <c r="AH71" i="12"/>
  <c r="Q377" i="12"/>
  <c r="Q376" i="12"/>
  <c r="Q375" i="12"/>
  <c r="AK71" i="12"/>
  <c r="AK68" i="12"/>
  <c r="AI71" i="12"/>
  <c r="AI68" i="12"/>
  <c r="AG70" i="12"/>
  <c r="AG73" i="12"/>
  <c r="AK377" i="12"/>
  <c r="AK375" i="12"/>
  <c r="AK376" i="12"/>
  <c r="AD76" i="12"/>
  <c r="AD369" i="12"/>
  <c r="AD368" i="12"/>
  <c r="AD372" i="12"/>
  <c r="AD371" i="12"/>
  <c r="AD370" i="12"/>
  <c r="AD367" i="12"/>
  <c r="AB70" i="12"/>
  <c r="AB73" i="12"/>
  <c r="AQ71" i="12"/>
  <c r="AQ68" i="12"/>
  <c r="AA76" i="12"/>
  <c r="AA370" i="12"/>
  <c r="AA371" i="12"/>
  <c r="AA372" i="12"/>
  <c r="AA368" i="12"/>
  <c r="AA369" i="12"/>
  <c r="AA367" i="12"/>
  <c r="W68" i="12"/>
  <c r="W71" i="12"/>
  <c r="AN68" i="12"/>
  <c r="AN71" i="12"/>
  <c r="M73" i="12"/>
  <c r="M70" i="12"/>
  <c r="AN76" i="12"/>
  <c r="AN367" i="12"/>
  <c r="AN371" i="12"/>
  <c r="AN370" i="12"/>
  <c r="AN368" i="12"/>
  <c r="AN372" i="12"/>
  <c r="AN369" i="12"/>
  <c r="AO377" i="12"/>
  <c r="AO376" i="12"/>
  <c r="AO375" i="12"/>
  <c r="U73" i="12"/>
  <c r="U70" i="12"/>
  <c r="AE68" i="12"/>
  <c r="AE71" i="12"/>
  <c r="AK73" i="12"/>
  <c r="AK70" i="12"/>
  <c r="AK69" i="12"/>
  <c r="AK72" i="12"/>
  <c r="O74" i="12"/>
  <c r="O354" i="12"/>
  <c r="O358" i="12"/>
  <c r="O357" i="12"/>
  <c r="O356" i="12"/>
  <c r="O353" i="12"/>
  <c r="O355" i="12"/>
  <c r="T74" i="12"/>
  <c r="T353" i="12"/>
  <c r="T357" i="12"/>
  <c r="T356" i="12"/>
  <c r="T355" i="12"/>
  <c r="T354" i="12"/>
  <c r="T358" i="12"/>
  <c r="AP69" i="12"/>
  <c r="AP72" i="12"/>
  <c r="U69" i="12"/>
  <c r="U72" i="12"/>
  <c r="AQ70" i="12"/>
  <c r="AQ73" i="12"/>
  <c r="AC72" i="12"/>
  <c r="AC69" i="12"/>
  <c r="AJ75" i="12"/>
  <c r="AJ362" i="12"/>
  <c r="AJ365" i="12"/>
  <c r="AJ364" i="12"/>
  <c r="AJ363" i="12"/>
  <c r="AJ360" i="12"/>
  <c r="AJ361" i="12"/>
  <c r="N75" i="12"/>
  <c r="N364" i="12"/>
  <c r="N360" i="12"/>
  <c r="N365" i="12"/>
  <c r="N362" i="12"/>
  <c r="N363" i="12"/>
  <c r="N361" i="12"/>
  <c r="AQ69" i="12"/>
  <c r="AQ72" i="12"/>
  <c r="AQ376" i="12"/>
  <c r="AQ375" i="12"/>
  <c r="AQ377" i="12"/>
  <c r="AB377" i="12"/>
  <c r="AB376" i="12"/>
  <c r="AB375" i="12"/>
  <c r="R70" i="12"/>
  <c r="R73" i="12"/>
  <c r="X74" i="12"/>
  <c r="X357" i="12"/>
  <c r="X353" i="12"/>
  <c r="X358" i="12"/>
  <c r="X356" i="12"/>
  <c r="X354" i="12"/>
  <c r="X355" i="12"/>
  <c r="X75" i="12"/>
  <c r="X362" i="12"/>
  <c r="X361" i="12"/>
  <c r="X360" i="12"/>
  <c r="X363" i="12"/>
  <c r="X364" i="12"/>
  <c r="X365" i="12"/>
  <c r="Y76" i="12"/>
  <c r="Y368" i="12"/>
  <c r="Y372" i="12"/>
  <c r="Y371" i="12"/>
  <c r="Y369" i="12"/>
  <c r="Y370" i="12"/>
  <c r="Y367" i="12"/>
  <c r="AE69" i="12"/>
  <c r="AE72" i="12"/>
  <c r="AH375" i="12"/>
  <c r="U376" i="12"/>
  <c r="V72" i="12"/>
  <c r="V69" i="12"/>
  <c r="AC377" i="12"/>
  <c r="AC375" i="12"/>
  <c r="AC376" i="12"/>
  <c r="R376" i="12"/>
  <c r="AG377" i="12"/>
  <c r="AG376" i="12"/>
  <c r="AG375" i="12"/>
  <c r="AP76" i="12"/>
  <c r="AP369" i="12"/>
  <c r="AP372" i="12"/>
  <c r="AP370" i="12"/>
  <c r="AP371" i="12"/>
  <c r="AP368" i="12"/>
  <c r="AP367" i="12"/>
  <c r="X377" i="12"/>
  <c r="X376" i="12"/>
  <c r="X375" i="12"/>
  <c r="AN72" i="12"/>
  <c r="AN69" i="12"/>
  <c r="U71" i="12"/>
  <c r="U68" i="12"/>
  <c r="AM68" i="12"/>
  <c r="AM71" i="12"/>
  <c r="V68" i="12"/>
  <c r="V71" i="12"/>
  <c r="AP68" i="12"/>
  <c r="AP71" i="12"/>
  <c r="M74" i="12"/>
  <c r="M354" i="12"/>
  <c r="M353" i="12"/>
  <c r="M358" i="12"/>
  <c r="M357" i="12"/>
  <c r="M356" i="12"/>
  <c r="M355" i="12"/>
  <c r="N73" i="12"/>
  <c r="N70" i="12"/>
  <c r="AO75" i="12"/>
  <c r="AO363" i="12"/>
  <c r="AO362" i="12"/>
  <c r="AO361" i="12"/>
  <c r="AO360" i="12"/>
  <c r="AO364" i="12"/>
  <c r="AO365" i="12"/>
  <c r="AJ377" i="12"/>
  <c r="AJ376" i="12"/>
  <c r="AJ375" i="12"/>
  <c r="T72" i="12"/>
  <c r="T69" i="12"/>
  <c r="AE73" i="12"/>
  <c r="AE70" i="12"/>
  <c r="Y376" i="12"/>
  <c r="Y377" i="12"/>
  <c r="Y375" i="12"/>
  <c r="AO74" i="12"/>
  <c r="AO358" i="12"/>
  <c r="AO354" i="12"/>
  <c r="AO353" i="12"/>
  <c r="AO356" i="12"/>
  <c r="AO357" i="12"/>
  <c r="AO355" i="12"/>
  <c r="AH70" i="12"/>
  <c r="AH73" i="12"/>
  <c r="AJ74" i="12"/>
  <c r="AJ353" i="12"/>
  <c r="AJ357" i="12"/>
  <c r="AJ356" i="12"/>
  <c r="AJ355" i="12"/>
  <c r="AJ354" i="12"/>
  <c r="AJ358" i="12"/>
  <c r="AA69" i="12"/>
  <c r="AA72" i="12"/>
  <c r="AC74" i="12"/>
  <c r="AC358" i="12"/>
  <c r="AC357" i="12"/>
  <c r="AC353" i="12"/>
  <c r="AC356" i="12"/>
  <c r="AC355" i="12"/>
  <c r="AC354" i="12"/>
  <c r="N155" i="12"/>
  <c r="N152" i="12"/>
  <c r="N149" i="12"/>
  <c r="C5" i="11" s="1"/>
  <c r="B4" i="2" s="1"/>
  <c r="N161" i="12"/>
  <c r="N167" i="12"/>
  <c r="N158" i="12"/>
  <c r="N170" i="12"/>
  <c r="N164" i="12"/>
  <c r="N173" i="12"/>
  <c r="N176" i="12"/>
  <c r="AL376" i="12"/>
  <c r="AL375" i="12"/>
  <c r="AL377" i="12"/>
  <c r="AA74" i="12"/>
  <c r="AA356" i="12"/>
  <c r="AA353" i="12"/>
  <c r="AA355" i="12"/>
  <c r="AA354" i="12"/>
  <c r="AA357" i="12"/>
  <c r="AA358" i="12"/>
  <c r="O376" i="12"/>
  <c r="O377" i="12"/>
  <c r="O375" i="12"/>
  <c r="AG75" i="12"/>
  <c r="AG363" i="12"/>
  <c r="AG362" i="12"/>
  <c r="AG361" i="12"/>
  <c r="AG360" i="12"/>
  <c r="AG364" i="12"/>
  <c r="AG365" i="12"/>
  <c r="AD376" i="12"/>
  <c r="AD375" i="12"/>
  <c r="AD377" i="12"/>
  <c r="AM152" i="12"/>
  <c r="AM155" i="12"/>
  <c r="AM176" i="12"/>
  <c r="AM170" i="12"/>
  <c r="AM149" i="12"/>
  <c r="B29" i="2" s="1"/>
  <c r="AM164" i="12"/>
  <c r="AM173" i="12"/>
  <c r="AM158" i="12"/>
  <c r="AM161" i="12"/>
  <c r="AM167" i="12"/>
  <c r="AL68" i="12"/>
  <c r="AL71" i="12"/>
  <c r="AA376" i="12"/>
  <c r="AA375" i="12"/>
  <c r="AA377" i="12"/>
  <c r="AF69" i="12"/>
  <c r="AF72" i="12"/>
  <c r="AB75" i="12"/>
  <c r="AB365" i="12"/>
  <c r="AB364" i="12"/>
  <c r="AB363" i="12"/>
  <c r="AB362" i="12"/>
  <c r="AB361" i="12"/>
  <c r="AB360" i="12"/>
  <c r="R75" i="12"/>
  <c r="R364" i="12"/>
  <c r="R363" i="12"/>
  <c r="R362" i="12"/>
  <c r="R361" i="12"/>
  <c r="R360" i="12"/>
  <c r="R365" i="12"/>
  <c r="AM76" i="12"/>
  <c r="AM370" i="12"/>
  <c r="AM369" i="12"/>
  <c r="AM367" i="12"/>
  <c r="AM372" i="12"/>
  <c r="AM371" i="12"/>
  <c r="AM368" i="12"/>
  <c r="W377" i="12"/>
  <c r="W376" i="12"/>
  <c r="W375" i="12"/>
  <c r="Z70" i="12"/>
  <c r="Z73" i="12"/>
  <c r="AM72" i="12"/>
  <c r="AM69" i="12"/>
  <c r="O75" i="12"/>
  <c r="O365" i="12"/>
  <c r="O361" i="12"/>
  <c r="O360" i="12"/>
  <c r="O362" i="12"/>
  <c r="O363" i="12"/>
  <c r="O364" i="12"/>
  <c r="AN377" i="12"/>
  <c r="AN376" i="12"/>
  <c r="AN375" i="12"/>
  <c r="R151" i="12"/>
  <c r="R148" i="12"/>
  <c r="R157" i="12"/>
  <c r="R163" i="12"/>
  <c r="R166" i="12"/>
  <c r="R154" i="12"/>
  <c r="R160" i="12"/>
  <c r="R172" i="12"/>
  <c r="R169" i="12"/>
  <c r="R175" i="12"/>
  <c r="Y69" i="12"/>
  <c r="Y72" i="12"/>
  <c r="AC73" i="12"/>
  <c r="AC70" i="12"/>
  <c r="O76" i="12"/>
  <c r="O370" i="12"/>
  <c r="O369" i="12"/>
  <c r="O367" i="12"/>
  <c r="O372" i="12"/>
  <c r="O371" i="12"/>
  <c r="O368" i="12"/>
  <c r="S73" i="12"/>
  <c r="S70" i="12"/>
  <c r="AG74" i="12"/>
  <c r="AG354" i="12"/>
  <c r="AG358" i="12"/>
  <c r="AG357" i="12"/>
  <c r="AG355" i="12"/>
  <c r="AG353" i="12"/>
  <c r="AG356" i="12"/>
  <c r="AL76" i="12"/>
  <c r="AL369" i="12"/>
  <c r="AL368" i="12"/>
  <c r="AL372" i="12"/>
  <c r="AL371" i="12"/>
  <c r="AL370" i="12"/>
  <c r="AL367" i="12"/>
  <c r="R305" i="10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R395" i="10" s="1"/>
  <c r="R398" i="10" s="1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I394" i="10" s="1"/>
  <c r="AI397" i="10" s="1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I395" i="10" s="1"/>
  <c r="AI398" i="10" s="1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I396" i="10" s="1"/>
  <c r="AI399" i="10" s="1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L394" i="10" s="1"/>
  <c r="L397" i="10" s="1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L395" i="10" s="1"/>
  <c r="L398" i="10" s="1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L396" i="10" s="1"/>
  <c r="L399" i="10" s="1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N46" i="10" s="1"/>
  <c r="N47" i="10" s="1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394" i="10" s="1"/>
  <c r="U397" i="10" s="1"/>
  <c r="U402" i="10"/>
  <c r="U403" i="10"/>
  <c r="U404" i="10"/>
  <c r="AC406" i="10"/>
  <c r="AC402" i="10"/>
  <c r="AC403" i="10"/>
  <c r="AC404" i="10"/>
  <c r="AC401" i="10"/>
  <c r="AC394" i="10" s="1"/>
  <c r="AC397" i="10" s="1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395" i="10" s="1"/>
  <c r="AC398" i="10" s="1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394" i="10" s="1"/>
  <c r="V397" i="10" s="1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395" i="10" s="1"/>
  <c r="AM398" i="10" s="1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F394" i="10" s="1"/>
  <c r="AF397" i="10" s="1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F395" i="10" s="1"/>
  <c r="AF398" i="10" s="1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F396" i="10" s="1"/>
  <c r="AF399" i="10" s="1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R343" i="13" l="1"/>
  <c r="R348" i="13"/>
  <c r="R349" i="13"/>
  <c r="R331" i="13"/>
  <c r="R346" i="13"/>
  <c r="R327" i="13"/>
  <c r="R330" i="13"/>
  <c r="P384" i="13"/>
  <c r="P387" i="13"/>
  <c r="P385" i="13"/>
  <c r="P386" i="13"/>
  <c r="P382" i="13"/>
  <c r="P383" i="13"/>
  <c r="P356" i="13"/>
  <c r="P88" i="13"/>
  <c r="U186" i="13"/>
  <c r="U189" i="13"/>
  <c r="U168" i="13"/>
  <c r="U174" i="13"/>
  <c r="U171" i="13"/>
  <c r="U177" i="13"/>
  <c r="U183" i="13"/>
  <c r="U180" i="13"/>
  <c r="U162" i="13"/>
  <c r="U165" i="13"/>
  <c r="AD189" i="13"/>
  <c r="AD168" i="13"/>
  <c r="AD171" i="13"/>
  <c r="AD177" i="13"/>
  <c r="AD174" i="13"/>
  <c r="AD180" i="13"/>
  <c r="AD186" i="13"/>
  <c r="AD162" i="13"/>
  <c r="AD165" i="13"/>
  <c r="AD183" i="13"/>
  <c r="M355" i="13"/>
  <c r="M87" i="13"/>
  <c r="AK378" i="13"/>
  <c r="AK376" i="13"/>
  <c r="AK375" i="13"/>
  <c r="AK362" i="13" s="1"/>
  <c r="AK365" i="13" s="1"/>
  <c r="AK377" i="13"/>
  <c r="AK355" i="13"/>
  <c r="AK380" i="13"/>
  <c r="AK379" i="13"/>
  <c r="AK87" i="13"/>
  <c r="AC170" i="13"/>
  <c r="AC173" i="13"/>
  <c r="AC176" i="13"/>
  <c r="AC182" i="13"/>
  <c r="AC167" i="13"/>
  <c r="AC179" i="13"/>
  <c r="AC185" i="13"/>
  <c r="AC161" i="13"/>
  <c r="AC164" i="13"/>
  <c r="AC188" i="13"/>
  <c r="AL173" i="13"/>
  <c r="AL176" i="13"/>
  <c r="AL179" i="13"/>
  <c r="AL185" i="13"/>
  <c r="AL170" i="13"/>
  <c r="AL182" i="13"/>
  <c r="AL188" i="13"/>
  <c r="AL161" i="13"/>
  <c r="AL167" i="13"/>
  <c r="AL164" i="13"/>
  <c r="AO371" i="13"/>
  <c r="AO369" i="13"/>
  <c r="AO370" i="13"/>
  <c r="AO372" i="13"/>
  <c r="AO368" i="13"/>
  <c r="AO354" i="13"/>
  <c r="AO373" i="13"/>
  <c r="AO86" i="13"/>
  <c r="AI369" i="13"/>
  <c r="AI372" i="13"/>
  <c r="AI373" i="13"/>
  <c r="AI368" i="13"/>
  <c r="AI370" i="13"/>
  <c r="AI371" i="13"/>
  <c r="AI354" i="13"/>
  <c r="AI86" i="13"/>
  <c r="AM380" i="13"/>
  <c r="AM377" i="13"/>
  <c r="AM375" i="13"/>
  <c r="AM376" i="13"/>
  <c r="AM355" i="13"/>
  <c r="AM378" i="13"/>
  <c r="AM379" i="13"/>
  <c r="AM87" i="13"/>
  <c r="AJ175" i="13"/>
  <c r="AJ178" i="13"/>
  <c r="AJ181" i="13"/>
  <c r="AJ187" i="13"/>
  <c r="AJ160" i="13"/>
  <c r="AJ163" i="13"/>
  <c r="AJ166" i="13"/>
  <c r="AJ172" i="13"/>
  <c r="AJ184" i="13"/>
  <c r="AJ169" i="13"/>
  <c r="AF368" i="13"/>
  <c r="AF371" i="13"/>
  <c r="AF372" i="13"/>
  <c r="AF369" i="13"/>
  <c r="AF354" i="13"/>
  <c r="AF370" i="13"/>
  <c r="AF373" i="13"/>
  <c r="AF86" i="13"/>
  <c r="N370" i="13"/>
  <c r="N373" i="13"/>
  <c r="N368" i="13"/>
  <c r="N371" i="13"/>
  <c r="N354" i="13"/>
  <c r="N372" i="13"/>
  <c r="N369" i="13"/>
  <c r="N86" i="13"/>
  <c r="U370" i="13"/>
  <c r="U373" i="13"/>
  <c r="U371" i="13"/>
  <c r="U368" i="13"/>
  <c r="U361" i="13" s="1"/>
  <c r="U364" i="13" s="1"/>
  <c r="U354" i="13"/>
  <c r="U369" i="13"/>
  <c r="U372" i="13"/>
  <c r="U86" i="13"/>
  <c r="AN361" i="13"/>
  <c r="AN364" i="13" s="1"/>
  <c r="Q347" i="13"/>
  <c r="Q350" i="13"/>
  <c r="Q330" i="13"/>
  <c r="Q345" i="13"/>
  <c r="Q338" i="13"/>
  <c r="Q341" i="13"/>
  <c r="Q334" i="13"/>
  <c r="Q343" i="13"/>
  <c r="AG371" i="13"/>
  <c r="AG369" i="13"/>
  <c r="AG372" i="13"/>
  <c r="AG373" i="13"/>
  <c r="AG368" i="13"/>
  <c r="AG370" i="13"/>
  <c r="AG354" i="13"/>
  <c r="AG86" i="13"/>
  <c r="AA362" i="13"/>
  <c r="AA365" i="13" s="1"/>
  <c r="S188" i="13"/>
  <c r="S167" i="13"/>
  <c r="S170" i="13"/>
  <c r="S176" i="13"/>
  <c r="S185" i="13"/>
  <c r="S182" i="13"/>
  <c r="S173" i="13"/>
  <c r="S161" i="13"/>
  <c r="S179" i="13"/>
  <c r="S164" i="13"/>
  <c r="AA340" i="13"/>
  <c r="AA334" i="13"/>
  <c r="AA321" i="13"/>
  <c r="AA336" i="13"/>
  <c r="AK170" i="13"/>
  <c r="AK173" i="13"/>
  <c r="AK176" i="13"/>
  <c r="AK182" i="13"/>
  <c r="AK188" i="13"/>
  <c r="AK161" i="13"/>
  <c r="AK167" i="13"/>
  <c r="AK164" i="13"/>
  <c r="AK179" i="13"/>
  <c r="AK185" i="13"/>
  <c r="AM373" i="13"/>
  <c r="AM368" i="13"/>
  <c r="AM371" i="13"/>
  <c r="AM369" i="13"/>
  <c r="AM370" i="13"/>
  <c r="AM372" i="13"/>
  <c r="AM354" i="13"/>
  <c r="AM86" i="13"/>
  <c r="V363" i="13"/>
  <c r="V366" i="13" s="1"/>
  <c r="AC178" i="13"/>
  <c r="AC181" i="13"/>
  <c r="AC184" i="13"/>
  <c r="AC160" i="13"/>
  <c r="AC163" i="13"/>
  <c r="AC169" i="13"/>
  <c r="AC166" i="13"/>
  <c r="AC175" i="13"/>
  <c r="AC187" i="13"/>
  <c r="AC172" i="13"/>
  <c r="AD181" i="13"/>
  <c r="AD184" i="13"/>
  <c r="AD187" i="13"/>
  <c r="AD169" i="13"/>
  <c r="AD178" i="13"/>
  <c r="AD163" i="13"/>
  <c r="AD166" i="13"/>
  <c r="AD175" i="13"/>
  <c r="AD172" i="13"/>
  <c r="AD160" i="13"/>
  <c r="Y174" i="13"/>
  <c r="Y177" i="13"/>
  <c r="Y180" i="13"/>
  <c r="Y186" i="13"/>
  <c r="Y171" i="13"/>
  <c r="Y183" i="13"/>
  <c r="Y189" i="13"/>
  <c r="Y162" i="13"/>
  <c r="Y168" i="13"/>
  <c r="Y165" i="13"/>
  <c r="X187" i="13"/>
  <c r="X169" i="13"/>
  <c r="X175" i="13"/>
  <c r="X172" i="13"/>
  <c r="X178" i="13"/>
  <c r="X184" i="13"/>
  <c r="X160" i="13"/>
  <c r="X163" i="13"/>
  <c r="X181" i="13"/>
  <c r="X166" i="13"/>
  <c r="O363" i="13"/>
  <c r="O366" i="13" s="1"/>
  <c r="O380" i="13"/>
  <c r="O377" i="13"/>
  <c r="O379" i="13"/>
  <c r="O378" i="13"/>
  <c r="O355" i="13"/>
  <c r="O375" i="13"/>
  <c r="O362" i="13" s="1"/>
  <c r="O365" i="13" s="1"/>
  <c r="O376" i="13"/>
  <c r="O87" i="13"/>
  <c r="AO378" i="13"/>
  <c r="AO379" i="13"/>
  <c r="AO375" i="13"/>
  <c r="AO376" i="13"/>
  <c r="AO355" i="13"/>
  <c r="AO377" i="13"/>
  <c r="AO380" i="13"/>
  <c r="AO87" i="13"/>
  <c r="N380" i="13"/>
  <c r="N377" i="13"/>
  <c r="N375" i="13"/>
  <c r="N378" i="13"/>
  <c r="N355" i="13"/>
  <c r="N379" i="13"/>
  <c r="N376" i="13"/>
  <c r="N87" i="13"/>
  <c r="AG182" i="13"/>
  <c r="AG185" i="13"/>
  <c r="AG188" i="13"/>
  <c r="AG170" i="13"/>
  <c r="AG179" i="13"/>
  <c r="AG164" i="13"/>
  <c r="AG176" i="13"/>
  <c r="AG167" i="13"/>
  <c r="AG161" i="13"/>
  <c r="AG173" i="13"/>
  <c r="AN380" i="13"/>
  <c r="AN378" i="13"/>
  <c r="AN377" i="13"/>
  <c r="AN375" i="13"/>
  <c r="AN362" i="13" s="1"/>
  <c r="AN365" i="13" s="1"/>
  <c r="AN379" i="13"/>
  <c r="AN376" i="13"/>
  <c r="AN355" i="13"/>
  <c r="AN87" i="13"/>
  <c r="N383" i="13"/>
  <c r="N386" i="13"/>
  <c r="N387" i="13"/>
  <c r="N385" i="13"/>
  <c r="N382" i="13"/>
  <c r="N384" i="13"/>
  <c r="N356" i="13"/>
  <c r="N88" i="13"/>
  <c r="Z375" i="13"/>
  <c r="Z378" i="13"/>
  <c r="Z380" i="13"/>
  <c r="Z376" i="13"/>
  <c r="Z379" i="13"/>
  <c r="Z377" i="13"/>
  <c r="Z355" i="13"/>
  <c r="Z87" i="13"/>
  <c r="O184" i="13"/>
  <c r="O187" i="13"/>
  <c r="O172" i="13"/>
  <c r="O166" i="13"/>
  <c r="O169" i="13"/>
  <c r="O175" i="13"/>
  <c r="O181" i="13"/>
  <c r="O178" i="13"/>
  <c r="O160" i="13"/>
  <c r="O163" i="13"/>
  <c r="P377" i="13"/>
  <c r="P380" i="13"/>
  <c r="P375" i="13"/>
  <c r="P378" i="13"/>
  <c r="P355" i="13"/>
  <c r="P379" i="13"/>
  <c r="P376" i="13"/>
  <c r="P87" i="13"/>
  <c r="AB379" i="13"/>
  <c r="AB380" i="13"/>
  <c r="AB376" i="13"/>
  <c r="AB377" i="13"/>
  <c r="AB375" i="13"/>
  <c r="AB378" i="13"/>
  <c r="AB355" i="13"/>
  <c r="AB87" i="13"/>
  <c r="Z185" i="13"/>
  <c r="Z188" i="13"/>
  <c r="Z167" i="13"/>
  <c r="Z173" i="13"/>
  <c r="Z182" i="13"/>
  <c r="Z179" i="13"/>
  <c r="Z170" i="13"/>
  <c r="Z161" i="13"/>
  <c r="Z164" i="13"/>
  <c r="Z176" i="13"/>
  <c r="AI180" i="13"/>
  <c r="AI183" i="13"/>
  <c r="AI186" i="13"/>
  <c r="AI168" i="13"/>
  <c r="AI162" i="13"/>
  <c r="AI165" i="13"/>
  <c r="AI171" i="13"/>
  <c r="AI177" i="13"/>
  <c r="AI189" i="13"/>
  <c r="AI174" i="13"/>
  <c r="S387" i="13"/>
  <c r="S382" i="13"/>
  <c r="S385" i="13"/>
  <c r="S386" i="13"/>
  <c r="S383" i="13"/>
  <c r="S384" i="13"/>
  <c r="S356" i="13"/>
  <c r="S88" i="13"/>
  <c r="Z343" i="13"/>
  <c r="Z328" i="13"/>
  <c r="Z321" i="13"/>
  <c r="Z322" i="13"/>
  <c r="Y379" i="13"/>
  <c r="Y375" i="13"/>
  <c r="Y378" i="13"/>
  <c r="Y376" i="13"/>
  <c r="Y355" i="13"/>
  <c r="Y380" i="13"/>
  <c r="Y377" i="13"/>
  <c r="Y87" i="13"/>
  <c r="P368" i="13"/>
  <c r="P371" i="13"/>
  <c r="P372" i="13"/>
  <c r="P369" i="13"/>
  <c r="P370" i="13"/>
  <c r="P354" i="13"/>
  <c r="P373" i="13"/>
  <c r="P86" i="13"/>
  <c r="AL181" i="13"/>
  <c r="AL184" i="13"/>
  <c r="AL187" i="13"/>
  <c r="AL169" i="13"/>
  <c r="AL163" i="13"/>
  <c r="AL172" i="13"/>
  <c r="AL166" i="13"/>
  <c r="AL178" i="13"/>
  <c r="AL175" i="13"/>
  <c r="AL160" i="13"/>
  <c r="U383" i="13"/>
  <c r="U386" i="13"/>
  <c r="U384" i="13"/>
  <c r="U382" i="13"/>
  <c r="U387" i="13"/>
  <c r="U356" i="13"/>
  <c r="U385" i="13"/>
  <c r="U88" i="13"/>
  <c r="AD380" i="13"/>
  <c r="AD378" i="13"/>
  <c r="AD377" i="13"/>
  <c r="AD375" i="13"/>
  <c r="AD379" i="13"/>
  <c r="AD376" i="13"/>
  <c r="AD355" i="13"/>
  <c r="AD87" i="13"/>
  <c r="R361" i="13"/>
  <c r="R364" i="13" s="1"/>
  <c r="R347" i="13" s="1"/>
  <c r="AJ183" i="13"/>
  <c r="AJ186" i="13"/>
  <c r="AJ189" i="13"/>
  <c r="AJ171" i="13"/>
  <c r="AJ180" i="13"/>
  <c r="AJ165" i="13"/>
  <c r="AJ177" i="13"/>
  <c r="AJ168" i="13"/>
  <c r="AJ174" i="13"/>
  <c r="AJ162" i="13"/>
  <c r="T372" i="13"/>
  <c r="T370" i="13"/>
  <c r="T368" i="13"/>
  <c r="T373" i="13"/>
  <c r="T354" i="13"/>
  <c r="T369" i="13"/>
  <c r="T371" i="13"/>
  <c r="T86" i="13"/>
  <c r="AN349" i="13"/>
  <c r="AN337" i="13"/>
  <c r="AN333" i="13"/>
  <c r="AN342" i="13"/>
  <c r="AN322" i="13"/>
  <c r="AN334" i="13"/>
  <c r="AN325" i="13"/>
  <c r="AN331" i="13"/>
  <c r="AN328" i="13"/>
  <c r="AN340" i="13"/>
  <c r="AN324" i="13"/>
  <c r="AN321" i="13"/>
  <c r="AN343" i="13"/>
  <c r="AN346" i="13"/>
  <c r="AN336" i="13"/>
  <c r="M170" i="13"/>
  <c r="M173" i="13"/>
  <c r="M176" i="13"/>
  <c r="M182" i="13"/>
  <c r="M167" i="13"/>
  <c r="M179" i="13"/>
  <c r="M185" i="13"/>
  <c r="M161" i="13"/>
  <c r="M164" i="13"/>
  <c r="M188" i="13"/>
  <c r="X384" i="13"/>
  <c r="X387" i="13"/>
  <c r="X385" i="13"/>
  <c r="X383" i="13"/>
  <c r="X382" i="13"/>
  <c r="X356" i="13"/>
  <c r="X386" i="13"/>
  <c r="X88" i="13"/>
  <c r="S172" i="13"/>
  <c r="S175" i="13"/>
  <c r="S178" i="13"/>
  <c r="S184" i="13"/>
  <c r="S169" i="13"/>
  <c r="S181" i="13"/>
  <c r="S187" i="13"/>
  <c r="S160" i="13"/>
  <c r="S163" i="13"/>
  <c r="S166" i="13"/>
  <c r="AA361" i="13"/>
  <c r="AA364" i="13" s="1"/>
  <c r="AA345" i="13" s="1"/>
  <c r="AL380" i="13"/>
  <c r="AL378" i="13"/>
  <c r="AL377" i="13"/>
  <c r="AL375" i="13"/>
  <c r="AL379" i="13"/>
  <c r="AL376" i="13"/>
  <c r="AL355" i="13"/>
  <c r="AL87" i="13"/>
  <c r="AK178" i="13"/>
  <c r="AK181" i="13"/>
  <c r="AK184" i="13"/>
  <c r="AK166" i="13"/>
  <c r="AK175" i="13"/>
  <c r="AK160" i="13"/>
  <c r="AK187" i="13"/>
  <c r="AK163" i="13"/>
  <c r="AK172" i="13"/>
  <c r="AK169" i="13"/>
  <c r="AH363" i="13"/>
  <c r="AH366" i="13" s="1"/>
  <c r="AC186" i="13"/>
  <c r="AC189" i="13"/>
  <c r="AC168" i="13"/>
  <c r="AC174" i="13"/>
  <c r="AC183" i="13"/>
  <c r="AC180" i="13"/>
  <c r="AC171" i="13"/>
  <c r="AC177" i="13"/>
  <c r="AC165" i="13"/>
  <c r="AC162" i="13"/>
  <c r="P171" i="13"/>
  <c r="P174" i="13"/>
  <c r="P177" i="13"/>
  <c r="P183" i="13"/>
  <c r="P168" i="13"/>
  <c r="P180" i="13"/>
  <c r="P186" i="13"/>
  <c r="P162" i="13"/>
  <c r="P165" i="13"/>
  <c r="P189" i="13"/>
  <c r="Y182" i="13"/>
  <c r="Y185" i="13"/>
  <c r="Y188" i="13"/>
  <c r="Y170" i="13"/>
  <c r="Y164" i="13"/>
  <c r="Y167" i="13"/>
  <c r="Y173" i="13"/>
  <c r="Y179" i="13"/>
  <c r="Y161" i="13"/>
  <c r="Y176" i="13"/>
  <c r="X171" i="13"/>
  <c r="X174" i="13"/>
  <c r="X177" i="13"/>
  <c r="X183" i="13"/>
  <c r="X189" i="13"/>
  <c r="X162" i="13"/>
  <c r="X168" i="13"/>
  <c r="X165" i="13"/>
  <c r="X180" i="13"/>
  <c r="X186" i="13"/>
  <c r="R169" i="13"/>
  <c r="R172" i="13"/>
  <c r="R175" i="13"/>
  <c r="R181" i="13"/>
  <c r="R187" i="13"/>
  <c r="R160" i="13"/>
  <c r="R163" i="13"/>
  <c r="R178" i="13"/>
  <c r="R166" i="13"/>
  <c r="R184" i="13"/>
  <c r="AC370" i="13"/>
  <c r="AC373" i="13"/>
  <c r="AC371" i="13"/>
  <c r="AC354" i="13"/>
  <c r="AC368" i="13"/>
  <c r="AC369" i="13"/>
  <c r="AC372" i="13"/>
  <c r="AC86" i="13"/>
  <c r="N189" i="13"/>
  <c r="N168" i="13"/>
  <c r="N171" i="13"/>
  <c r="N177" i="13"/>
  <c r="N174" i="13"/>
  <c r="N180" i="13"/>
  <c r="N186" i="13"/>
  <c r="N162" i="13"/>
  <c r="N183" i="13"/>
  <c r="N165" i="13"/>
  <c r="AA180" i="13"/>
  <c r="AA183" i="13"/>
  <c r="AA186" i="13"/>
  <c r="AA168" i="13"/>
  <c r="AA177" i="13"/>
  <c r="AA162" i="13"/>
  <c r="AA189" i="13"/>
  <c r="AA165" i="13"/>
  <c r="AA174" i="13"/>
  <c r="AA171" i="13"/>
  <c r="AI172" i="13"/>
  <c r="AI175" i="13"/>
  <c r="AI178" i="13"/>
  <c r="AI184" i="13"/>
  <c r="AI169" i="13"/>
  <c r="AI181" i="13"/>
  <c r="AI187" i="13"/>
  <c r="AI160" i="13"/>
  <c r="AI163" i="13"/>
  <c r="AI166" i="13"/>
  <c r="AF380" i="13"/>
  <c r="AF377" i="13"/>
  <c r="AF379" i="13"/>
  <c r="AF375" i="13"/>
  <c r="AF378" i="13"/>
  <c r="AF355" i="13"/>
  <c r="AF376" i="13"/>
  <c r="AF87" i="13"/>
  <c r="AK370" i="13"/>
  <c r="AK373" i="13"/>
  <c r="AK371" i="13"/>
  <c r="AK368" i="13"/>
  <c r="AK354" i="13"/>
  <c r="AK369" i="13"/>
  <c r="AK372" i="13"/>
  <c r="AK86" i="13"/>
  <c r="AK383" i="13"/>
  <c r="AK386" i="13"/>
  <c r="AK384" i="13"/>
  <c r="AK382" i="13"/>
  <c r="AK385" i="13"/>
  <c r="AK387" i="13"/>
  <c r="AK356" i="13"/>
  <c r="AK88" i="13"/>
  <c r="AE363" i="13"/>
  <c r="AE366" i="13" s="1"/>
  <c r="Y169" i="13"/>
  <c r="Y172" i="13"/>
  <c r="Y178" i="13"/>
  <c r="Y187" i="13"/>
  <c r="Y184" i="13"/>
  <c r="Y160" i="13"/>
  <c r="Y175" i="13"/>
  <c r="Y163" i="13"/>
  <c r="Y181" i="13"/>
  <c r="Y166" i="13"/>
  <c r="R362" i="13"/>
  <c r="R365" i="13" s="1"/>
  <c r="AC363" i="13"/>
  <c r="AC366" i="13" s="1"/>
  <c r="S379" i="13"/>
  <c r="S378" i="13"/>
  <c r="S376" i="13"/>
  <c r="S355" i="13"/>
  <c r="S380" i="13"/>
  <c r="S375" i="13"/>
  <c r="S362" i="13" s="1"/>
  <c r="S365" i="13" s="1"/>
  <c r="S377" i="13"/>
  <c r="S87" i="13"/>
  <c r="AC362" i="13"/>
  <c r="AC365" i="13" s="1"/>
  <c r="M178" i="13"/>
  <c r="M181" i="13"/>
  <c r="M184" i="13"/>
  <c r="M160" i="13"/>
  <c r="M163" i="13"/>
  <c r="M169" i="13"/>
  <c r="M166" i="13"/>
  <c r="M175" i="13"/>
  <c r="M187" i="13"/>
  <c r="M172" i="13"/>
  <c r="AL370" i="13"/>
  <c r="AL373" i="13"/>
  <c r="AL368" i="13"/>
  <c r="AL361" i="13" s="1"/>
  <c r="AL364" i="13" s="1"/>
  <c r="AL354" i="13"/>
  <c r="AL369" i="13"/>
  <c r="AL371" i="13"/>
  <c r="AL372" i="13"/>
  <c r="AL86" i="13"/>
  <c r="S180" i="13"/>
  <c r="S183" i="13"/>
  <c r="S186" i="13"/>
  <c r="S168" i="13"/>
  <c r="S162" i="13"/>
  <c r="S165" i="13"/>
  <c r="S171" i="13"/>
  <c r="S177" i="13"/>
  <c r="S189" i="13"/>
  <c r="S174" i="13"/>
  <c r="AN187" i="13"/>
  <c r="AN166" i="13"/>
  <c r="AN169" i="13"/>
  <c r="AN175" i="13"/>
  <c r="AN172" i="13"/>
  <c r="AN178" i="13"/>
  <c r="AN184" i="13"/>
  <c r="AN160" i="13"/>
  <c r="AN181" i="13"/>
  <c r="AN163" i="13"/>
  <c r="AK186" i="13"/>
  <c r="AK189" i="13"/>
  <c r="AK168" i="13"/>
  <c r="AK174" i="13"/>
  <c r="AK171" i="13"/>
  <c r="AK177" i="13"/>
  <c r="AK183" i="13"/>
  <c r="AK165" i="13"/>
  <c r="AK180" i="13"/>
  <c r="AK162" i="13"/>
  <c r="Y384" i="13"/>
  <c r="Y387" i="13"/>
  <c r="Y382" i="13"/>
  <c r="Y385" i="13"/>
  <c r="Y386" i="13"/>
  <c r="Y383" i="13"/>
  <c r="Y356" i="13"/>
  <c r="Y88" i="13"/>
  <c r="P187" i="13"/>
  <c r="P169" i="13"/>
  <c r="P175" i="13"/>
  <c r="P184" i="13"/>
  <c r="P181" i="13"/>
  <c r="P172" i="13"/>
  <c r="P160" i="13"/>
  <c r="P178" i="13"/>
  <c r="P163" i="13"/>
  <c r="P166" i="13"/>
  <c r="Z361" i="13"/>
  <c r="Z364" i="13" s="1"/>
  <c r="Z335" i="13" s="1"/>
  <c r="AL383" i="13"/>
  <c r="AL386" i="13"/>
  <c r="AL387" i="13"/>
  <c r="AL384" i="13"/>
  <c r="AL385" i="13"/>
  <c r="AL356" i="13"/>
  <c r="AL382" i="13"/>
  <c r="AL88" i="13"/>
  <c r="X179" i="13"/>
  <c r="X182" i="13"/>
  <c r="X185" i="13"/>
  <c r="X167" i="13"/>
  <c r="X176" i="13"/>
  <c r="X161" i="13"/>
  <c r="X188" i="13"/>
  <c r="X164" i="13"/>
  <c r="X173" i="13"/>
  <c r="X170" i="13"/>
  <c r="AH362" i="13"/>
  <c r="AH365" i="13" s="1"/>
  <c r="R177" i="13"/>
  <c r="R180" i="13"/>
  <c r="R183" i="13"/>
  <c r="R189" i="13"/>
  <c r="R174" i="13"/>
  <c r="R186" i="13"/>
  <c r="R162" i="13"/>
  <c r="R165" i="13"/>
  <c r="R171" i="13"/>
  <c r="R168" i="13"/>
  <c r="W380" i="13"/>
  <c r="W377" i="13"/>
  <c r="W378" i="13"/>
  <c r="W375" i="13"/>
  <c r="W376" i="13"/>
  <c r="W355" i="13"/>
  <c r="W379" i="13"/>
  <c r="W87" i="13"/>
  <c r="AM168" i="13"/>
  <c r="AM171" i="13"/>
  <c r="AM174" i="13"/>
  <c r="AM180" i="13"/>
  <c r="AM177" i="13"/>
  <c r="AM183" i="13"/>
  <c r="AM189" i="13"/>
  <c r="AM162" i="13"/>
  <c r="AM165" i="13"/>
  <c r="AM186" i="13"/>
  <c r="N173" i="13"/>
  <c r="N176" i="13"/>
  <c r="N179" i="13"/>
  <c r="N185" i="13"/>
  <c r="N161" i="13"/>
  <c r="N164" i="13"/>
  <c r="N170" i="13"/>
  <c r="N182" i="13"/>
  <c r="N167" i="13"/>
  <c r="N188" i="13"/>
  <c r="Z177" i="13"/>
  <c r="Z180" i="13"/>
  <c r="Z183" i="13"/>
  <c r="Z189" i="13"/>
  <c r="Z162" i="13"/>
  <c r="Z168" i="13"/>
  <c r="Z165" i="13"/>
  <c r="Z174" i="13"/>
  <c r="Z186" i="13"/>
  <c r="Z171" i="13"/>
  <c r="AB183" i="13"/>
  <c r="AB186" i="13"/>
  <c r="AB189" i="13"/>
  <c r="AB171" i="13"/>
  <c r="AB165" i="13"/>
  <c r="AB168" i="13"/>
  <c r="AB174" i="13"/>
  <c r="AB180" i="13"/>
  <c r="AB162" i="13"/>
  <c r="AB177" i="13"/>
  <c r="AE373" i="13"/>
  <c r="AE368" i="13"/>
  <c r="AE371" i="13"/>
  <c r="AE369" i="13"/>
  <c r="AE372" i="13"/>
  <c r="AE354" i="13"/>
  <c r="AE370" i="13"/>
  <c r="AE86" i="13"/>
  <c r="Q182" i="13"/>
  <c r="Q185" i="13"/>
  <c r="Q188" i="13"/>
  <c r="Q170" i="13"/>
  <c r="Q179" i="13"/>
  <c r="Q164" i="13"/>
  <c r="Q176" i="13"/>
  <c r="Q167" i="13"/>
  <c r="Q173" i="13"/>
  <c r="Q161" i="13"/>
  <c r="AD173" i="13"/>
  <c r="AD176" i="13"/>
  <c r="AD179" i="13"/>
  <c r="AD185" i="13"/>
  <c r="AD161" i="13"/>
  <c r="AD164" i="13"/>
  <c r="AD170" i="13"/>
  <c r="AD182" i="13"/>
  <c r="AD188" i="13"/>
  <c r="AD167" i="13"/>
  <c r="T385" i="13"/>
  <c r="T383" i="13"/>
  <c r="T382" i="13"/>
  <c r="T387" i="13"/>
  <c r="T356" i="13"/>
  <c r="T384" i="13"/>
  <c r="T386" i="13"/>
  <c r="T88" i="13"/>
  <c r="AD370" i="13"/>
  <c r="AD373" i="13"/>
  <c r="AD368" i="13"/>
  <c r="AD371" i="13"/>
  <c r="AD354" i="13"/>
  <c r="AD372" i="13"/>
  <c r="AD369" i="13"/>
  <c r="AD86" i="13"/>
  <c r="T362" i="13"/>
  <c r="T365" i="13" s="1"/>
  <c r="M383" i="13"/>
  <c r="M386" i="13"/>
  <c r="M384" i="13"/>
  <c r="M376" i="13"/>
  <c r="M385" i="13"/>
  <c r="M370" i="13"/>
  <c r="M373" i="13"/>
  <c r="M387" i="13"/>
  <c r="M382" i="13"/>
  <c r="M371" i="13"/>
  <c r="M377" i="13"/>
  <c r="M354" i="13"/>
  <c r="M378" i="13"/>
  <c r="M380" i="13"/>
  <c r="M368" i="13"/>
  <c r="M379" i="13"/>
  <c r="M369" i="13"/>
  <c r="M372" i="13"/>
  <c r="M375" i="13"/>
  <c r="M86" i="13"/>
  <c r="M356" i="13"/>
  <c r="M88" i="13"/>
  <c r="AI363" i="13"/>
  <c r="AI366" i="13" s="1"/>
  <c r="AO384" i="13"/>
  <c r="AO387" i="13"/>
  <c r="AO382" i="13"/>
  <c r="AO385" i="13"/>
  <c r="AO386" i="13"/>
  <c r="AO383" i="13"/>
  <c r="AO356" i="13"/>
  <c r="AO88" i="13"/>
  <c r="AN386" i="13"/>
  <c r="AN384" i="13"/>
  <c r="AN387" i="13"/>
  <c r="AN385" i="13"/>
  <c r="AN383" i="13"/>
  <c r="AN356" i="13"/>
  <c r="AN382" i="13"/>
  <c r="AN88" i="13"/>
  <c r="M186" i="13"/>
  <c r="M189" i="13"/>
  <c r="M168" i="13"/>
  <c r="M174" i="13"/>
  <c r="M183" i="13"/>
  <c r="M180" i="13"/>
  <c r="M171" i="13"/>
  <c r="M165" i="13"/>
  <c r="M177" i="13"/>
  <c r="M162" i="13"/>
  <c r="Q361" i="13"/>
  <c r="Q364" i="13" s="1"/>
  <c r="Q342" i="13" s="1"/>
  <c r="S369" i="13"/>
  <c r="S372" i="13"/>
  <c r="S373" i="13"/>
  <c r="S368" i="13"/>
  <c r="S370" i="13"/>
  <c r="S371" i="13"/>
  <c r="S354" i="13"/>
  <c r="S86" i="13"/>
  <c r="W168" i="13"/>
  <c r="W171" i="13"/>
  <c r="W174" i="13"/>
  <c r="W180" i="13"/>
  <c r="W177" i="13"/>
  <c r="W183" i="13"/>
  <c r="W189" i="13"/>
  <c r="W162" i="13"/>
  <c r="W165" i="13"/>
  <c r="W186" i="13"/>
  <c r="AE380" i="13"/>
  <c r="AE377" i="13"/>
  <c r="AE379" i="13"/>
  <c r="AE378" i="13"/>
  <c r="AE355" i="13"/>
  <c r="AE375" i="13"/>
  <c r="AE376" i="13"/>
  <c r="AE87" i="13"/>
  <c r="AN171" i="13"/>
  <c r="AN174" i="13"/>
  <c r="AN177" i="13"/>
  <c r="AN183" i="13"/>
  <c r="AN189" i="13"/>
  <c r="AN162" i="13"/>
  <c r="AN168" i="13"/>
  <c r="AN165" i="13"/>
  <c r="AN180" i="13"/>
  <c r="AN186" i="13"/>
  <c r="AI379" i="13"/>
  <c r="AI378" i="13"/>
  <c r="AI376" i="13"/>
  <c r="AI355" i="13"/>
  <c r="AI380" i="13"/>
  <c r="AI375" i="13"/>
  <c r="AI377" i="13"/>
  <c r="AI87" i="13"/>
  <c r="AJ372" i="13"/>
  <c r="AJ370" i="13"/>
  <c r="AJ368" i="13"/>
  <c r="AJ373" i="13"/>
  <c r="AJ354" i="13"/>
  <c r="AJ369" i="13"/>
  <c r="AJ371" i="13"/>
  <c r="AJ86" i="13"/>
  <c r="V370" i="13"/>
  <c r="V373" i="13"/>
  <c r="V368" i="13"/>
  <c r="V354" i="13"/>
  <c r="V369" i="13"/>
  <c r="V371" i="13"/>
  <c r="V372" i="13"/>
  <c r="V86" i="13"/>
  <c r="P179" i="13"/>
  <c r="P182" i="13"/>
  <c r="P185" i="13"/>
  <c r="P167" i="13"/>
  <c r="P161" i="13"/>
  <c r="P164" i="13"/>
  <c r="P170" i="13"/>
  <c r="P176" i="13"/>
  <c r="P188" i="13"/>
  <c r="P173" i="13"/>
  <c r="Y371" i="13"/>
  <c r="Y369" i="13"/>
  <c r="Y370" i="13"/>
  <c r="Y372" i="13"/>
  <c r="Y373" i="13"/>
  <c r="Y354" i="13"/>
  <c r="Y368" i="13"/>
  <c r="Y86" i="13"/>
  <c r="R363" i="13"/>
  <c r="R366" i="13" s="1"/>
  <c r="AJ362" i="13"/>
  <c r="AJ365" i="13" s="1"/>
  <c r="R185" i="13"/>
  <c r="R188" i="13"/>
  <c r="R167" i="13"/>
  <c r="R173" i="13"/>
  <c r="R170" i="13"/>
  <c r="R176" i="13"/>
  <c r="R182" i="13"/>
  <c r="R161" i="13"/>
  <c r="R179" i="13"/>
  <c r="R164" i="13"/>
  <c r="AM176" i="13"/>
  <c r="AM179" i="13"/>
  <c r="AM182" i="13"/>
  <c r="AM188" i="13"/>
  <c r="AM161" i="13"/>
  <c r="AM167" i="13"/>
  <c r="AM164" i="13"/>
  <c r="AM173" i="13"/>
  <c r="AM185" i="13"/>
  <c r="AM170" i="13"/>
  <c r="N181" i="13"/>
  <c r="N184" i="13"/>
  <c r="N187" i="13"/>
  <c r="N169" i="13"/>
  <c r="N178" i="13"/>
  <c r="N163" i="13"/>
  <c r="N166" i="13"/>
  <c r="N175" i="13"/>
  <c r="N160" i="13"/>
  <c r="N172" i="13"/>
  <c r="AH169" i="13"/>
  <c r="AH172" i="13"/>
  <c r="AH175" i="13"/>
  <c r="AH181" i="13"/>
  <c r="AH187" i="13"/>
  <c r="AH160" i="13"/>
  <c r="AH163" i="13"/>
  <c r="AH178" i="13"/>
  <c r="AH166" i="13"/>
  <c r="AH184" i="13"/>
  <c r="AO182" i="13"/>
  <c r="AO185" i="13"/>
  <c r="AO188" i="13"/>
  <c r="AO170" i="13"/>
  <c r="AO164" i="13"/>
  <c r="AO167" i="13"/>
  <c r="AO173" i="13"/>
  <c r="AO179" i="13"/>
  <c r="AO176" i="13"/>
  <c r="AO161" i="13"/>
  <c r="AJ167" i="13"/>
  <c r="AJ170" i="13"/>
  <c r="AJ173" i="13"/>
  <c r="AJ179" i="13"/>
  <c r="AJ176" i="13"/>
  <c r="AJ182" i="13"/>
  <c r="AJ188" i="13"/>
  <c r="AJ161" i="13"/>
  <c r="AJ164" i="13"/>
  <c r="AJ185" i="13"/>
  <c r="X368" i="13"/>
  <c r="X371" i="13"/>
  <c r="X372" i="13"/>
  <c r="X369" i="13"/>
  <c r="X370" i="13"/>
  <c r="X373" i="13"/>
  <c r="X354" i="13"/>
  <c r="X86" i="13"/>
  <c r="O361" i="13"/>
  <c r="O364" i="13" s="1"/>
  <c r="AA188" i="13"/>
  <c r="AA167" i="13"/>
  <c r="AA170" i="13"/>
  <c r="AA176" i="13"/>
  <c r="AA173" i="13"/>
  <c r="AA179" i="13"/>
  <c r="AA185" i="13"/>
  <c r="AA161" i="13"/>
  <c r="AA182" i="13"/>
  <c r="AA164" i="13"/>
  <c r="Q379" i="13"/>
  <c r="Q380" i="13"/>
  <c r="Q375" i="13"/>
  <c r="Q378" i="13"/>
  <c r="Q376" i="13"/>
  <c r="Q355" i="13"/>
  <c r="Q377" i="13"/>
  <c r="Q87" i="13"/>
  <c r="AO169" i="13"/>
  <c r="AO172" i="13"/>
  <c r="AO178" i="13"/>
  <c r="AO187" i="13"/>
  <c r="AO166" i="13"/>
  <c r="AO184" i="13"/>
  <c r="AO160" i="13"/>
  <c r="AO175" i="13"/>
  <c r="AO163" i="13"/>
  <c r="AO181" i="13"/>
  <c r="W363" i="13"/>
  <c r="W366" i="13" s="1"/>
  <c r="AG363" i="13"/>
  <c r="AG366" i="13" s="1"/>
  <c r="AG169" i="13"/>
  <c r="AG172" i="13"/>
  <c r="AG178" i="13"/>
  <c r="AG175" i="13"/>
  <c r="AG181" i="13"/>
  <c r="AG187" i="13"/>
  <c r="AG160" i="13"/>
  <c r="AG163" i="13"/>
  <c r="AG184" i="13"/>
  <c r="AG166" i="13"/>
  <c r="AA387" i="13"/>
  <c r="AA382" i="13"/>
  <c r="AA385" i="13"/>
  <c r="AA386" i="13"/>
  <c r="AA384" i="13"/>
  <c r="AA356" i="13"/>
  <c r="AA383" i="13"/>
  <c r="AA88" i="13"/>
  <c r="AA347" i="13" s="1"/>
  <c r="U170" i="13"/>
  <c r="U173" i="13"/>
  <c r="U176" i="13"/>
  <c r="U182" i="13"/>
  <c r="U188" i="13"/>
  <c r="U161" i="13"/>
  <c r="U167" i="13"/>
  <c r="U164" i="13"/>
  <c r="U179" i="13"/>
  <c r="U185" i="13"/>
  <c r="W176" i="13"/>
  <c r="W179" i="13"/>
  <c r="W182" i="13"/>
  <c r="W188" i="13"/>
  <c r="W161" i="13"/>
  <c r="W167" i="13"/>
  <c r="W164" i="13"/>
  <c r="W173" i="13"/>
  <c r="W185" i="13"/>
  <c r="W170" i="13"/>
  <c r="AN179" i="13"/>
  <c r="AN182" i="13"/>
  <c r="AN185" i="13"/>
  <c r="AN167" i="13"/>
  <c r="AN176" i="13"/>
  <c r="AN161" i="13"/>
  <c r="AN188" i="13"/>
  <c r="AN164" i="13"/>
  <c r="AN173" i="13"/>
  <c r="AN170" i="13"/>
  <c r="AD383" i="13"/>
  <c r="AD386" i="13"/>
  <c r="AD387" i="13"/>
  <c r="AD385" i="13"/>
  <c r="AD382" i="13"/>
  <c r="AD384" i="13"/>
  <c r="AD356" i="13"/>
  <c r="AD88" i="13"/>
  <c r="O168" i="13"/>
  <c r="O171" i="13"/>
  <c r="O174" i="13"/>
  <c r="O180" i="13"/>
  <c r="O189" i="13"/>
  <c r="O186" i="13"/>
  <c r="O162" i="13"/>
  <c r="O177" i="13"/>
  <c r="O165" i="13"/>
  <c r="O183" i="13"/>
  <c r="AB372" i="13"/>
  <c r="AB370" i="13"/>
  <c r="AB368" i="13"/>
  <c r="AB371" i="13"/>
  <c r="AB354" i="13"/>
  <c r="AB373" i="13"/>
  <c r="AB369" i="13"/>
  <c r="AB86" i="13"/>
  <c r="AM184" i="13"/>
  <c r="AM187" i="13"/>
  <c r="AM166" i="13"/>
  <c r="AM172" i="13"/>
  <c r="AM181" i="13"/>
  <c r="AM178" i="13"/>
  <c r="AM169" i="13"/>
  <c r="AM163" i="13"/>
  <c r="AM160" i="13"/>
  <c r="AM175" i="13"/>
  <c r="AB167" i="13"/>
  <c r="AB170" i="13"/>
  <c r="AB173" i="13"/>
  <c r="AB179" i="13"/>
  <c r="AB188" i="13"/>
  <c r="AB185" i="13"/>
  <c r="AB161" i="13"/>
  <c r="AB176" i="13"/>
  <c r="AB164" i="13"/>
  <c r="AB182" i="13"/>
  <c r="AH177" i="13"/>
  <c r="AH180" i="13"/>
  <c r="AH183" i="13"/>
  <c r="AH189" i="13"/>
  <c r="AH174" i="13"/>
  <c r="AH186" i="13"/>
  <c r="AH162" i="13"/>
  <c r="AH165" i="13"/>
  <c r="AH171" i="13"/>
  <c r="AH168" i="13"/>
  <c r="O341" i="13"/>
  <c r="O333" i="13"/>
  <c r="O344" i="13"/>
  <c r="O350" i="13"/>
  <c r="O347" i="13"/>
  <c r="O332" i="13"/>
  <c r="O324" i="13"/>
  <c r="O345" i="13"/>
  <c r="O330" i="13"/>
  <c r="O338" i="13"/>
  <c r="O326" i="13"/>
  <c r="O335" i="13"/>
  <c r="O321" i="13"/>
  <c r="O323" i="13"/>
  <c r="O329" i="13"/>
  <c r="O336" i="13"/>
  <c r="Q174" i="13"/>
  <c r="Q177" i="13"/>
  <c r="Q180" i="13"/>
  <c r="Q186" i="13"/>
  <c r="Q162" i="13"/>
  <c r="Q165" i="13"/>
  <c r="Q171" i="13"/>
  <c r="Q183" i="13"/>
  <c r="Q168" i="13"/>
  <c r="Q189" i="13"/>
  <c r="AL189" i="13"/>
  <c r="AL168" i="13"/>
  <c r="AL171" i="13"/>
  <c r="AL177" i="13"/>
  <c r="AL186" i="13"/>
  <c r="AL183" i="13"/>
  <c r="AL174" i="13"/>
  <c r="AL162" i="13"/>
  <c r="AL180" i="13"/>
  <c r="AL165" i="13"/>
  <c r="U376" i="13"/>
  <c r="U379" i="13"/>
  <c r="U375" i="13"/>
  <c r="U380" i="13"/>
  <c r="U377" i="13"/>
  <c r="U355" i="13"/>
  <c r="U378" i="13"/>
  <c r="U87" i="13"/>
  <c r="AH369" i="13"/>
  <c r="AH372" i="13"/>
  <c r="AH370" i="13"/>
  <c r="AH373" i="13"/>
  <c r="AH368" i="13"/>
  <c r="AH354" i="13"/>
  <c r="AH371" i="13"/>
  <c r="AH86" i="13"/>
  <c r="W373" i="13"/>
  <c r="W368" i="13"/>
  <c r="W371" i="13"/>
  <c r="W369" i="13"/>
  <c r="W370" i="13"/>
  <c r="W372" i="13"/>
  <c r="W354" i="13"/>
  <c r="W86" i="13"/>
  <c r="AA172" i="13"/>
  <c r="AA175" i="13"/>
  <c r="AA178" i="13"/>
  <c r="AA184" i="13"/>
  <c r="AA160" i="13"/>
  <c r="AA163" i="13"/>
  <c r="AA169" i="13"/>
  <c r="AA166" i="13"/>
  <c r="AA181" i="13"/>
  <c r="AA187" i="13"/>
  <c r="Z169" i="13"/>
  <c r="Z172" i="13"/>
  <c r="Z175" i="13"/>
  <c r="Z181" i="13"/>
  <c r="Z178" i="13"/>
  <c r="Z184" i="13"/>
  <c r="Z160" i="13"/>
  <c r="Z163" i="13"/>
  <c r="Z166" i="13"/>
  <c r="Z187" i="13"/>
  <c r="AO174" i="13"/>
  <c r="AO177" i="13"/>
  <c r="AO180" i="13"/>
  <c r="AO186" i="13"/>
  <c r="AO171" i="13"/>
  <c r="AO183" i="13"/>
  <c r="AO189" i="13"/>
  <c r="AO162" i="13"/>
  <c r="AO168" i="13"/>
  <c r="AO165" i="13"/>
  <c r="Z363" i="13"/>
  <c r="Z366" i="13" s="1"/>
  <c r="AJ385" i="13"/>
  <c r="AJ383" i="13"/>
  <c r="AJ382" i="13"/>
  <c r="AJ387" i="13"/>
  <c r="AJ384" i="13"/>
  <c r="AJ356" i="13"/>
  <c r="AJ386" i="13"/>
  <c r="AJ88" i="13"/>
  <c r="AG174" i="13"/>
  <c r="AG177" i="13"/>
  <c r="AG180" i="13"/>
  <c r="AG186" i="13"/>
  <c r="AG162" i="13"/>
  <c r="AG165" i="13"/>
  <c r="AG171" i="13"/>
  <c r="AG183" i="13"/>
  <c r="AG168" i="13"/>
  <c r="AG189" i="13"/>
  <c r="AM386" i="13"/>
  <c r="AM384" i="13"/>
  <c r="AM382" i="13"/>
  <c r="AM383" i="13"/>
  <c r="AM387" i="13"/>
  <c r="AM385" i="13"/>
  <c r="AM356" i="13"/>
  <c r="AM88" i="13"/>
  <c r="U178" i="13"/>
  <c r="U181" i="13"/>
  <c r="U184" i="13"/>
  <c r="U175" i="13"/>
  <c r="U160" i="13"/>
  <c r="U187" i="13"/>
  <c r="U163" i="13"/>
  <c r="U166" i="13"/>
  <c r="U172" i="13"/>
  <c r="U169" i="13"/>
  <c r="W184" i="13"/>
  <c r="W187" i="13"/>
  <c r="W172" i="13"/>
  <c r="W181" i="13"/>
  <c r="W166" i="13"/>
  <c r="W178" i="13"/>
  <c r="W169" i="13"/>
  <c r="W175" i="13"/>
  <c r="W160" i="13"/>
  <c r="W163" i="13"/>
  <c r="AI188" i="13"/>
  <c r="AI167" i="13"/>
  <c r="AI170" i="13"/>
  <c r="AI176" i="13"/>
  <c r="AI185" i="13"/>
  <c r="AI182" i="13"/>
  <c r="AI173" i="13"/>
  <c r="AI161" i="13"/>
  <c r="AI179" i="13"/>
  <c r="AI164" i="13"/>
  <c r="AF363" i="13"/>
  <c r="AF366" i="13" s="1"/>
  <c r="Q169" i="13"/>
  <c r="Q172" i="13"/>
  <c r="Q178" i="13"/>
  <c r="Q175" i="13"/>
  <c r="Q181" i="13"/>
  <c r="Q187" i="13"/>
  <c r="Q160" i="13"/>
  <c r="Q163" i="13"/>
  <c r="Q184" i="13"/>
  <c r="Q166" i="13"/>
  <c r="V362" i="13"/>
  <c r="V365" i="13" s="1"/>
  <c r="Q384" i="13"/>
  <c r="Q387" i="13"/>
  <c r="Q382" i="13"/>
  <c r="Q363" i="13" s="1"/>
  <c r="Q366" i="13" s="1"/>
  <c r="Q386" i="13"/>
  <c r="Q383" i="13"/>
  <c r="Q356" i="13"/>
  <c r="Q385" i="13"/>
  <c r="Q88" i="13"/>
  <c r="O176" i="13"/>
  <c r="O179" i="13"/>
  <c r="O182" i="13"/>
  <c r="O188" i="13"/>
  <c r="O173" i="13"/>
  <c r="O185" i="13"/>
  <c r="O161" i="13"/>
  <c r="O164" i="13"/>
  <c r="O170" i="13"/>
  <c r="O167" i="13"/>
  <c r="AB385" i="13"/>
  <c r="AB383" i="13"/>
  <c r="AB386" i="13"/>
  <c r="AB387" i="13"/>
  <c r="AB356" i="13"/>
  <c r="AB382" i="13"/>
  <c r="AB363" i="13" s="1"/>
  <c r="AB366" i="13" s="1"/>
  <c r="AB384" i="13"/>
  <c r="AB88" i="13"/>
  <c r="X380" i="13"/>
  <c r="X377" i="13"/>
  <c r="X375" i="13"/>
  <c r="X376" i="13"/>
  <c r="X355" i="13"/>
  <c r="X379" i="13"/>
  <c r="X378" i="13"/>
  <c r="X87" i="13"/>
  <c r="AB175" i="13"/>
  <c r="AB178" i="13"/>
  <c r="AB181" i="13"/>
  <c r="AB187" i="13"/>
  <c r="AB172" i="13"/>
  <c r="AB184" i="13"/>
  <c r="AB160" i="13"/>
  <c r="AB163" i="13"/>
  <c r="AB169" i="13"/>
  <c r="AB166" i="13"/>
  <c r="AH185" i="13"/>
  <c r="AH188" i="13"/>
  <c r="AH167" i="13"/>
  <c r="AH173" i="13"/>
  <c r="AH170" i="13"/>
  <c r="AH176" i="13"/>
  <c r="AH182" i="13"/>
  <c r="AH164" i="13"/>
  <c r="AH179" i="13"/>
  <c r="AH161" i="13"/>
  <c r="R347" i="12"/>
  <c r="R350" i="12" s="1"/>
  <c r="O346" i="12"/>
  <c r="O349" i="12" s="1"/>
  <c r="AM157" i="12"/>
  <c r="AM148" i="12"/>
  <c r="AM169" i="12"/>
  <c r="AM166" i="12"/>
  <c r="AM175" i="12"/>
  <c r="AM154" i="12"/>
  <c r="AM172" i="12"/>
  <c r="AM151" i="12"/>
  <c r="AM163" i="12"/>
  <c r="AM160" i="12"/>
  <c r="AO346" i="12"/>
  <c r="AO349" i="12" s="1"/>
  <c r="AO347" i="12"/>
  <c r="AO350" i="12" s="1"/>
  <c r="AO348" i="12"/>
  <c r="AO351" i="12" s="1"/>
  <c r="P347" i="12"/>
  <c r="P350" i="12" s="1"/>
  <c r="W152" i="12"/>
  <c r="W155" i="12"/>
  <c r="W176" i="12"/>
  <c r="W167" i="12"/>
  <c r="W170" i="12"/>
  <c r="W158" i="12"/>
  <c r="W164" i="12"/>
  <c r="W149" i="12"/>
  <c r="B13" i="2" s="1"/>
  <c r="W173" i="12"/>
  <c r="W161" i="12"/>
  <c r="AB347" i="12"/>
  <c r="AB350" i="12" s="1"/>
  <c r="AF75" i="12"/>
  <c r="AF362" i="12"/>
  <c r="AF361" i="12"/>
  <c r="AF360" i="12"/>
  <c r="AF364" i="12"/>
  <c r="AF365" i="12"/>
  <c r="AF363" i="12"/>
  <c r="AD159" i="12"/>
  <c r="AD156" i="12"/>
  <c r="AD153" i="12"/>
  <c r="AD168" i="12"/>
  <c r="AD171" i="12"/>
  <c r="AD150" i="12"/>
  <c r="AD174" i="12"/>
  <c r="AD162" i="12"/>
  <c r="AD177" i="12"/>
  <c r="AD165" i="12"/>
  <c r="X153" i="12"/>
  <c r="X177" i="12"/>
  <c r="X150" i="12"/>
  <c r="X168" i="12"/>
  <c r="X165" i="12"/>
  <c r="X171" i="12"/>
  <c r="X159" i="12"/>
  <c r="X156" i="12"/>
  <c r="X174" i="12"/>
  <c r="X162" i="12"/>
  <c r="AG154" i="12"/>
  <c r="AG148" i="12"/>
  <c r="AG169" i="12"/>
  <c r="AG157" i="12"/>
  <c r="AG175" i="12"/>
  <c r="AG151" i="12"/>
  <c r="AG172" i="12"/>
  <c r="AG160" i="12"/>
  <c r="AG163" i="12"/>
  <c r="AG166" i="12"/>
  <c r="AQ148" i="12"/>
  <c r="AQ151" i="12"/>
  <c r="AQ166" i="12"/>
  <c r="AQ172" i="12"/>
  <c r="AQ169" i="12"/>
  <c r="AQ157" i="12"/>
  <c r="AQ163" i="12"/>
  <c r="AQ160" i="12"/>
  <c r="AQ154" i="12"/>
  <c r="AQ175" i="12"/>
  <c r="N347" i="12"/>
  <c r="N350" i="12" s="1"/>
  <c r="AO154" i="12"/>
  <c r="AO157" i="12"/>
  <c r="AO172" i="12"/>
  <c r="AO148" i="12"/>
  <c r="AO169" i="12"/>
  <c r="AO166" i="12"/>
  <c r="AO175" i="12"/>
  <c r="AO163" i="12"/>
  <c r="AO151" i="12"/>
  <c r="AO160" i="12"/>
  <c r="AN348" i="12"/>
  <c r="AN351" i="12" s="1"/>
  <c r="AA348" i="12"/>
  <c r="AA351" i="12" s="1"/>
  <c r="AB74" i="12"/>
  <c r="AB353" i="12"/>
  <c r="AB357" i="12"/>
  <c r="AB356" i="12"/>
  <c r="AB355" i="12"/>
  <c r="AB354" i="12"/>
  <c r="AB358" i="12"/>
  <c r="Z346" i="12"/>
  <c r="Z349" i="12" s="1"/>
  <c r="Z313" i="12" s="1"/>
  <c r="Z150" i="12"/>
  <c r="Z165" i="12"/>
  <c r="Z171" i="12"/>
  <c r="Z162" i="12"/>
  <c r="Z177" i="12"/>
  <c r="Z159" i="12"/>
  <c r="Z168" i="12"/>
  <c r="Z153" i="12"/>
  <c r="Z156" i="12"/>
  <c r="Z174" i="12"/>
  <c r="P346" i="12"/>
  <c r="P349" i="12" s="1"/>
  <c r="AH150" i="12"/>
  <c r="AH153" i="12"/>
  <c r="AH165" i="12"/>
  <c r="AH171" i="12"/>
  <c r="AH174" i="12"/>
  <c r="AH168" i="12"/>
  <c r="AH156" i="12"/>
  <c r="AH159" i="12"/>
  <c r="AH177" i="12"/>
  <c r="AH162" i="12"/>
  <c r="M150" i="12"/>
  <c r="M153" i="12"/>
  <c r="M168" i="12"/>
  <c r="M174" i="12"/>
  <c r="M171" i="12"/>
  <c r="M177" i="12"/>
  <c r="M156" i="12"/>
  <c r="M159" i="12"/>
  <c r="M165" i="12"/>
  <c r="M162" i="12"/>
  <c r="N74" i="12"/>
  <c r="N353" i="12"/>
  <c r="N355" i="12"/>
  <c r="N358" i="12"/>
  <c r="N357" i="12"/>
  <c r="N356" i="12"/>
  <c r="N354" i="12"/>
  <c r="T149" i="12"/>
  <c r="B10" i="2" s="1"/>
  <c r="T152" i="12"/>
  <c r="T155" i="12"/>
  <c r="T167" i="12"/>
  <c r="T173" i="12"/>
  <c r="T164" i="12"/>
  <c r="T176" i="12"/>
  <c r="T161" i="12"/>
  <c r="T170" i="12"/>
  <c r="T158" i="12"/>
  <c r="AF74" i="12"/>
  <c r="AF353" i="12"/>
  <c r="AF357" i="12"/>
  <c r="AF358" i="12"/>
  <c r="AF355" i="12"/>
  <c r="AF356" i="12"/>
  <c r="AF354" i="12"/>
  <c r="V151" i="12"/>
  <c r="V154" i="12"/>
  <c r="V169" i="12"/>
  <c r="V175" i="12"/>
  <c r="V148" i="12"/>
  <c r="V166" i="12"/>
  <c r="V160" i="12"/>
  <c r="V172" i="12"/>
  <c r="V157" i="12"/>
  <c r="V163" i="12"/>
  <c r="AN148" i="12"/>
  <c r="AN154" i="12"/>
  <c r="AN163" i="12"/>
  <c r="AN169" i="12"/>
  <c r="AN166" i="12"/>
  <c r="AN175" i="12"/>
  <c r="AN151" i="12"/>
  <c r="AN160" i="12"/>
  <c r="AN172" i="12"/>
  <c r="AN157" i="12"/>
  <c r="W153" i="12"/>
  <c r="W162" i="12"/>
  <c r="W168" i="12"/>
  <c r="W159" i="12"/>
  <c r="W177" i="12"/>
  <c r="W165" i="12"/>
  <c r="W156" i="12"/>
  <c r="W174" i="12"/>
  <c r="W171" i="12"/>
  <c r="W150" i="12"/>
  <c r="AA156" i="12"/>
  <c r="AA171" i="12"/>
  <c r="AA174" i="12"/>
  <c r="AA162" i="12"/>
  <c r="AA153" i="12"/>
  <c r="AA165" i="12"/>
  <c r="AA150" i="12"/>
  <c r="AA177" i="12"/>
  <c r="AA159" i="12"/>
  <c r="AA168" i="12"/>
  <c r="AD151" i="12"/>
  <c r="AD154" i="12"/>
  <c r="AD169" i="12"/>
  <c r="AD175" i="12"/>
  <c r="AD166" i="12"/>
  <c r="AD157" i="12"/>
  <c r="AD163" i="12"/>
  <c r="AD172" i="12"/>
  <c r="AD160" i="12"/>
  <c r="AD148" i="12"/>
  <c r="AA346" i="12"/>
  <c r="AA349" i="12" s="1"/>
  <c r="AA75" i="12"/>
  <c r="AA361" i="12"/>
  <c r="AA365" i="12"/>
  <c r="AA364" i="12"/>
  <c r="AA363" i="12"/>
  <c r="AA362" i="12"/>
  <c r="AA360" i="12"/>
  <c r="AO316" i="12"/>
  <c r="AO314" i="12"/>
  <c r="AO322" i="12"/>
  <c r="AO318" i="12"/>
  <c r="AO324" i="12"/>
  <c r="AO332" i="12"/>
  <c r="AO312" i="12"/>
  <c r="AO323" i="12"/>
  <c r="AO328" i="12"/>
  <c r="AO311" i="12"/>
  <c r="AO321" i="12"/>
  <c r="AO327" i="12"/>
  <c r="AO335" i="12"/>
  <c r="AO309" i="12"/>
  <c r="AO319" i="12"/>
  <c r="AO325" i="12"/>
  <c r="AO333" i="12"/>
  <c r="AO320" i="12"/>
  <c r="AO326" i="12"/>
  <c r="AO334" i="12"/>
  <c r="AO310" i="12"/>
  <c r="AO317" i="12"/>
  <c r="AO331" i="12"/>
  <c r="AO338" i="12"/>
  <c r="AO315" i="12"/>
  <c r="AO330" i="12"/>
  <c r="AO337" i="12"/>
  <c r="AO313" i="12"/>
  <c r="AO329" i="12"/>
  <c r="AO336" i="12"/>
  <c r="AJ151" i="12"/>
  <c r="AJ157" i="12"/>
  <c r="AJ160" i="12"/>
  <c r="AJ166" i="12"/>
  <c r="AJ172" i="12"/>
  <c r="AJ148" i="12"/>
  <c r="AJ169" i="12"/>
  <c r="AJ154" i="12"/>
  <c r="AJ175" i="12"/>
  <c r="AJ163" i="12"/>
  <c r="M346" i="12"/>
  <c r="M349" i="12" s="1"/>
  <c r="AM74" i="12"/>
  <c r="AM356" i="12"/>
  <c r="AM353" i="12"/>
  <c r="AM358" i="12"/>
  <c r="AM357" i="12"/>
  <c r="AM354" i="12"/>
  <c r="AM355" i="12"/>
  <c r="AP348" i="12"/>
  <c r="AP351" i="12" s="1"/>
  <c r="AG149" i="12"/>
  <c r="B23" i="2" s="1"/>
  <c r="AG155" i="12"/>
  <c r="AG152" i="12"/>
  <c r="AG164" i="12"/>
  <c r="AG170" i="12"/>
  <c r="AG167" i="12"/>
  <c r="AG161" i="12"/>
  <c r="AG176" i="12"/>
  <c r="AG173" i="12"/>
  <c r="AG158" i="12"/>
  <c r="U152" i="12"/>
  <c r="U158" i="12"/>
  <c r="U170" i="12"/>
  <c r="U173" i="12"/>
  <c r="U155" i="12"/>
  <c r="U161" i="12"/>
  <c r="U149" i="12"/>
  <c r="B11" i="2" s="1"/>
  <c r="U164" i="12"/>
  <c r="U167" i="12"/>
  <c r="U176" i="12"/>
  <c r="AQ152" i="12"/>
  <c r="AQ149" i="12"/>
  <c r="B33" i="2" s="1"/>
  <c r="AQ158" i="12"/>
  <c r="AQ164" i="12"/>
  <c r="AQ155" i="12"/>
  <c r="AQ167" i="12"/>
  <c r="AQ161" i="12"/>
  <c r="AQ176" i="12"/>
  <c r="AQ173" i="12"/>
  <c r="AQ170" i="12"/>
  <c r="AP75" i="12"/>
  <c r="AP364" i="12"/>
  <c r="AP363" i="12"/>
  <c r="AP362" i="12"/>
  <c r="AP361" i="12"/>
  <c r="AP360" i="12"/>
  <c r="AP365" i="12"/>
  <c r="AK75" i="12"/>
  <c r="AK365" i="12"/>
  <c r="AK364" i="12"/>
  <c r="AK363" i="12"/>
  <c r="AK362" i="12"/>
  <c r="AK360" i="12"/>
  <c r="AK361" i="12"/>
  <c r="AO149" i="12"/>
  <c r="B31" i="2" s="1"/>
  <c r="AO155" i="12"/>
  <c r="AO164" i="12"/>
  <c r="AO170" i="12"/>
  <c r="AO167" i="12"/>
  <c r="AO158" i="12"/>
  <c r="AO176" i="12"/>
  <c r="AO152" i="12"/>
  <c r="AO173" i="12"/>
  <c r="AO161" i="12"/>
  <c r="AK74" i="12"/>
  <c r="AK354" i="12"/>
  <c r="AK353" i="12"/>
  <c r="AK358" i="12"/>
  <c r="AK357" i="12"/>
  <c r="AK356" i="12"/>
  <c r="AK355" i="12"/>
  <c r="AD75" i="12"/>
  <c r="AD360" i="12"/>
  <c r="AD365" i="12"/>
  <c r="AD364" i="12"/>
  <c r="AD363" i="12"/>
  <c r="AD361" i="12"/>
  <c r="AD362" i="12"/>
  <c r="Z315" i="12"/>
  <c r="Z323" i="12"/>
  <c r="Z325" i="12"/>
  <c r="Z328" i="12"/>
  <c r="Z336" i="12"/>
  <c r="Z326" i="12"/>
  <c r="Z311" i="12"/>
  <c r="Z338" i="12"/>
  <c r="Z337" i="12"/>
  <c r="Z331" i="12"/>
  <c r="Z321" i="12"/>
  <c r="Z330" i="12"/>
  <c r="Z155" i="12"/>
  <c r="Z152" i="12"/>
  <c r="Z164" i="12"/>
  <c r="Z158" i="12"/>
  <c r="Z173" i="12"/>
  <c r="Z161" i="12"/>
  <c r="Z176" i="12"/>
  <c r="Z149" i="12"/>
  <c r="B16" i="2" s="1"/>
  <c r="Z167" i="12"/>
  <c r="Z170" i="12"/>
  <c r="P315" i="12"/>
  <c r="P323" i="12"/>
  <c r="P313" i="12"/>
  <c r="P321" i="12"/>
  <c r="P314" i="12"/>
  <c r="P331" i="12"/>
  <c r="P309" i="12"/>
  <c r="P319" i="12"/>
  <c r="P327" i="12"/>
  <c r="P318" i="12"/>
  <c r="P326" i="12"/>
  <c r="P334" i="12"/>
  <c r="P316" i="12"/>
  <c r="P332" i="12"/>
  <c r="P333" i="12"/>
  <c r="P312" i="12"/>
  <c r="P330" i="12"/>
  <c r="P329" i="12"/>
  <c r="P338" i="12"/>
  <c r="P310" i="12"/>
  <c r="P328" i="12"/>
  <c r="P337" i="12"/>
  <c r="P317" i="12"/>
  <c r="P325" i="12"/>
  <c r="P336" i="12"/>
  <c r="P324" i="12"/>
  <c r="P335" i="12"/>
  <c r="P322" i="12"/>
  <c r="P311" i="12"/>
  <c r="P320" i="12"/>
  <c r="S346" i="12"/>
  <c r="S349" i="12" s="1"/>
  <c r="AM153" i="12"/>
  <c r="AM162" i="12"/>
  <c r="AM168" i="12"/>
  <c r="AM165" i="12"/>
  <c r="AM150" i="12"/>
  <c r="AM159" i="12"/>
  <c r="AM174" i="12"/>
  <c r="AM177" i="12"/>
  <c r="AM156" i="12"/>
  <c r="AM171" i="12"/>
  <c r="AE153" i="12"/>
  <c r="AE150" i="12"/>
  <c r="AE162" i="12"/>
  <c r="AE168" i="12"/>
  <c r="AE165" i="12"/>
  <c r="AE156" i="12"/>
  <c r="AE159" i="12"/>
  <c r="AE174" i="12"/>
  <c r="AE171" i="12"/>
  <c r="AE177" i="12"/>
  <c r="T153" i="12"/>
  <c r="T150" i="12"/>
  <c r="T159" i="12"/>
  <c r="T165" i="12"/>
  <c r="T156" i="12"/>
  <c r="T168" i="12"/>
  <c r="T171" i="12"/>
  <c r="T174" i="12"/>
  <c r="T162" i="12"/>
  <c r="T177" i="12"/>
  <c r="V155" i="12"/>
  <c r="V152" i="12"/>
  <c r="V161" i="12"/>
  <c r="V167" i="12"/>
  <c r="V158" i="12"/>
  <c r="V173" i="12"/>
  <c r="V164" i="12"/>
  <c r="V170" i="12"/>
  <c r="V149" i="12"/>
  <c r="B12" i="2" s="1"/>
  <c r="V176" i="12"/>
  <c r="S76" i="12"/>
  <c r="S371" i="12"/>
  <c r="S370" i="12"/>
  <c r="S369" i="12"/>
  <c r="S368" i="12"/>
  <c r="S367" i="12"/>
  <c r="S372" i="12"/>
  <c r="AN149" i="12"/>
  <c r="B30" i="2" s="1"/>
  <c r="AN155" i="12"/>
  <c r="AN161" i="12"/>
  <c r="AN164" i="12"/>
  <c r="AN173" i="12"/>
  <c r="AN158" i="12"/>
  <c r="AN170" i="12"/>
  <c r="AN152" i="12"/>
  <c r="AN176" i="12"/>
  <c r="AN167" i="12"/>
  <c r="AA148" i="12"/>
  <c r="AA151" i="12"/>
  <c r="AA166" i="12"/>
  <c r="AA172" i="12"/>
  <c r="AA163" i="12"/>
  <c r="AA154" i="12"/>
  <c r="AA169" i="12"/>
  <c r="AA175" i="12"/>
  <c r="AA157" i="12"/>
  <c r="AA160" i="12"/>
  <c r="AD155" i="12"/>
  <c r="AD152" i="12"/>
  <c r="AD149" i="12"/>
  <c r="B20" i="2" s="1"/>
  <c r="AD161" i="12"/>
  <c r="AD167" i="12"/>
  <c r="AD170" i="12"/>
  <c r="AD164" i="12"/>
  <c r="AD173" i="12"/>
  <c r="AD158" i="12"/>
  <c r="AD176" i="12"/>
  <c r="O148" i="12"/>
  <c r="O160" i="12"/>
  <c r="O163" i="12"/>
  <c r="O151" i="12"/>
  <c r="O175" i="12"/>
  <c r="O169" i="12"/>
  <c r="O157" i="12"/>
  <c r="O172" i="12"/>
  <c r="O154" i="12"/>
  <c r="O166" i="12"/>
  <c r="AH76" i="12"/>
  <c r="AH372" i="12"/>
  <c r="AH370" i="12"/>
  <c r="AH369" i="12"/>
  <c r="AH368" i="12"/>
  <c r="AH367" i="12"/>
  <c r="AH371" i="12"/>
  <c r="Y154" i="12"/>
  <c r="Y169" i="12"/>
  <c r="Y172" i="12"/>
  <c r="Y151" i="12"/>
  <c r="Y157" i="12"/>
  <c r="Y160" i="12"/>
  <c r="Y175" i="12"/>
  <c r="Y148" i="12"/>
  <c r="Y163" i="12"/>
  <c r="Y166" i="12"/>
  <c r="AJ149" i="12"/>
  <c r="B26" i="2" s="1"/>
  <c r="AJ152" i="12"/>
  <c r="AJ155" i="12"/>
  <c r="AJ167" i="12"/>
  <c r="AJ173" i="12"/>
  <c r="AJ176" i="12"/>
  <c r="AJ170" i="12"/>
  <c r="AJ164" i="12"/>
  <c r="AJ158" i="12"/>
  <c r="AJ161" i="12"/>
  <c r="U74" i="12"/>
  <c r="U353" i="12"/>
  <c r="U354" i="12"/>
  <c r="U358" i="12"/>
  <c r="U357" i="12"/>
  <c r="U356" i="12"/>
  <c r="U355" i="12"/>
  <c r="AG150" i="12"/>
  <c r="AG156" i="12"/>
  <c r="AG162" i="12"/>
  <c r="AG153" i="12"/>
  <c r="AG159" i="12"/>
  <c r="AG177" i="12"/>
  <c r="AG165" i="12"/>
  <c r="AG171" i="12"/>
  <c r="AG168" i="12"/>
  <c r="AG174" i="12"/>
  <c r="AH151" i="12"/>
  <c r="AH148" i="12"/>
  <c r="AH157" i="12"/>
  <c r="AH163" i="12"/>
  <c r="AH160" i="12"/>
  <c r="AH172" i="12"/>
  <c r="AH166" i="12"/>
  <c r="AH169" i="12"/>
  <c r="AH154" i="12"/>
  <c r="AH175" i="12"/>
  <c r="AC75" i="12"/>
  <c r="AC363" i="12"/>
  <c r="AC365" i="12"/>
  <c r="AC364" i="12"/>
  <c r="AC360" i="12"/>
  <c r="AC361" i="12"/>
  <c r="AC362" i="12"/>
  <c r="AK76" i="12"/>
  <c r="AK368" i="12"/>
  <c r="AK367" i="12"/>
  <c r="AK348" i="12" s="1"/>
  <c r="AK351" i="12" s="1"/>
  <c r="AK372" i="12"/>
  <c r="AK371" i="12"/>
  <c r="AK370" i="12"/>
  <c r="AK369" i="12"/>
  <c r="AO150" i="12"/>
  <c r="AO156" i="12"/>
  <c r="AO162" i="12"/>
  <c r="AO153" i="12"/>
  <c r="AO165" i="12"/>
  <c r="AO171" i="12"/>
  <c r="AO174" i="12"/>
  <c r="AO159" i="12"/>
  <c r="AO177" i="12"/>
  <c r="AO168" i="12"/>
  <c r="M76" i="12"/>
  <c r="M368" i="12"/>
  <c r="M367" i="12"/>
  <c r="M372" i="12"/>
  <c r="M371" i="12"/>
  <c r="M370" i="12"/>
  <c r="M369" i="12"/>
  <c r="AB76" i="12"/>
  <c r="AB371" i="12"/>
  <c r="AB367" i="12"/>
  <c r="AB348" i="12" s="1"/>
  <c r="AB351" i="12" s="1"/>
  <c r="AB372" i="12"/>
  <c r="AB370" i="12"/>
  <c r="AB369" i="12"/>
  <c r="AB368" i="12"/>
  <c r="AK152" i="12"/>
  <c r="AK158" i="12"/>
  <c r="AK149" i="12"/>
  <c r="B27" i="2" s="1"/>
  <c r="AK161" i="12"/>
  <c r="AK155" i="12"/>
  <c r="AK173" i="12"/>
  <c r="AK176" i="12"/>
  <c r="AK164" i="12"/>
  <c r="AK167" i="12"/>
  <c r="AK170" i="12"/>
  <c r="S150" i="12"/>
  <c r="S156" i="12"/>
  <c r="S162" i="12"/>
  <c r="S159" i="12"/>
  <c r="S165" i="12"/>
  <c r="S171" i="12"/>
  <c r="S177" i="12"/>
  <c r="S153" i="12"/>
  <c r="S174" i="12"/>
  <c r="S168" i="12"/>
  <c r="Z151" i="12"/>
  <c r="Z148" i="12"/>
  <c r="Z157" i="12"/>
  <c r="Z163" i="12"/>
  <c r="Z154" i="12"/>
  <c r="Z160" i="12"/>
  <c r="Z175" i="12"/>
  <c r="Z172" i="12"/>
  <c r="Z166" i="12"/>
  <c r="Z169" i="12"/>
  <c r="Q76" i="12"/>
  <c r="Q372" i="12"/>
  <c r="Q371" i="12"/>
  <c r="Q369" i="12"/>
  <c r="Q368" i="12"/>
  <c r="Q370" i="12"/>
  <c r="Q367" i="12"/>
  <c r="S347" i="12"/>
  <c r="S350" i="12" s="1"/>
  <c r="X76" i="12"/>
  <c r="X367" i="12"/>
  <c r="X371" i="12"/>
  <c r="X370" i="12"/>
  <c r="X368" i="12"/>
  <c r="X372" i="12"/>
  <c r="X369" i="12"/>
  <c r="AF76" i="12"/>
  <c r="AF371" i="12"/>
  <c r="AF370" i="12"/>
  <c r="AF368" i="12"/>
  <c r="AF367" i="12"/>
  <c r="AF372" i="12"/>
  <c r="AF369" i="12"/>
  <c r="AI76" i="12"/>
  <c r="AI370" i="12"/>
  <c r="AI371" i="12"/>
  <c r="AI372" i="12"/>
  <c r="AI368" i="12"/>
  <c r="AI367" i="12"/>
  <c r="AI369" i="12"/>
  <c r="W76" i="12"/>
  <c r="W370" i="12"/>
  <c r="W369" i="12"/>
  <c r="W367" i="12"/>
  <c r="W372" i="12"/>
  <c r="W371" i="12"/>
  <c r="W368" i="12"/>
  <c r="AP150" i="12"/>
  <c r="AP165" i="12"/>
  <c r="AP171" i="12"/>
  <c r="AP168" i="12"/>
  <c r="AP177" i="12"/>
  <c r="AP156" i="12"/>
  <c r="AP162" i="12"/>
  <c r="AP159" i="12"/>
  <c r="AP153" i="12"/>
  <c r="AP174" i="12"/>
  <c r="AC76" i="12"/>
  <c r="AC368" i="12"/>
  <c r="AC367" i="12"/>
  <c r="AC372" i="12"/>
  <c r="AC371" i="12"/>
  <c r="AC370" i="12"/>
  <c r="AC369" i="12"/>
  <c r="AN153" i="12"/>
  <c r="AN177" i="12"/>
  <c r="AN150" i="12"/>
  <c r="AN156" i="12"/>
  <c r="AN159" i="12"/>
  <c r="AN168" i="12"/>
  <c r="AN171" i="12"/>
  <c r="AN162" i="12"/>
  <c r="AN165" i="12"/>
  <c r="AN174" i="12"/>
  <c r="AM75" i="12"/>
  <c r="AM361" i="12"/>
  <c r="AM360" i="12"/>
  <c r="AM365" i="12"/>
  <c r="AM364" i="12"/>
  <c r="AM362" i="12"/>
  <c r="AM363" i="12"/>
  <c r="AA152" i="12"/>
  <c r="AA149" i="12"/>
  <c r="B17" i="2" s="1"/>
  <c r="AA158" i="12"/>
  <c r="AA164" i="12"/>
  <c r="AA176" i="12"/>
  <c r="AA161" i="12"/>
  <c r="AA167" i="12"/>
  <c r="AA155" i="12"/>
  <c r="AA170" i="12"/>
  <c r="AA173" i="12"/>
  <c r="O153" i="12"/>
  <c r="O150" i="12"/>
  <c r="O162" i="12"/>
  <c r="O168" i="12"/>
  <c r="O159" i="12"/>
  <c r="O171" i="12"/>
  <c r="O165" i="12"/>
  <c r="O174" i="12"/>
  <c r="O156" i="12"/>
  <c r="O177" i="12"/>
  <c r="AA310" i="12"/>
  <c r="AA318" i="12"/>
  <c r="AA316" i="12"/>
  <c r="AA314" i="12"/>
  <c r="AA326" i="12"/>
  <c r="AA309" i="12"/>
  <c r="AA320" i="12"/>
  <c r="AA330" i="12"/>
  <c r="AA319" i="12"/>
  <c r="AA329" i="12"/>
  <c r="AA337" i="12"/>
  <c r="AA315" i="12"/>
  <c r="AA327" i="12"/>
  <c r="AA335" i="12"/>
  <c r="AA317" i="12"/>
  <c r="AA328" i="12"/>
  <c r="AA313" i="12"/>
  <c r="AA325" i="12"/>
  <c r="AA322" i="12"/>
  <c r="AA324" i="12"/>
  <c r="AA311" i="12"/>
  <c r="AA338" i="12"/>
  <c r="AA336" i="12"/>
  <c r="AA323" i="12"/>
  <c r="AA333" i="12"/>
  <c r="AA334" i="12"/>
  <c r="AA332" i="12"/>
  <c r="AA312" i="12"/>
  <c r="AA321" i="12"/>
  <c r="AA331" i="12"/>
  <c r="Y150" i="12"/>
  <c r="Y156" i="12"/>
  <c r="Y162" i="12"/>
  <c r="Y174" i="12"/>
  <c r="Y159" i="12"/>
  <c r="Y153" i="12"/>
  <c r="Y177" i="12"/>
  <c r="Y168" i="12"/>
  <c r="Y171" i="12"/>
  <c r="Y165" i="12"/>
  <c r="AJ153" i="12"/>
  <c r="AJ150" i="12"/>
  <c r="AJ159" i="12"/>
  <c r="AJ165" i="12"/>
  <c r="AJ162" i="12"/>
  <c r="AJ171" i="12"/>
  <c r="AJ174" i="12"/>
  <c r="AJ156" i="12"/>
  <c r="AJ177" i="12"/>
  <c r="AJ168" i="12"/>
  <c r="N76" i="12"/>
  <c r="N369" i="12"/>
  <c r="N368" i="12"/>
  <c r="N367" i="12"/>
  <c r="N372" i="12"/>
  <c r="N371" i="12"/>
  <c r="N370" i="12"/>
  <c r="M312" i="12"/>
  <c r="M320" i="12"/>
  <c r="M310" i="12"/>
  <c r="M318" i="12"/>
  <c r="M311" i="12"/>
  <c r="M322" i="12"/>
  <c r="M328" i="12"/>
  <c r="M316" i="12"/>
  <c r="M332" i="12"/>
  <c r="M315" i="12"/>
  <c r="M331" i="12"/>
  <c r="M313" i="12"/>
  <c r="M323" i="12"/>
  <c r="M329" i="12"/>
  <c r="M337" i="12"/>
  <c r="M314" i="12"/>
  <c r="M330" i="12"/>
  <c r="M338" i="12"/>
  <c r="M321" i="12"/>
  <c r="M327" i="12"/>
  <c r="M336" i="12"/>
  <c r="M319" i="12"/>
  <c r="M326" i="12"/>
  <c r="M335" i="12"/>
  <c r="M317" i="12"/>
  <c r="M325" i="12"/>
  <c r="M324" i="12"/>
  <c r="M309" i="12"/>
  <c r="M334" i="12"/>
  <c r="M333" i="12"/>
  <c r="R155" i="12"/>
  <c r="R149" i="12"/>
  <c r="B8" i="2" s="1"/>
  <c r="R176" i="12"/>
  <c r="R167" i="12"/>
  <c r="R170" i="12"/>
  <c r="R152" i="12"/>
  <c r="R164" i="12"/>
  <c r="R173" i="12"/>
  <c r="R158" i="12"/>
  <c r="R161" i="12"/>
  <c r="R76" i="12"/>
  <c r="R372" i="12"/>
  <c r="R370" i="12"/>
  <c r="R369" i="12"/>
  <c r="R371" i="12"/>
  <c r="R367" i="12"/>
  <c r="R368" i="12"/>
  <c r="AQ75" i="12"/>
  <c r="AQ361" i="12"/>
  <c r="AQ365" i="12"/>
  <c r="AQ364" i="12"/>
  <c r="AQ363" i="12"/>
  <c r="AQ362" i="12"/>
  <c r="AQ360" i="12"/>
  <c r="AD348" i="12"/>
  <c r="AD351" i="12" s="1"/>
  <c r="AK154" i="12"/>
  <c r="AK151" i="12"/>
  <c r="AK160" i="12"/>
  <c r="AK166" i="12"/>
  <c r="AK163" i="12"/>
  <c r="AK169" i="12"/>
  <c r="AK175" i="12"/>
  <c r="AK157" i="12"/>
  <c r="AK172" i="12"/>
  <c r="AK148" i="12"/>
  <c r="Q154" i="12"/>
  <c r="Q148" i="12"/>
  <c r="Q166" i="12"/>
  <c r="Q175" i="12"/>
  <c r="Q157" i="12"/>
  <c r="Q172" i="12"/>
  <c r="Q169" i="12"/>
  <c r="Q160" i="12"/>
  <c r="Q163" i="12"/>
  <c r="Q151" i="12"/>
  <c r="V348" i="12"/>
  <c r="V351" i="12" s="1"/>
  <c r="S148" i="12"/>
  <c r="S151" i="12"/>
  <c r="S154" i="12"/>
  <c r="S166" i="12"/>
  <c r="S172" i="12"/>
  <c r="S163" i="12"/>
  <c r="S160" i="12"/>
  <c r="S157" i="12"/>
  <c r="S169" i="12"/>
  <c r="S175" i="12"/>
  <c r="Z347" i="12"/>
  <c r="Z350" i="12" s="1"/>
  <c r="AJ348" i="12"/>
  <c r="AJ351" i="12" s="1"/>
  <c r="AD74" i="12"/>
  <c r="AD353" i="12"/>
  <c r="AD358" i="12"/>
  <c r="AD357" i="12"/>
  <c r="AD356" i="12"/>
  <c r="AD355" i="12"/>
  <c r="AD354" i="12"/>
  <c r="AI150" i="12"/>
  <c r="AI156" i="12"/>
  <c r="AI159" i="12"/>
  <c r="AI177" i="12"/>
  <c r="AI171" i="12"/>
  <c r="AI153" i="12"/>
  <c r="AI162" i="12"/>
  <c r="AI174" i="12"/>
  <c r="AI165" i="12"/>
  <c r="AI168" i="12"/>
  <c r="W75" i="12"/>
  <c r="W361" i="12"/>
  <c r="W360" i="12"/>
  <c r="W365" i="12"/>
  <c r="W363" i="12"/>
  <c r="W364" i="12"/>
  <c r="W362" i="12"/>
  <c r="M75" i="12"/>
  <c r="M365" i="12"/>
  <c r="M364" i="12"/>
  <c r="M363" i="12"/>
  <c r="M360" i="12"/>
  <c r="M361" i="12"/>
  <c r="M362" i="12"/>
  <c r="AP155" i="12"/>
  <c r="AP152" i="12"/>
  <c r="AP158" i="12"/>
  <c r="AP170" i="12"/>
  <c r="AP149" i="12"/>
  <c r="B32" i="2" s="1"/>
  <c r="AP164" i="12"/>
  <c r="AP167" i="12"/>
  <c r="AP176" i="12"/>
  <c r="AP161" i="12"/>
  <c r="AP173" i="12"/>
  <c r="AL348" i="12"/>
  <c r="AL351" i="12" s="1"/>
  <c r="AG346" i="12"/>
  <c r="AG349" i="12" s="1"/>
  <c r="AG320" i="12" s="1"/>
  <c r="O152" i="12"/>
  <c r="O155" i="12"/>
  <c r="O176" i="12"/>
  <c r="O149" i="12"/>
  <c r="B5" i="2" s="1"/>
  <c r="O158" i="12"/>
  <c r="O161" i="12"/>
  <c r="O167" i="12"/>
  <c r="O173" i="12"/>
  <c r="O170" i="12"/>
  <c r="O164" i="12"/>
  <c r="AL153" i="12"/>
  <c r="AL159" i="12"/>
  <c r="AL162" i="12"/>
  <c r="AL171" i="12"/>
  <c r="AL165" i="12"/>
  <c r="AL150" i="12"/>
  <c r="AL168" i="12"/>
  <c r="AL156" i="12"/>
  <c r="AL174" i="12"/>
  <c r="AL177" i="12"/>
  <c r="AC346" i="12"/>
  <c r="AC349" i="12" s="1"/>
  <c r="AC328" i="12" s="1"/>
  <c r="Y149" i="12"/>
  <c r="B15" i="2" s="1"/>
  <c r="Y155" i="12"/>
  <c r="Y164" i="12"/>
  <c r="Y170" i="12"/>
  <c r="Y161" i="12"/>
  <c r="Y152" i="12"/>
  <c r="Y176" i="12"/>
  <c r="Y167" i="12"/>
  <c r="Y158" i="12"/>
  <c r="Y173" i="12"/>
  <c r="AN75" i="12"/>
  <c r="AN362" i="12"/>
  <c r="AN361" i="12"/>
  <c r="AN360" i="12"/>
  <c r="AN364" i="12"/>
  <c r="AN365" i="12"/>
  <c r="AN363" i="12"/>
  <c r="AC158" i="12"/>
  <c r="AC149" i="12"/>
  <c r="B19" i="2" s="1"/>
  <c r="AC173" i="12"/>
  <c r="AC176" i="12"/>
  <c r="AC161" i="12"/>
  <c r="AC164" i="12"/>
  <c r="AC167" i="12"/>
  <c r="AC152" i="12"/>
  <c r="AC155" i="12"/>
  <c r="AC170" i="12"/>
  <c r="AE75" i="12"/>
  <c r="AE365" i="12"/>
  <c r="AE361" i="12"/>
  <c r="AE360" i="12"/>
  <c r="AE362" i="12"/>
  <c r="AE363" i="12"/>
  <c r="AE364" i="12"/>
  <c r="AB157" i="12"/>
  <c r="AB154" i="12"/>
  <c r="AB169" i="12"/>
  <c r="AB163" i="12"/>
  <c r="AB148" i="12"/>
  <c r="AB166" i="12"/>
  <c r="AB160" i="12"/>
  <c r="AB175" i="12"/>
  <c r="AB151" i="12"/>
  <c r="AB172" i="12"/>
  <c r="AJ347" i="12"/>
  <c r="AJ350" i="12" s="1"/>
  <c r="AK150" i="12"/>
  <c r="AK153" i="12"/>
  <c r="AK168" i="12"/>
  <c r="AK174" i="12"/>
  <c r="AK171" i="12"/>
  <c r="AK165" i="12"/>
  <c r="AK177" i="12"/>
  <c r="AK159" i="12"/>
  <c r="AK162" i="12"/>
  <c r="AK156" i="12"/>
  <c r="Q149" i="12"/>
  <c r="B7" i="2" s="1"/>
  <c r="Q155" i="12"/>
  <c r="Q152" i="12"/>
  <c r="Q164" i="12"/>
  <c r="Q170" i="12"/>
  <c r="Q161" i="12"/>
  <c r="Q167" i="12"/>
  <c r="Q158" i="12"/>
  <c r="Q176" i="12"/>
  <c r="Q173" i="12"/>
  <c r="S152" i="12"/>
  <c r="S149" i="12"/>
  <c r="B9" i="2" s="1"/>
  <c r="S158" i="12"/>
  <c r="S164" i="12"/>
  <c r="S167" i="12"/>
  <c r="S173" i="12"/>
  <c r="S155" i="12"/>
  <c r="S170" i="12"/>
  <c r="S161" i="12"/>
  <c r="S176" i="12"/>
  <c r="P348" i="12"/>
  <c r="P351" i="12" s="1"/>
  <c r="P148" i="12"/>
  <c r="P154" i="12"/>
  <c r="P151" i="12"/>
  <c r="P163" i="12"/>
  <c r="P169" i="12"/>
  <c r="P160" i="12"/>
  <c r="P172" i="12"/>
  <c r="P157" i="12"/>
  <c r="P166" i="12"/>
  <c r="P175" i="12"/>
  <c r="AH75" i="12"/>
  <c r="AH360" i="12"/>
  <c r="AH364" i="12"/>
  <c r="AH363" i="12"/>
  <c r="AH362" i="12"/>
  <c r="AH361" i="12"/>
  <c r="AH365" i="12"/>
  <c r="AI148" i="12"/>
  <c r="AI151" i="12"/>
  <c r="AI154" i="12"/>
  <c r="AI166" i="12"/>
  <c r="AI172" i="12"/>
  <c r="AI169" i="12"/>
  <c r="AI175" i="12"/>
  <c r="AI160" i="12"/>
  <c r="AI163" i="12"/>
  <c r="AI157" i="12"/>
  <c r="AI347" i="12"/>
  <c r="AI350" i="12" s="1"/>
  <c r="AP151" i="12"/>
  <c r="AP148" i="12"/>
  <c r="AP157" i="12"/>
  <c r="AP163" i="12"/>
  <c r="AP166" i="12"/>
  <c r="AP175" i="12"/>
  <c r="AP169" i="12"/>
  <c r="AP172" i="12"/>
  <c r="AP160" i="12"/>
  <c r="AP154" i="12"/>
  <c r="AM348" i="12"/>
  <c r="AM351" i="12" s="1"/>
  <c r="AL74" i="12"/>
  <c r="AL353" i="12"/>
  <c r="AL355" i="12"/>
  <c r="AL358" i="12"/>
  <c r="AL357" i="12"/>
  <c r="AL356" i="12"/>
  <c r="AL354" i="12"/>
  <c r="AG347" i="12"/>
  <c r="AG350" i="12" s="1"/>
  <c r="AL151" i="12"/>
  <c r="AL154" i="12"/>
  <c r="AL169" i="12"/>
  <c r="AL175" i="12"/>
  <c r="AL148" i="12"/>
  <c r="AL160" i="12"/>
  <c r="AL163" i="12"/>
  <c r="AL157" i="12"/>
  <c r="AL172" i="12"/>
  <c r="AL166" i="12"/>
  <c r="AE76" i="12"/>
  <c r="AE370" i="12"/>
  <c r="AE369" i="12"/>
  <c r="AE367" i="12"/>
  <c r="AE368" i="12"/>
  <c r="AE372" i="12"/>
  <c r="AE371" i="12"/>
  <c r="AP74" i="12"/>
  <c r="AP353" i="12"/>
  <c r="AP355" i="12"/>
  <c r="AP354" i="12"/>
  <c r="AP358" i="12"/>
  <c r="AP356" i="12"/>
  <c r="AP357" i="12"/>
  <c r="AC154" i="12"/>
  <c r="AC151" i="12"/>
  <c r="AC148" i="12"/>
  <c r="AC160" i="12"/>
  <c r="AC166" i="12"/>
  <c r="AC163" i="12"/>
  <c r="AC157" i="12"/>
  <c r="AC169" i="12"/>
  <c r="AC175" i="12"/>
  <c r="AC172" i="12"/>
  <c r="Y348" i="12"/>
  <c r="Y351" i="12" s="1"/>
  <c r="AB149" i="12"/>
  <c r="B18" i="2" s="1"/>
  <c r="AB152" i="12"/>
  <c r="AB167" i="12"/>
  <c r="AB173" i="12"/>
  <c r="AB164" i="12"/>
  <c r="AB155" i="12"/>
  <c r="AB158" i="12"/>
  <c r="AB176" i="12"/>
  <c r="AB170" i="12"/>
  <c r="AB161" i="12"/>
  <c r="AQ76" i="12"/>
  <c r="AQ371" i="12"/>
  <c r="AQ370" i="12"/>
  <c r="AQ372" i="12"/>
  <c r="AQ369" i="12"/>
  <c r="AQ368" i="12"/>
  <c r="AQ367" i="12"/>
  <c r="AE74" i="12"/>
  <c r="AE358" i="12"/>
  <c r="AE353" i="12"/>
  <c r="AE357" i="12"/>
  <c r="AE356" i="12"/>
  <c r="AE355" i="12"/>
  <c r="AE354" i="12"/>
  <c r="AN74" i="12"/>
  <c r="AN353" i="12"/>
  <c r="AN358" i="12"/>
  <c r="AN357" i="12"/>
  <c r="AN356" i="12"/>
  <c r="AN354" i="12"/>
  <c r="AN355" i="12"/>
  <c r="Q150" i="12"/>
  <c r="Q156" i="12"/>
  <c r="Q162" i="12"/>
  <c r="Q165" i="12"/>
  <c r="Q171" i="12"/>
  <c r="Q153" i="12"/>
  <c r="Q177" i="12"/>
  <c r="Q168" i="12"/>
  <c r="Q174" i="12"/>
  <c r="Q159" i="12"/>
  <c r="N159" i="12"/>
  <c r="N162" i="12"/>
  <c r="N177" i="12"/>
  <c r="N156" i="12"/>
  <c r="N150" i="12"/>
  <c r="N174" i="12"/>
  <c r="N168" i="12"/>
  <c r="N171" i="12"/>
  <c r="N153" i="12"/>
  <c r="N165" i="12"/>
  <c r="AE152" i="12"/>
  <c r="AE155" i="12"/>
  <c r="AE176" i="12"/>
  <c r="AE167" i="12"/>
  <c r="AE173" i="12"/>
  <c r="AE149" i="12"/>
  <c r="B21" i="2" s="1"/>
  <c r="AE170" i="12"/>
  <c r="AE158" i="12"/>
  <c r="AE161" i="12"/>
  <c r="AE164" i="12"/>
  <c r="P149" i="12"/>
  <c r="B6" i="2" s="1"/>
  <c r="P161" i="12"/>
  <c r="P164" i="12"/>
  <c r="P155" i="12"/>
  <c r="P176" i="12"/>
  <c r="P152" i="12"/>
  <c r="P158" i="12"/>
  <c r="P167" i="12"/>
  <c r="P170" i="12"/>
  <c r="P173" i="12"/>
  <c r="S310" i="12"/>
  <c r="S318" i="12"/>
  <c r="S316" i="12"/>
  <c r="S317" i="12"/>
  <c r="S326" i="12"/>
  <c r="S334" i="12"/>
  <c r="S312" i="12"/>
  <c r="S322" i="12"/>
  <c r="S330" i="12"/>
  <c r="S311" i="12"/>
  <c r="S321" i="12"/>
  <c r="S329" i="12"/>
  <c r="S337" i="12"/>
  <c r="S319" i="12"/>
  <c r="S327" i="12"/>
  <c r="S335" i="12"/>
  <c r="S309" i="12"/>
  <c r="S320" i="12"/>
  <c r="S333" i="12"/>
  <c r="S314" i="12"/>
  <c r="S332" i="12"/>
  <c r="S323" i="12"/>
  <c r="S331" i="12"/>
  <c r="S328" i="12"/>
  <c r="S315" i="12"/>
  <c r="S325" i="12"/>
  <c r="S338" i="12"/>
  <c r="S336" i="12"/>
  <c r="S313" i="12"/>
  <c r="S324" i="12"/>
  <c r="AI152" i="12"/>
  <c r="AI149" i="12"/>
  <c r="B25" i="2" s="1"/>
  <c r="AI158" i="12"/>
  <c r="AI164" i="12"/>
  <c r="AI155" i="12"/>
  <c r="AI161" i="12"/>
  <c r="AI173" i="12"/>
  <c r="AI170" i="12"/>
  <c r="AI167" i="12"/>
  <c r="AI176" i="12"/>
  <c r="AL75" i="12"/>
  <c r="AL364" i="12"/>
  <c r="AL360" i="12"/>
  <c r="AL365" i="12"/>
  <c r="AL362" i="12"/>
  <c r="AL363" i="12"/>
  <c r="AL361" i="12"/>
  <c r="AF149" i="12"/>
  <c r="B22" i="2" s="1"/>
  <c r="AF161" i="12"/>
  <c r="AF158" i="12"/>
  <c r="AF170" i="12"/>
  <c r="AF152" i="12"/>
  <c r="AF167" i="12"/>
  <c r="AF176" i="12"/>
  <c r="AF155" i="12"/>
  <c r="AF164" i="12"/>
  <c r="AF173" i="12"/>
  <c r="Y75" i="12"/>
  <c r="Y363" i="12"/>
  <c r="Y362" i="12"/>
  <c r="Y361" i="12"/>
  <c r="Y360" i="12"/>
  <c r="Y364" i="12"/>
  <c r="Y365" i="12"/>
  <c r="Z76" i="12"/>
  <c r="Z369" i="12"/>
  <c r="Z372" i="12"/>
  <c r="Z370" i="12"/>
  <c r="Z371" i="12"/>
  <c r="Z368" i="12"/>
  <c r="Z367" i="12"/>
  <c r="AL155" i="12"/>
  <c r="AL152" i="12"/>
  <c r="AL161" i="12"/>
  <c r="AL167" i="12"/>
  <c r="AL164" i="12"/>
  <c r="AL173" i="12"/>
  <c r="AL176" i="12"/>
  <c r="AL158" i="12"/>
  <c r="AL170" i="12"/>
  <c r="AL149" i="12"/>
  <c r="B28" i="2" s="1"/>
  <c r="X148" i="12"/>
  <c r="X154" i="12"/>
  <c r="X163" i="12"/>
  <c r="X169" i="12"/>
  <c r="X160" i="12"/>
  <c r="X175" i="12"/>
  <c r="X151" i="12"/>
  <c r="X157" i="12"/>
  <c r="X172" i="12"/>
  <c r="X166" i="12"/>
  <c r="AC150" i="12"/>
  <c r="AC153" i="12"/>
  <c r="AC168" i="12"/>
  <c r="AC174" i="12"/>
  <c r="AC165" i="12"/>
  <c r="AC171" i="12"/>
  <c r="AC162" i="12"/>
  <c r="AC177" i="12"/>
  <c r="AC156" i="12"/>
  <c r="AC159" i="12"/>
  <c r="AB153" i="12"/>
  <c r="AB150" i="12"/>
  <c r="AB159" i="12"/>
  <c r="AB165" i="12"/>
  <c r="AB162" i="12"/>
  <c r="AB156" i="12"/>
  <c r="AB168" i="12"/>
  <c r="AB171" i="12"/>
  <c r="AB177" i="12"/>
  <c r="AB174" i="12"/>
  <c r="U76" i="12"/>
  <c r="U372" i="12"/>
  <c r="U368" i="12"/>
  <c r="U367" i="12"/>
  <c r="U371" i="12"/>
  <c r="U370" i="12"/>
  <c r="U369" i="12"/>
  <c r="AG76" i="12"/>
  <c r="AG372" i="12"/>
  <c r="AG371" i="12"/>
  <c r="AG369" i="12"/>
  <c r="AG368" i="12"/>
  <c r="AG367" i="12"/>
  <c r="AG370" i="12"/>
  <c r="Q74" i="12"/>
  <c r="Q358" i="12"/>
  <c r="Q354" i="12"/>
  <c r="Q353" i="12"/>
  <c r="Q356" i="12"/>
  <c r="Q357" i="12"/>
  <c r="Q355" i="12"/>
  <c r="P153" i="12"/>
  <c r="P177" i="12"/>
  <c r="P174" i="12"/>
  <c r="P171" i="12"/>
  <c r="P156" i="12"/>
  <c r="P162" i="12"/>
  <c r="P168" i="12"/>
  <c r="P165" i="12"/>
  <c r="P150" i="12"/>
  <c r="P159" i="12"/>
  <c r="M158" i="12"/>
  <c r="M155" i="12"/>
  <c r="M161" i="12"/>
  <c r="M149" i="12"/>
  <c r="C4" i="11" s="1"/>
  <c r="B3" i="2" s="1"/>
  <c r="M173" i="12"/>
  <c r="M164" i="12"/>
  <c r="M152" i="12"/>
  <c r="M167" i="12"/>
  <c r="M170" i="12"/>
  <c r="M176" i="12"/>
  <c r="R74" i="12"/>
  <c r="R355" i="12"/>
  <c r="R354" i="12"/>
  <c r="R353" i="12"/>
  <c r="R356" i="12"/>
  <c r="R357" i="12"/>
  <c r="R358" i="12"/>
  <c r="Y74" i="12"/>
  <c r="Y358" i="12"/>
  <c r="Y354" i="12"/>
  <c r="Y355" i="12"/>
  <c r="Y356" i="12"/>
  <c r="Y353" i="12"/>
  <c r="Y357" i="12"/>
  <c r="U150" i="12"/>
  <c r="U153" i="12"/>
  <c r="U168" i="12"/>
  <c r="U174" i="12"/>
  <c r="U165" i="12"/>
  <c r="U177" i="12"/>
  <c r="U159" i="12"/>
  <c r="U162" i="12"/>
  <c r="U156" i="12"/>
  <c r="U171" i="12"/>
  <c r="AF148" i="12"/>
  <c r="AF154" i="12"/>
  <c r="AF151" i="12"/>
  <c r="AF163" i="12"/>
  <c r="AF169" i="12"/>
  <c r="AF172" i="12"/>
  <c r="AF166" i="12"/>
  <c r="AF160" i="12"/>
  <c r="AF175" i="12"/>
  <c r="AF157" i="12"/>
  <c r="O348" i="12"/>
  <c r="O351" i="12" s="1"/>
  <c r="O347" i="12"/>
  <c r="O350" i="12" s="1"/>
  <c r="W148" i="12"/>
  <c r="W154" i="12"/>
  <c r="W160" i="12"/>
  <c r="W172" i="12"/>
  <c r="W157" i="12"/>
  <c r="W166" i="12"/>
  <c r="W163" i="12"/>
  <c r="W169" i="12"/>
  <c r="W175" i="12"/>
  <c r="W151" i="12"/>
  <c r="AJ346" i="12"/>
  <c r="AJ349" i="12" s="1"/>
  <c r="AJ313" i="12" s="1"/>
  <c r="T75" i="12"/>
  <c r="T365" i="12"/>
  <c r="T364" i="12"/>
  <c r="T363" i="12"/>
  <c r="T362" i="12"/>
  <c r="T361" i="12"/>
  <c r="T360" i="12"/>
  <c r="V74" i="12"/>
  <c r="V353" i="12"/>
  <c r="V355" i="12"/>
  <c r="V358" i="12"/>
  <c r="V357" i="12"/>
  <c r="V356" i="12"/>
  <c r="V354" i="12"/>
  <c r="X149" i="12"/>
  <c r="B14" i="2" s="1"/>
  <c r="X155" i="12"/>
  <c r="X161" i="12"/>
  <c r="X152" i="12"/>
  <c r="X158" i="12"/>
  <c r="X170" i="12"/>
  <c r="X173" i="12"/>
  <c r="X164" i="12"/>
  <c r="X167" i="12"/>
  <c r="X176" i="12"/>
  <c r="V75" i="12"/>
  <c r="V364" i="12"/>
  <c r="V360" i="12"/>
  <c r="V365" i="12"/>
  <c r="V361" i="12"/>
  <c r="V362" i="12"/>
  <c r="V363" i="12"/>
  <c r="X347" i="12"/>
  <c r="X350" i="12" s="1"/>
  <c r="X346" i="12"/>
  <c r="X349" i="12" s="1"/>
  <c r="X323" i="12" s="1"/>
  <c r="AQ156" i="12"/>
  <c r="AQ159" i="12"/>
  <c r="AQ174" i="12"/>
  <c r="AQ168" i="12"/>
  <c r="AQ177" i="12"/>
  <c r="AQ150" i="12"/>
  <c r="AQ162" i="12"/>
  <c r="AQ165" i="12"/>
  <c r="AQ171" i="12"/>
  <c r="AQ153" i="12"/>
  <c r="U75" i="12"/>
  <c r="U363" i="12"/>
  <c r="U365" i="12"/>
  <c r="U364" i="12"/>
  <c r="U361" i="12"/>
  <c r="U362" i="12"/>
  <c r="U360" i="12"/>
  <c r="T346" i="12"/>
  <c r="T349" i="12" s="1"/>
  <c r="T323" i="12" s="1"/>
  <c r="O314" i="12"/>
  <c r="O322" i="12"/>
  <c r="O312" i="12"/>
  <c r="O320" i="12"/>
  <c r="O313" i="12"/>
  <c r="O324" i="12"/>
  <c r="O330" i="12"/>
  <c r="O318" i="12"/>
  <c r="O326" i="12"/>
  <c r="O334" i="12"/>
  <c r="O317" i="12"/>
  <c r="O325" i="12"/>
  <c r="O333" i="12"/>
  <c r="O315" i="12"/>
  <c r="O331" i="12"/>
  <c r="O316" i="12"/>
  <c r="O332" i="12"/>
  <c r="O323" i="12"/>
  <c r="O329" i="12"/>
  <c r="O338" i="12"/>
  <c r="O310" i="12"/>
  <c r="O321" i="12"/>
  <c r="O328" i="12"/>
  <c r="O337" i="12"/>
  <c r="O319" i="12"/>
  <c r="O327" i="12"/>
  <c r="O336" i="12"/>
  <c r="O335" i="12"/>
  <c r="O311" i="12"/>
  <c r="O309" i="12"/>
  <c r="W74" i="12"/>
  <c r="W356" i="12"/>
  <c r="W358" i="12"/>
  <c r="W357" i="12"/>
  <c r="W353" i="12"/>
  <c r="W354" i="12"/>
  <c r="W355" i="12"/>
  <c r="AQ74" i="12"/>
  <c r="AQ356" i="12"/>
  <c r="AQ355" i="12"/>
  <c r="AQ354" i="12"/>
  <c r="AQ358" i="12"/>
  <c r="AQ357" i="12"/>
  <c r="AQ353" i="12"/>
  <c r="AI74" i="12"/>
  <c r="AI356" i="12"/>
  <c r="AI355" i="12"/>
  <c r="AI354" i="12"/>
  <c r="AI357" i="12"/>
  <c r="AI353" i="12"/>
  <c r="AI358" i="12"/>
  <c r="AH74" i="12"/>
  <c r="AH353" i="12"/>
  <c r="AH355" i="12"/>
  <c r="AH354" i="12"/>
  <c r="AH357" i="12"/>
  <c r="AH358" i="12"/>
  <c r="AH356" i="12"/>
  <c r="T76" i="12"/>
  <c r="T367" i="12"/>
  <c r="T372" i="12"/>
  <c r="T371" i="12"/>
  <c r="T370" i="12"/>
  <c r="T369" i="12"/>
  <c r="T368" i="12"/>
  <c r="Q75" i="12"/>
  <c r="Q363" i="12"/>
  <c r="Q362" i="12"/>
  <c r="Q361" i="12"/>
  <c r="Q360" i="12"/>
  <c r="Q364" i="12"/>
  <c r="Q365" i="12"/>
  <c r="M154" i="12"/>
  <c r="M151" i="12"/>
  <c r="M148" i="12"/>
  <c r="M160" i="12"/>
  <c r="M166" i="12"/>
  <c r="M157" i="12"/>
  <c r="M169" i="12"/>
  <c r="M163" i="12"/>
  <c r="M175" i="12"/>
  <c r="M172" i="12"/>
  <c r="T151" i="12"/>
  <c r="T157" i="12"/>
  <c r="T148" i="12"/>
  <c r="T160" i="12"/>
  <c r="T166" i="12"/>
  <c r="T154" i="12"/>
  <c r="T163" i="12"/>
  <c r="T169" i="12"/>
  <c r="T175" i="12"/>
  <c r="T172" i="12"/>
  <c r="V153" i="12"/>
  <c r="V159" i="12"/>
  <c r="V150" i="12"/>
  <c r="V156" i="12"/>
  <c r="V168" i="12"/>
  <c r="V171" i="12"/>
  <c r="V177" i="12"/>
  <c r="V174" i="12"/>
  <c r="V162" i="12"/>
  <c r="V165" i="12"/>
  <c r="AF153" i="12"/>
  <c r="AF177" i="12"/>
  <c r="AF168" i="12"/>
  <c r="AF156" i="12"/>
  <c r="AF162" i="12"/>
  <c r="AF174" i="12"/>
  <c r="AF150" i="12"/>
  <c r="AF165" i="12"/>
  <c r="AF171" i="12"/>
  <c r="AF159" i="12"/>
  <c r="AI374" i="10"/>
  <c r="AI358" i="10"/>
  <c r="AI384" i="10"/>
  <c r="Q380" i="10"/>
  <c r="Q362" i="10"/>
  <c r="AE363" i="10"/>
  <c r="T374" i="10"/>
  <c r="Y396" i="10"/>
  <c r="Y399" i="10" s="1"/>
  <c r="Y395" i="10"/>
  <c r="Y398" i="10" s="1"/>
  <c r="Y394" i="10"/>
  <c r="Y397" i="10" s="1"/>
  <c r="P385" i="10"/>
  <c r="P361" i="10"/>
  <c r="W368" i="10"/>
  <c r="W372" i="10"/>
  <c r="O396" i="10"/>
  <c r="O399" i="10" s="1"/>
  <c r="O395" i="10"/>
  <c r="O398" i="10" s="1"/>
  <c r="V385" i="10"/>
  <c r="V358" i="10"/>
  <c r="AD396" i="10"/>
  <c r="AD399" i="10" s="1"/>
  <c r="AD395" i="10"/>
  <c r="AD398" i="10" s="1"/>
  <c r="AD394" i="10"/>
  <c r="AD397" i="10" s="1"/>
  <c r="AK377" i="10"/>
  <c r="AK378" i="10"/>
  <c r="AK357" i="10"/>
  <c r="AK396" i="10"/>
  <c r="AK399" i="10" s="1"/>
  <c r="AK374" i="10" s="1"/>
  <c r="L371" i="10"/>
  <c r="L372" i="10"/>
  <c r="AA378" i="10"/>
  <c r="Z386" i="10"/>
  <c r="Z359" i="10"/>
  <c r="Z394" i="10"/>
  <c r="Z397" i="10" s="1"/>
  <c r="Q363" i="10"/>
  <c r="AO370" i="10"/>
  <c r="AO382" i="10"/>
  <c r="AG361" i="10"/>
  <c r="AN371" i="10"/>
  <c r="AN375" i="10"/>
  <c r="AN396" i="10"/>
  <c r="AN399" i="10" s="1"/>
  <c r="AN368" i="10" s="1"/>
  <c r="AN395" i="10"/>
  <c r="AN398" i="10" s="1"/>
  <c r="AN373" i="10" s="1"/>
  <c r="AN394" i="10"/>
  <c r="AN397" i="10" s="1"/>
  <c r="AN372" i="10" s="1"/>
  <c r="O368" i="10"/>
  <c r="O372" i="10"/>
  <c r="O394" i="10"/>
  <c r="O397" i="10" s="1"/>
  <c r="O369" i="10" s="1"/>
  <c r="N376" i="10"/>
  <c r="N364" i="10"/>
  <c r="AC368" i="10"/>
  <c r="AC369" i="10"/>
  <c r="AK395" i="10"/>
  <c r="AK398" i="10" s="1"/>
  <c r="AK394" i="10"/>
  <c r="AK397" i="10" s="1"/>
  <c r="AK381" i="10" s="1"/>
  <c r="AJ382" i="10"/>
  <c r="AJ358" i="10"/>
  <c r="T396" i="10"/>
  <c r="T399" i="10" s="1"/>
  <c r="T371" i="10" s="1"/>
  <c r="T395" i="10"/>
  <c r="T398" i="10" s="1"/>
  <c r="Z370" i="10"/>
  <c r="AQ396" i="10"/>
  <c r="AQ399" i="10" s="1"/>
  <c r="AQ395" i="10"/>
  <c r="AQ398" i="10" s="1"/>
  <c r="AQ394" i="10"/>
  <c r="AQ397" i="10" s="1"/>
  <c r="AE386" i="10"/>
  <c r="AE362" i="10"/>
  <c r="AD364" i="10"/>
  <c r="Y367" i="10"/>
  <c r="AG396" i="10"/>
  <c r="AG399" i="10" s="1"/>
  <c r="AG395" i="10"/>
  <c r="AG398" i="10" s="1"/>
  <c r="AG382" i="10" s="1"/>
  <c r="AG394" i="10"/>
  <c r="AG397" i="10" s="1"/>
  <c r="AG360" i="10" s="1"/>
  <c r="AF365" i="10"/>
  <c r="AF369" i="10"/>
  <c r="AM376" i="10"/>
  <c r="W396" i="10"/>
  <c r="W399" i="10" s="1"/>
  <c r="W365" i="10" s="1"/>
  <c r="AL386" i="10"/>
  <c r="AL362" i="10"/>
  <c r="AL366" i="10"/>
  <c r="AL396" i="10"/>
  <c r="AL399" i="10" s="1"/>
  <c r="AL380" i="10" s="1"/>
  <c r="AL395" i="10"/>
  <c r="AL398" i="10" s="1"/>
  <c r="U374" i="10"/>
  <c r="U381" i="10"/>
  <c r="U357" i="10"/>
  <c r="M395" i="10"/>
  <c r="M398" i="10" s="1"/>
  <c r="AB358" i="10"/>
  <c r="T394" i="10"/>
  <c r="T397" i="10" s="1"/>
  <c r="Z378" i="10"/>
  <c r="AP394" i="10"/>
  <c r="AP397" i="10" s="1"/>
  <c r="AP378" i="10" s="1"/>
  <c r="Z395" i="10"/>
  <c r="Z398" i="10" s="1"/>
  <c r="Z367" i="10" s="1"/>
  <c r="AP368" i="10"/>
  <c r="R372" i="10"/>
  <c r="Q373" i="10"/>
  <c r="X386" i="10"/>
  <c r="X362" i="10"/>
  <c r="X366" i="10"/>
  <c r="P396" i="10"/>
  <c r="P399" i="10" s="1"/>
  <c r="P395" i="10"/>
  <c r="P398" i="10" s="1"/>
  <c r="P382" i="10" s="1"/>
  <c r="P394" i="10"/>
  <c r="P397" i="10" s="1"/>
  <c r="P363" i="10" s="1"/>
  <c r="AE382" i="10"/>
  <c r="AE361" i="10"/>
  <c r="W395" i="10"/>
  <c r="W398" i="10" s="1"/>
  <c r="W394" i="10"/>
  <c r="W397" i="10" s="1"/>
  <c r="W369" i="10" s="1"/>
  <c r="AD371" i="10"/>
  <c r="AD365" i="10"/>
  <c r="AD378" i="10"/>
  <c r="AD369" i="10"/>
  <c r="AD381" i="10"/>
  <c r="AL394" i="10"/>
  <c r="AL397" i="10" s="1"/>
  <c r="AL363" i="10" s="1"/>
  <c r="M386" i="10"/>
  <c r="M383" i="10"/>
  <c r="T379" i="10"/>
  <c r="T364" i="10"/>
  <c r="AB396" i="10"/>
  <c r="AB399" i="10" s="1"/>
  <c r="AB395" i="10"/>
  <c r="AB398" i="10" s="1"/>
  <c r="AB373" i="10" s="1"/>
  <c r="AH394" i="10"/>
  <c r="AH397" i="10" s="1"/>
  <c r="AH372" i="10" s="1"/>
  <c r="S371" i="10"/>
  <c r="S365" i="10"/>
  <c r="S396" i="10"/>
  <c r="S399" i="10" s="1"/>
  <c r="S380" i="10" s="1"/>
  <c r="S395" i="10"/>
  <c r="S398" i="10" s="1"/>
  <c r="S394" i="10"/>
  <c r="S397" i="10" s="1"/>
  <c r="AP396" i="10"/>
  <c r="AP399" i="10" s="1"/>
  <c r="AP365" i="10" s="1"/>
  <c r="AO383" i="10"/>
  <c r="AO359" i="10"/>
  <c r="AO363" i="10"/>
  <c r="AO375" i="10"/>
  <c r="AO396" i="10"/>
  <c r="AO399" i="10" s="1"/>
  <c r="AO374" i="10" s="1"/>
  <c r="AO395" i="10"/>
  <c r="AO398" i="10" s="1"/>
  <c r="AO367" i="10" s="1"/>
  <c r="AO394" i="10"/>
  <c r="AO397" i="10" s="1"/>
  <c r="AO384" i="10" s="1"/>
  <c r="P386" i="10"/>
  <c r="P371" i="10"/>
  <c r="P368" i="10"/>
  <c r="P365" i="10"/>
  <c r="P359" i="10"/>
  <c r="P375" i="10"/>
  <c r="P372" i="10"/>
  <c r="P369" i="10"/>
  <c r="P366" i="10"/>
  <c r="W382" i="10"/>
  <c r="W379" i="10"/>
  <c r="W376" i="10"/>
  <c r="W373" i="10"/>
  <c r="W361" i="10"/>
  <c r="AE396" i="10"/>
  <c r="AE399" i="10" s="1"/>
  <c r="AE383" i="10" s="1"/>
  <c r="AE395" i="10"/>
  <c r="AE398" i="10" s="1"/>
  <c r="AE379" i="10" s="1"/>
  <c r="V383" i="10"/>
  <c r="V380" i="10"/>
  <c r="V369" i="10"/>
  <c r="V366" i="10"/>
  <c r="V384" i="10"/>
  <c r="V378" i="10"/>
  <c r="N396" i="10"/>
  <c r="N399" i="10" s="1"/>
  <c r="N395" i="10"/>
  <c r="N398" i="10" s="1"/>
  <c r="N385" i="10" s="1"/>
  <c r="N394" i="10"/>
  <c r="N397" i="10" s="1"/>
  <c r="N381" i="10" s="1"/>
  <c r="AK382" i="10"/>
  <c r="AK376" i="10"/>
  <c r="AK370" i="10"/>
  <c r="AK367" i="10"/>
  <c r="AK361" i="10"/>
  <c r="AK358" i="10"/>
  <c r="AK364" i="10"/>
  <c r="U396" i="10"/>
  <c r="U399" i="10" s="1"/>
  <c r="U371" i="10" s="1"/>
  <c r="N45" i="10"/>
  <c r="AI362" i="10" s="1"/>
  <c r="L382" i="10"/>
  <c r="L379" i="10"/>
  <c r="L376" i="10"/>
  <c r="L364" i="10"/>
  <c r="L361" i="10"/>
  <c r="L370" i="10"/>
  <c r="L358" i="10"/>
  <c r="N49" i="10"/>
  <c r="AB394" i="10"/>
  <c r="AB397" i="10" s="1"/>
  <c r="AP381" i="10"/>
  <c r="AP357" i="10"/>
  <c r="S385" i="10"/>
  <c r="S382" i="10"/>
  <c r="S376" i="10"/>
  <c r="S373" i="10"/>
  <c r="S370" i="10"/>
  <c r="S367" i="10"/>
  <c r="S364" i="10"/>
  <c r="S361" i="10"/>
  <c r="S358" i="10"/>
  <c r="Z396" i="10"/>
  <c r="Z399" i="10" s="1"/>
  <c r="Z383" i="10" s="1"/>
  <c r="AH396" i="10"/>
  <c r="AH399" i="10" s="1"/>
  <c r="AQ386" i="10"/>
  <c r="AQ383" i="10"/>
  <c r="AQ380" i="10"/>
  <c r="AQ377" i="10"/>
  <c r="AQ374" i="10"/>
  <c r="AQ371" i="10"/>
  <c r="AQ365" i="10"/>
  <c r="AQ362" i="10"/>
  <c r="AQ359" i="10"/>
  <c r="T384" i="10"/>
  <c r="T381" i="10"/>
  <c r="T378" i="10"/>
  <c r="T375" i="10"/>
  <c r="T369" i="10"/>
  <c r="T366" i="10"/>
  <c r="T357" i="10"/>
  <c r="T363" i="10"/>
  <c r="T360" i="10"/>
  <c r="AA373" i="10"/>
  <c r="AA370" i="10"/>
  <c r="AA367" i="10"/>
  <c r="AA364" i="10"/>
  <c r="AG363" i="10"/>
  <c r="AN376" i="10"/>
  <c r="X396" i="10"/>
  <c r="X399" i="10" s="1"/>
  <c r="X383" i="10" s="1"/>
  <c r="X395" i="10"/>
  <c r="X398" i="10" s="1"/>
  <c r="X379" i="10" s="1"/>
  <c r="X394" i="10"/>
  <c r="X397" i="10" s="1"/>
  <c r="X363" i="10" s="1"/>
  <c r="O385" i="10"/>
  <c r="O382" i="10"/>
  <c r="O379" i="10"/>
  <c r="O376" i="10"/>
  <c r="O373" i="10"/>
  <c r="O370" i="10"/>
  <c r="O367" i="10"/>
  <c r="O364" i="10"/>
  <c r="O361" i="10"/>
  <c r="O358" i="10"/>
  <c r="AE394" i="10"/>
  <c r="AE397" i="10" s="1"/>
  <c r="AE384" i="10" s="1"/>
  <c r="N386" i="10"/>
  <c r="N380" i="10"/>
  <c r="N383" i="10"/>
  <c r="N377" i="10"/>
  <c r="N374" i="10"/>
  <c r="N371" i="10"/>
  <c r="N368" i="10"/>
  <c r="N365" i="10"/>
  <c r="N359" i="10"/>
  <c r="N362" i="10"/>
  <c r="N384" i="10"/>
  <c r="N378" i="10"/>
  <c r="N363" i="10"/>
  <c r="N360" i="10"/>
  <c r="N357" i="10"/>
  <c r="AC385" i="10"/>
  <c r="AC379" i="10"/>
  <c r="AC382" i="10"/>
  <c r="AC376" i="10"/>
  <c r="AC373" i="10"/>
  <c r="AC370" i="10"/>
  <c r="AC367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3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80" i="10"/>
  <c r="AG374" i="10"/>
  <c r="AG371" i="10"/>
  <c r="AG368" i="10"/>
  <c r="AG365" i="10"/>
  <c r="AG359" i="10"/>
  <c r="AG383" i="10"/>
  <c r="AG362" i="10"/>
  <c r="AG377" i="10"/>
  <c r="Y383" i="10"/>
  <c r="Y377" i="10"/>
  <c r="Y374" i="10"/>
  <c r="Y371" i="10"/>
  <c r="Y368" i="10"/>
  <c r="Y365" i="10"/>
  <c r="Y386" i="10"/>
  <c r="Y380" i="10"/>
  <c r="Y359" i="10"/>
  <c r="Y362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6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84" i="10"/>
  <c r="AB381" i="10"/>
  <c r="AB378" i="10"/>
  <c r="AB375" i="10"/>
  <c r="AB363" i="10"/>
  <c r="AB366" i="10"/>
  <c r="AB360" i="10"/>
  <c r="AB357" i="10"/>
  <c r="AB372" i="10"/>
  <c r="AB369" i="10"/>
  <c r="AJ394" i="10"/>
  <c r="AJ397" i="10" s="1"/>
  <c r="AJ375" i="10" s="1"/>
  <c r="AH385" i="10"/>
  <c r="AH382" i="10"/>
  <c r="AH379" i="10"/>
  <c r="AH367" i="10"/>
  <c r="AH364" i="10"/>
  <c r="AH361" i="10"/>
  <c r="AH358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Y349" i="13" l="1"/>
  <c r="Y345" i="13"/>
  <c r="Y333" i="13"/>
  <c r="AM346" i="13"/>
  <c r="AM348" i="13"/>
  <c r="AM347" i="13"/>
  <c r="AM325" i="13"/>
  <c r="AA329" i="13"/>
  <c r="AA350" i="13"/>
  <c r="O339" i="13"/>
  <c r="X361" i="13"/>
  <c r="X364" i="13" s="1"/>
  <c r="Y361" i="13"/>
  <c r="Y364" i="13" s="1"/>
  <c r="Y347" i="13" s="1"/>
  <c r="M361" i="13"/>
  <c r="M364" i="13" s="1"/>
  <c r="W362" i="13"/>
  <c r="W365" i="13" s="1"/>
  <c r="AC343" i="13"/>
  <c r="AC333" i="13"/>
  <c r="AC334" i="13"/>
  <c r="AC338" i="13"/>
  <c r="AN339" i="13"/>
  <c r="AN327" i="13"/>
  <c r="AD362" i="13"/>
  <c r="AD365" i="13" s="1"/>
  <c r="U363" i="13"/>
  <c r="U366" i="13" s="1"/>
  <c r="Z327" i="13"/>
  <c r="Z329" i="13"/>
  <c r="Z336" i="13"/>
  <c r="Z345" i="13"/>
  <c r="AA341" i="13"/>
  <c r="AA324" i="13"/>
  <c r="AA328" i="13"/>
  <c r="Q323" i="13"/>
  <c r="Q326" i="13"/>
  <c r="Q322" i="13"/>
  <c r="Q339" i="13"/>
  <c r="N361" i="13"/>
  <c r="N364" i="13" s="1"/>
  <c r="AO361" i="13"/>
  <c r="AO364" i="13" s="1"/>
  <c r="P347" i="13"/>
  <c r="R332" i="13"/>
  <c r="R341" i="13"/>
  <c r="R335" i="13"/>
  <c r="AL362" i="13"/>
  <c r="AL365" i="13" s="1"/>
  <c r="Z346" i="13"/>
  <c r="O348" i="13"/>
  <c r="AE361" i="13"/>
  <c r="AE364" i="13" s="1"/>
  <c r="AL363" i="13"/>
  <c r="AL366" i="13" s="1"/>
  <c r="AL346" i="13"/>
  <c r="AL338" i="13"/>
  <c r="AL349" i="13"/>
  <c r="AL341" i="13"/>
  <c r="AL347" i="13"/>
  <c r="AL339" i="13"/>
  <c r="AL336" i="13"/>
  <c r="AL329" i="13"/>
  <c r="AL350" i="13"/>
  <c r="AL343" i="13"/>
  <c r="AL340" i="13"/>
  <c r="AL333" i="13"/>
  <c r="AL342" i="13"/>
  <c r="AL337" i="13"/>
  <c r="AL345" i="13"/>
  <c r="AL325" i="13"/>
  <c r="AL322" i="13"/>
  <c r="AL328" i="13"/>
  <c r="AL335" i="13"/>
  <c r="AL323" i="13"/>
  <c r="AL332" i="13"/>
  <c r="AL334" i="13"/>
  <c r="AL330" i="13"/>
  <c r="AL331" i="13"/>
  <c r="AL326" i="13"/>
  <c r="AL344" i="13"/>
  <c r="AL321" i="13"/>
  <c r="AK348" i="13"/>
  <c r="AK326" i="13"/>
  <c r="AK330" i="13"/>
  <c r="AK323" i="13"/>
  <c r="Z326" i="13"/>
  <c r="Z348" i="13"/>
  <c r="Z325" i="13"/>
  <c r="Z342" i="13"/>
  <c r="Z362" i="13"/>
  <c r="Z365" i="13" s="1"/>
  <c r="N362" i="13"/>
  <c r="N365" i="13" s="1"/>
  <c r="AO362" i="13"/>
  <c r="AO365" i="13" s="1"/>
  <c r="AA332" i="13"/>
  <c r="AA325" i="13"/>
  <c r="AA326" i="13"/>
  <c r="AA338" i="13"/>
  <c r="Q327" i="13"/>
  <c r="Q344" i="13"/>
  <c r="Q336" i="13"/>
  <c r="AF361" i="13"/>
  <c r="AF364" i="13" s="1"/>
  <c r="AM362" i="13"/>
  <c r="AM365" i="13" s="1"/>
  <c r="R336" i="13"/>
  <c r="R326" i="13"/>
  <c r="R328" i="13"/>
  <c r="R345" i="13"/>
  <c r="AH361" i="13"/>
  <c r="AH364" i="13" s="1"/>
  <c r="S361" i="13"/>
  <c r="S364" i="13" s="1"/>
  <c r="Z338" i="13"/>
  <c r="Z341" i="13"/>
  <c r="Z334" i="13"/>
  <c r="AJ363" i="13"/>
  <c r="AJ366" i="13" s="1"/>
  <c r="U362" i="13"/>
  <c r="U365" i="13" s="1"/>
  <c r="O327" i="13"/>
  <c r="O342" i="13"/>
  <c r="Q362" i="13"/>
  <c r="Q365" i="13" s="1"/>
  <c r="AI362" i="13"/>
  <c r="AI365" i="13" s="1"/>
  <c r="M343" i="13"/>
  <c r="M335" i="13"/>
  <c r="M346" i="13"/>
  <c r="M344" i="13"/>
  <c r="M350" i="13"/>
  <c r="M326" i="13"/>
  <c r="M347" i="13"/>
  <c r="M339" i="13"/>
  <c r="M329" i="13"/>
  <c r="M342" i="13"/>
  <c r="M332" i="13"/>
  <c r="M349" i="13"/>
  <c r="M340" i="13"/>
  <c r="M333" i="13"/>
  <c r="M322" i="13"/>
  <c r="M325" i="13"/>
  <c r="M341" i="13"/>
  <c r="M338" i="13"/>
  <c r="M331" i="13"/>
  <c r="M327" i="13"/>
  <c r="M337" i="13"/>
  <c r="M334" i="13"/>
  <c r="M323" i="13"/>
  <c r="M328" i="13"/>
  <c r="M321" i="13"/>
  <c r="AC361" i="13"/>
  <c r="AC364" i="13" s="1"/>
  <c r="AC335" i="13" s="1"/>
  <c r="X363" i="13"/>
  <c r="X366" i="13" s="1"/>
  <c r="Z330" i="13"/>
  <c r="Z323" i="13"/>
  <c r="Z332" i="13"/>
  <c r="Z350" i="13"/>
  <c r="S363" i="13"/>
  <c r="S366" i="13" s="1"/>
  <c r="AA335" i="13"/>
  <c r="AA339" i="13"/>
  <c r="AA342" i="13"/>
  <c r="AA346" i="13"/>
  <c r="AG346" i="13"/>
  <c r="AG328" i="13"/>
  <c r="AG349" i="13"/>
  <c r="Q346" i="13"/>
  <c r="Q328" i="13"/>
  <c r="Q332" i="13"/>
  <c r="U343" i="13"/>
  <c r="U346" i="13"/>
  <c r="U336" i="13"/>
  <c r="U349" i="13"/>
  <c r="U334" i="13"/>
  <c r="U329" i="13"/>
  <c r="U350" i="13"/>
  <c r="U322" i="13"/>
  <c r="U340" i="13"/>
  <c r="U328" i="13"/>
  <c r="U345" i="13"/>
  <c r="U337" i="13"/>
  <c r="U331" i="13"/>
  <c r="U325" i="13"/>
  <c r="U324" i="13"/>
  <c r="N346" i="13"/>
  <c r="N338" i="13"/>
  <c r="N349" i="13"/>
  <c r="N347" i="13"/>
  <c r="N343" i="13"/>
  <c r="N335" i="13"/>
  <c r="N329" i="13"/>
  <c r="N332" i="13"/>
  <c r="N337" i="13"/>
  <c r="N325" i="13"/>
  <c r="N341" i="13"/>
  <c r="N331" i="13"/>
  <c r="N350" i="13"/>
  <c r="N326" i="13"/>
  <c r="N340" i="13"/>
  <c r="N322" i="13"/>
  <c r="N344" i="13"/>
  <c r="N334" i="13"/>
  <c r="N323" i="13"/>
  <c r="N328" i="13"/>
  <c r="N345" i="13"/>
  <c r="AF349" i="13"/>
  <c r="AF344" i="13"/>
  <c r="AF336" i="13"/>
  <c r="AF347" i="13"/>
  <c r="AF337" i="13"/>
  <c r="AF346" i="13"/>
  <c r="AF334" i="13"/>
  <c r="AF327" i="13"/>
  <c r="AF341" i="13"/>
  <c r="AF338" i="13"/>
  <c r="AF322" i="13"/>
  <c r="AF335" i="13"/>
  <c r="AF325" i="13"/>
  <c r="AF350" i="13"/>
  <c r="AF343" i="13"/>
  <c r="AF331" i="13"/>
  <c r="AF323" i="13"/>
  <c r="AF326" i="13"/>
  <c r="AF333" i="13"/>
  <c r="AF321" i="13"/>
  <c r="AF332" i="13"/>
  <c r="AF328" i="13"/>
  <c r="AF340" i="13"/>
  <c r="AF329" i="13"/>
  <c r="AF324" i="13"/>
  <c r="AF348" i="13"/>
  <c r="P363" i="13"/>
  <c r="P366" i="13" s="1"/>
  <c r="R339" i="13"/>
  <c r="R338" i="13"/>
  <c r="R337" i="13"/>
  <c r="R334" i="13"/>
  <c r="AB343" i="13"/>
  <c r="AB349" i="13"/>
  <c r="AB342" i="13"/>
  <c r="AB326" i="13"/>
  <c r="AB337" i="13"/>
  <c r="AB327" i="13"/>
  <c r="AB335" i="13"/>
  <c r="AB322" i="13"/>
  <c r="AB345" i="13"/>
  <c r="AJ349" i="13"/>
  <c r="AJ326" i="13"/>
  <c r="AJ322" i="13"/>
  <c r="AJ345" i="13"/>
  <c r="X362" i="13"/>
  <c r="X365" i="13" s="1"/>
  <c r="W361" i="13"/>
  <c r="W364" i="13" s="1"/>
  <c r="AB361" i="13"/>
  <c r="AB364" i="13" s="1"/>
  <c r="AB341" i="13" s="1"/>
  <c r="AD363" i="13"/>
  <c r="AD366" i="13" s="1"/>
  <c r="M362" i="13"/>
  <c r="M365" i="13" s="1"/>
  <c r="AE346" i="13"/>
  <c r="AE349" i="13"/>
  <c r="AE341" i="13"/>
  <c r="AE344" i="13"/>
  <c r="AE350" i="13"/>
  <c r="AE334" i="13"/>
  <c r="AE347" i="13"/>
  <c r="AE324" i="13"/>
  <c r="AE338" i="13"/>
  <c r="AE322" i="13"/>
  <c r="AE339" i="13"/>
  <c r="AE332" i="13"/>
  <c r="AE328" i="13"/>
  <c r="AE325" i="13"/>
  <c r="AE343" i="13"/>
  <c r="AE336" i="13"/>
  <c r="AE331" i="13"/>
  <c r="AE326" i="13"/>
  <c r="AE321" i="13"/>
  <c r="AE335" i="13"/>
  <c r="AE340" i="13"/>
  <c r="AE337" i="13"/>
  <c r="AE329" i="13"/>
  <c r="AE323" i="13"/>
  <c r="AE345" i="13"/>
  <c r="W346" i="13"/>
  <c r="AN345" i="13"/>
  <c r="U341" i="13"/>
  <c r="Y362" i="13"/>
  <c r="Y365" i="13" s="1"/>
  <c r="Z344" i="13"/>
  <c r="Z331" i="13"/>
  <c r="Z339" i="13"/>
  <c r="Z347" i="13"/>
  <c r="AB362" i="13"/>
  <c r="AB365" i="13" s="1"/>
  <c r="AA322" i="13"/>
  <c r="AA343" i="13"/>
  <c r="AA323" i="13"/>
  <c r="AA348" i="13"/>
  <c r="Q324" i="13"/>
  <c r="Q321" i="13"/>
  <c r="Q337" i="13"/>
  <c r="Q340" i="13"/>
  <c r="R324" i="13"/>
  <c r="R321" i="13"/>
  <c r="R325" i="13"/>
  <c r="R342" i="13"/>
  <c r="X349" i="13"/>
  <c r="X344" i="13"/>
  <c r="X336" i="13"/>
  <c r="X347" i="13"/>
  <c r="X345" i="13"/>
  <c r="X337" i="13"/>
  <c r="X350" i="13"/>
  <c r="X335" i="13"/>
  <c r="X343" i="13"/>
  <c r="X339" i="13"/>
  <c r="X332" i="13"/>
  <c r="X330" i="13"/>
  <c r="X322" i="13"/>
  <c r="X325" i="13"/>
  <c r="X333" i="13"/>
  <c r="X331" i="13"/>
  <c r="X323" i="13"/>
  <c r="X346" i="13"/>
  <c r="X340" i="13"/>
  <c r="X328" i="13"/>
  <c r="X334" i="13"/>
  <c r="X329" i="13"/>
  <c r="X342" i="13"/>
  <c r="X321" i="13"/>
  <c r="X338" i="13"/>
  <c r="X326" i="13"/>
  <c r="X341" i="13"/>
  <c r="X348" i="13"/>
  <c r="V349" i="13"/>
  <c r="V324" i="13"/>
  <c r="V340" i="13"/>
  <c r="V333" i="13"/>
  <c r="AN363" i="13"/>
  <c r="AN366" i="13" s="1"/>
  <c r="T332" i="13"/>
  <c r="T331" i="13"/>
  <c r="T339" i="13"/>
  <c r="T336" i="13"/>
  <c r="AI361" i="13"/>
  <c r="AI364" i="13" s="1"/>
  <c r="AA363" i="13"/>
  <c r="AA366" i="13" s="1"/>
  <c r="AE362" i="13"/>
  <c r="AE365" i="13" s="1"/>
  <c r="S350" i="13"/>
  <c r="S345" i="13"/>
  <c r="S348" i="13"/>
  <c r="S347" i="13"/>
  <c r="S328" i="13"/>
  <c r="S349" i="13"/>
  <c r="S341" i="13"/>
  <c r="S323" i="13"/>
  <c r="S334" i="13"/>
  <c r="S326" i="13"/>
  <c r="S343" i="13"/>
  <c r="S335" i="13"/>
  <c r="S324" i="13"/>
  <c r="S332" i="13"/>
  <c r="S322" i="13"/>
  <c r="S340" i="13"/>
  <c r="S339" i="13"/>
  <c r="S336" i="13"/>
  <c r="S333" i="13"/>
  <c r="S325" i="13"/>
  <c r="S321" i="13"/>
  <c r="AO363" i="13"/>
  <c r="AO366" i="13" s="1"/>
  <c r="AD361" i="13"/>
  <c r="AD364" i="13" s="1"/>
  <c r="AD349" i="13" s="1"/>
  <c r="T363" i="13"/>
  <c r="T366" i="13" s="1"/>
  <c r="S337" i="13"/>
  <c r="P361" i="13"/>
  <c r="P364" i="13" s="1"/>
  <c r="P345" i="13" s="1"/>
  <c r="Z324" i="13"/>
  <c r="Z333" i="13"/>
  <c r="Z349" i="13"/>
  <c r="S344" i="13"/>
  <c r="AM361" i="13"/>
  <c r="AM364" i="13" s="1"/>
  <c r="AM349" i="13" s="1"/>
  <c r="AA327" i="13"/>
  <c r="AA330" i="13"/>
  <c r="AA331" i="13"/>
  <c r="AA337" i="13"/>
  <c r="Q349" i="13"/>
  <c r="Q335" i="13"/>
  <c r="Q325" i="13"/>
  <c r="Q348" i="13"/>
  <c r="AI350" i="13"/>
  <c r="AI337" i="13"/>
  <c r="AI346" i="13"/>
  <c r="AI338" i="13"/>
  <c r="AI347" i="13"/>
  <c r="AI344" i="13"/>
  <c r="AI335" i="13"/>
  <c r="AI328" i="13"/>
  <c r="AI349" i="13"/>
  <c r="AI332" i="13"/>
  <c r="AI331" i="13"/>
  <c r="AI323" i="13"/>
  <c r="AI343" i="13"/>
  <c r="AI326" i="13"/>
  <c r="AI342" i="13"/>
  <c r="AI341" i="13"/>
  <c r="AI322" i="13"/>
  <c r="AI340" i="13"/>
  <c r="AI329" i="13"/>
  <c r="AI334" i="13"/>
  <c r="AI325" i="13"/>
  <c r="AI327" i="13"/>
  <c r="AO347" i="13"/>
  <c r="AO350" i="13"/>
  <c r="AO340" i="13"/>
  <c r="AO332" i="13"/>
  <c r="AO349" i="13"/>
  <c r="AO337" i="13"/>
  <c r="AO322" i="13"/>
  <c r="AO334" i="13"/>
  <c r="AO325" i="13"/>
  <c r="AO346" i="13"/>
  <c r="AO338" i="13"/>
  <c r="AO328" i="13"/>
  <c r="AO326" i="13"/>
  <c r="AO341" i="13"/>
  <c r="AO335" i="13"/>
  <c r="AO323" i="13"/>
  <c r="AO329" i="13"/>
  <c r="AO331" i="13"/>
  <c r="AO344" i="13"/>
  <c r="AO343" i="13"/>
  <c r="AO339" i="13"/>
  <c r="R344" i="13"/>
  <c r="R329" i="13"/>
  <c r="R333" i="13"/>
  <c r="R350" i="13"/>
  <c r="AM363" i="13"/>
  <c r="AM366" i="13" s="1"/>
  <c r="Y363" i="13"/>
  <c r="Y366" i="13" s="1"/>
  <c r="W341" i="13"/>
  <c r="W333" i="13"/>
  <c r="W344" i="13"/>
  <c r="W350" i="13"/>
  <c r="W348" i="13"/>
  <c r="W338" i="13"/>
  <c r="W324" i="13"/>
  <c r="W335" i="13"/>
  <c r="W332" i="13"/>
  <c r="W330" i="13"/>
  <c r="W347" i="13"/>
  <c r="W323" i="13"/>
  <c r="W329" i="13"/>
  <c r="W336" i="13"/>
  <c r="W326" i="13"/>
  <c r="W327" i="13"/>
  <c r="AH347" i="13"/>
  <c r="AH350" i="13"/>
  <c r="AH342" i="13"/>
  <c r="AH334" i="13"/>
  <c r="AH343" i="13"/>
  <c r="AH335" i="13"/>
  <c r="AH348" i="13"/>
  <c r="AH325" i="13"/>
  <c r="AH344" i="13"/>
  <c r="AH328" i="13"/>
  <c r="AH349" i="13"/>
  <c r="AH332" i="13"/>
  <c r="AH331" i="13"/>
  <c r="AH323" i="13"/>
  <c r="AH340" i="13"/>
  <c r="AH333" i="13"/>
  <c r="AH329" i="13"/>
  <c r="AH321" i="13"/>
  <c r="AH326" i="13"/>
  <c r="AH341" i="13"/>
  <c r="AH338" i="13"/>
  <c r="AH322" i="13"/>
  <c r="AH337" i="13"/>
  <c r="AH324" i="13"/>
  <c r="AH346" i="13"/>
  <c r="AH330" i="13"/>
  <c r="AH345" i="13"/>
  <c r="V361" i="13"/>
  <c r="V364" i="13" s="1"/>
  <c r="V347" i="13" s="1"/>
  <c r="AJ361" i="13"/>
  <c r="AJ364" i="13" s="1"/>
  <c r="AJ341" i="13" s="1"/>
  <c r="M363" i="13"/>
  <c r="M366" i="13" s="1"/>
  <c r="AK363" i="13"/>
  <c r="AK366" i="13" s="1"/>
  <c r="AK361" i="13"/>
  <c r="AK364" i="13" s="1"/>
  <c r="AK343" i="13" s="1"/>
  <c r="AF362" i="13"/>
  <c r="AF365" i="13" s="1"/>
  <c r="AN348" i="13"/>
  <c r="AN330" i="13"/>
  <c r="T361" i="13"/>
  <c r="T364" i="13" s="1"/>
  <c r="T343" i="13" s="1"/>
  <c r="P349" i="13"/>
  <c r="P336" i="13"/>
  <c r="P337" i="13"/>
  <c r="P327" i="13"/>
  <c r="P340" i="13"/>
  <c r="P330" i="13"/>
  <c r="P333" i="13"/>
  <c r="P331" i="13"/>
  <c r="P328" i="13"/>
  <c r="P343" i="13"/>
  <c r="P324" i="13"/>
  <c r="Z337" i="13"/>
  <c r="Z340" i="13"/>
  <c r="P362" i="13"/>
  <c r="P365" i="13" s="1"/>
  <c r="N363" i="13"/>
  <c r="N366" i="13" s="1"/>
  <c r="AA349" i="13"/>
  <c r="AA344" i="13"/>
  <c r="AA333" i="13"/>
  <c r="AG361" i="13"/>
  <c r="AG364" i="13" s="1"/>
  <c r="AG347" i="13" s="1"/>
  <c r="Q329" i="13"/>
  <c r="Q331" i="13"/>
  <c r="Q333" i="13"/>
  <c r="R322" i="13"/>
  <c r="R323" i="13"/>
  <c r="R340" i="13"/>
  <c r="AC333" i="12"/>
  <c r="AC326" i="12"/>
  <c r="AJ325" i="12"/>
  <c r="AC331" i="12"/>
  <c r="AJ337" i="12"/>
  <c r="AC316" i="12"/>
  <c r="AJ338" i="12"/>
  <c r="T313" i="12"/>
  <c r="U348" i="12"/>
  <c r="U351" i="12" s="1"/>
  <c r="AL347" i="12"/>
  <c r="AL350" i="12" s="1"/>
  <c r="AN346" i="12"/>
  <c r="AN349" i="12" s="1"/>
  <c r="AH347" i="12"/>
  <c r="AH350" i="12" s="1"/>
  <c r="U346" i="12"/>
  <c r="U349" i="12" s="1"/>
  <c r="U319" i="12" s="1"/>
  <c r="AJ317" i="12"/>
  <c r="AG310" i="12"/>
  <c r="T348" i="12"/>
  <c r="T351" i="12" s="1"/>
  <c r="X333" i="12"/>
  <c r="W346" i="12"/>
  <c r="W349" i="12" s="1"/>
  <c r="W316" i="12" s="1"/>
  <c r="X338" i="12"/>
  <c r="AG309" i="12"/>
  <c r="AD347" i="12"/>
  <c r="AD350" i="12" s="1"/>
  <c r="X317" i="12"/>
  <c r="AG319" i="12"/>
  <c r="T310" i="12"/>
  <c r="X315" i="12"/>
  <c r="AG335" i="12"/>
  <c r="T320" i="12"/>
  <c r="AI346" i="12"/>
  <c r="AI349" i="12" s="1"/>
  <c r="AC323" i="12"/>
  <c r="AC327" i="12"/>
  <c r="AC321" i="12"/>
  <c r="AC318" i="12"/>
  <c r="AN315" i="12"/>
  <c r="AN323" i="12"/>
  <c r="AN313" i="12"/>
  <c r="AN321" i="12"/>
  <c r="AN317" i="12"/>
  <c r="AN331" i="12"/>
  <c r="AN311" i="12"/>
  <c r="AN322" i="12"/>
  <c r="AN327" i="12"/>
  <c r="AN310" i="12"/>
  <c r="AN320" i="12"/>
  <c r="AN326" i="12"/>
  <c r="AN334" i="12"/>
  <c r="AN318" i="12"/>
  <c r="AN324" i="12"/>
  <c r="AN332" i="12"/>
  <c r="AN309" i="12"/>
  <c r="AN325" i="12"/>
  <c r="AN316" i="12"/>
  <c r="AN314" i="12"/>
  <c r="AN312" i="12"/>
  <c r="AN319" i="12"/>
  <c r="AN333" i="12"/>
  <c r="AN338" i="12"/>
  <c r="AN330" i="12"/>
  <c r="AN337" i="12"/>
  <c r="AN336" i="12"/>
  <c r="AN329" i="12"/>
  <c r="AN328" i="12"/>
  <c r="AN335" i="12"/>
  <c r="AQ348" i="12"/>
  <c r="AQ351" i="12" s="1"/>
  <c r="AE347" i="12"/>
  <c r="AE350" i="12" s="1"/>
  <c r="AM347" i="12"/>
  <c r="AM350" i="12" s="1"/>
  <c r="X348" i="12"/>
  <c r="X351" i="12" s="1"/>
  <c r="U310" i="12"/>
  <c r="U318" i="12"/>
  <c r="U332" i="12"/>
  <c r="U324" i="12"/>
  <c r="U331" i="12"/>
  <c r="U337" i="12"/>
  <c r="U335" i="12"/>
  <c r="U316" i="12"/>
  <c r="U317" i="12"/>
  <c r="U326" i="12"/>
  <c r="U315" i="12"/>
  <c r="Z332" i="12"/>
  <c r="Z324" i="12"/>
  <c r="Z318" i="12"/>
  <c r="Z317" i="12"/>
  <c r="X314" i="12"/>
  <c r="X325" i="12"/>
  <c r="X331" i="12"/>
  <c r="AG326" i="12"/>
  <c r="AG337" i="12"/>
  <c r="AG327" i="12"/>
  <c r="AG322" i="12"/>
  <c r="T335" i="12"/>
  <c r="T332" i="12"/>
  <c r="T338" i="12"/>
  <c r="T327" i="12"/>
  <c r="AJ326" i="12"/>
  <c r="AJ333" i="12"/>
  <c r="AJ330" i="12"/>
  <c r="AJ309" i="12"/>
  <c r="AF347" i="12"/>
  <c r="AF350" i="12" s="1"/>
  <c r="AC335" i="12"/>
  <c r="AC315" i="12"/>
  <c r="AC309" i="12"/>
  <c r="AC310" i="12"/>
  <c r="Q346" i="12"/>
  <c r="Q349" i="12" s="1"/>
  <c r="AP346" i="12"/>
  <c r="AP349" i="12" s="1"/>
  <c r="AP309" i="12" s="1"/>
  <c r="AN347" i="12"/>
  <c r="AN350" i="12" s="1"/>
  <c r="AQ347" i="12"/>
  <c r="AQ350" i="12" s="1"/>
  <c r="R348" i="12"/>
  <c r="R351" i="12" s="1"/>
  <c r="AC348" i="12"/>
  <c r="AC351" i="12" s="1"/>
  <c r="W348" i="12"/>
  <c r="W351" i="12" s="1"/>
  <c r="AC347" i="12"/>
  <c r="AC350" i="12" s="1"/>
  <c r="Z312" i="12"/>
  <c r="Z322" i="12"/>
  <c r="Z329" i="12"/>
  <c r="Z309" i="12"/>
  <c r="X335" i="12"/>
  <c r="X332" i="12"/>
  <c r="X324" i="12"/>
  <c r="AM346" i="12"/>
  <c r="AM349" i="12" s="1"/>
  <c r="AG329" i="12"/>
  <c r="AG323" i="12"/>
  <c r="AG313" i="12"/>
  <c r="AG314" i="12"/>
  <c r="T337" i="12"/>
  <c r="T314" i="12"/>
  <c r="T330" i="12"/>
  <c r="T318" i="12"/>
  <c r="AJ322" i="12"/>
  <c r="AJ321" i="12"/>
  <c r="AJ316" i="12"/>
  <c r="AJ319" i="12"/>
  <c r="V347" i="12"/>
  <c r="V350" i="12" s="1"/>
  <c r="AC314" i="12"/>
  <c r="AC330" i="12"/>
  <c r="AC332" i="12"/>
  <c r="AC320" i="12"/>
  <c r="AL346" i="12"/>
  <c r="AL349" i="12" s="1"/>
  <c r="AL329" i="12" s="1"/>
  <c r="M347" i="12"/>
  <c r="M350" i="12" s="1"/>
  <c r="N348" i="12"/>
  <c r="N351" i="12" s="1"/>
  <c r="Z335" i="12"/>
  <c r="Z327" i="12"/>
  <c r="Z319" i="12"/>
  <c r="AP347" i="12"/>
  <c r="AP350" i="12" s="1"/>
  <c r="X328" i="12"/>
  <c r="X318" i="12"/>
  <c r="X312" i="12"/>
  <c r="X322" i="12"/>
  <c r="AG317" i="12"/>
  <c r="AG312" i="12"/>
  <c r="AG328" i="12"/>
  <c r="AG316" i="12"/>
  <c r="AF346" i="12"/>
  <c r="AF349" i="12" s="1"/>
  <c r="AF314" i="12" s="1"/>
  <c r="AB346" i="12"/>
  <c r="AB349" i="12" s="1"/>
  <c r="AB315" i="12" s="1"/>
  <c r="T315" i="12"/>
  <c r="T333" i="12"/>
  <c r="T322" i="12"/>
  <c r="T317" i="12"/>
  <c r="AJ334" i="12"/>
  <c r="AJ310" i="12"/>
  <c r="AJ331" i="12"/>
  <c r="AJ311" i="12"/>
  <c r="W312" i="12"/>
  <c r="W321" i="12"/>
  <c r="W330" i="12"/>
  <c r="W315" i="12"/>
  <c r="W311" i="12"/>
  <c r="W323" i="12"/>
  <c r="W337" i="12"/>
  <c r="W318" i="12"/>
  <c r="W335" i="12"/>
  <c r="W328" i="12"/>
  <c r="W338" i="12"/>
  <c r="U347" i="12"/>
  <c r="U350" i="12" s="1"/>
  <c r="AC336" i="12"/>
  <c r="AC319" i="12"/>
  <c r="AC324" i="12"/>
  <c r="AC312" i="12"/>
  <c r="Z348" i="12"/>
  <c r="Z351" i="12" s="1"/>
  <c r="AL319" i="12"/>
  <c r="AL315" i="12"/>
  <c r="AL324" i="12"/>
  <c r="AL332" i="12"/>
  <c r="AL310" i="12"/>
  <c r="AL337" i="12"/>
  <c r="AL334" i="12"/>
  <c r="AL322" i="12"/>
  <c r="W347" i="12"/>
  <c r="W350" i="12" s="1"/>
  <c r="Q348" i="12"/>
  <c r="Q351" i="12" s="1"/>
  <c r="M348" i="12"/>
  <c r="M351" i="12" s="1"/>
  <c r="Z316" i="12"/>
  <c r="Z334" i="12"/>
  <c r="Z333" i="12"/>
  <c r="AK347" i="12"/>
  <c r="AK350" i="12" s="1"/>
  <c r="X319" i="12"/>
  <c r="X336" i="12"/>
  <c r="X334" i="12"/>
  <c r="X311" i="12"/>
  <c r="AM314" i="12"/>
  <c r="AM322" i="12"/>
  <c r="AM312" i="12"/>
  <c r="AM320" i="12"/>
  <c r="AM316" i="12"/>
  <c r="AM330" i="12"/>
  <c r="AM310" i="12"/>
  <c r="AM321" i="12"/>
  <c r="AM326" i="12"/>
  <c r="AM309" i="12"/>
  <c r="AM319" i="12"/>
  <c r="AM325" i="12"/>
  <c r="AM333" i="12"/>
  <c r="AM317" i="12"/>
  <c r="AM331" i="12"/>
  <c r="AM318" i="12"/>
  <c r="AM324" i="12"/>
  <c r="AM323" i="12"/>
  <c r="AM338" i="12"/>
  <c r="AM332" i="12"/>
  <c r="AM337" i="12"/>
  <c r="AM315" i="12"/>
  <c r="AM329" i="12"/>
  <c r="AM336" i="12"/>
  <c r="AM328" i="12"/>
  <c r="AM313" i="12"/>
  <c r="AM335" i="12"/>
  <c r="AM311" i="12"/>
  <c r="AM327" i="12"/>
  <c r="AM334" i="12"/>
  <c r="AG334" i="12"/>
  <c r="AG333" i="12"/>
  <c r="AG315" i="12"/>
  <c r="AF331" i="12"/>
  <c r="AF324" i="12"/>
  <c r="AF328" i="12"/>
  <c r="N346" i="12"/>
  <c r="N349" i="12" s="1"/>
  <c r="N311" i="12" s="1"/>
  <c r="AB309" i="12"/>
  <c r="AB317" i="12"/>
  <c r="AB330" i="12"/>
  <c r="AB338" i="12"/>
  <c r="AB325" i="12"/>
  <c r="AB322" i="12"/>
  <c r="AB334" i="12"/>
  <c r="AB323" i="12"/>
  <c r="T325" i="12"/>
  <c r="T334" i="12"/>
  <c r="T312" i="12"/>
  <c r="T309" i="12"/>
  <c r="AJ329" i="12"/>
  <c r="AJ312" i="12"/>
  <c r="AJ318" i="12"/>
  <c r="Q347" i="12"/>
  <c r="Q350" i="12" s="1"/>
  <c r="V346" i="12"/>
  <c r="V349" i="12" s="1"/>
  <c r="AC338" i="12"/>
  <c r="AC337" i="12"/>
  <c r="AC322" i="12"/>
  <c r="Q316" i="12"/>
  <c r="Q324" i="12"/>
  <c r="Q314" i="12"/>
  <c r="Q322" i="12"/>
  <c r="Q315" i="12"/>
  <c r="Q332" i="12"/>
  <c r="Q310" i="12"/>
  <c r="Q320" i="12"/>
  <c r="Q328" i="12"/>
  <c r="Q309" i="12"/>
  <c r="Q319" i="12"/>
  <c r="Q327" i="12"/>
  <c r="Q335" i="12"/>
  <c r="Q317" i="12"/>
  <c r="Q325" i="12"/>
  <c r="Q333" i="12"/>
  <c r="Q318" i="12"/>
  <c r="Q334" i="12"/>
  <c r="Q331" i="12"/>
  <c r="Q312" i="12"/>
  <c r="Q323" i="12"/>
  <c r="Q330" i="12"/>
  <c r="Q321" i="12"/>
  <c r="Q329" i="12"/>
  <c r="Q338" i="12"/>
  <c r="Q326" i="12"/>
  <c r="Q337" i="12"/>
  <c r="Q313" i="12"/>
  <c r="Q336" i="12"/>
  <c r="Q311" i="12"/>
  <c r="Y347" i="12"/>
  <c r="Y350" i="12" s="1"/>
  <c r="X329" i="12"/>
  <c r="X309" i="12"/>
  <c r="X326" i="12"/>
  <c r="X321" i="12"/>
  <c r="AG330" i="12"/>
  <c r="AG325" i="12"/>
  <c r="AG332" i="12"/>
  <c r="N321" i="12"/>
  <c r="N333" i="12"/>
  <c r="N310" i="12"/>
  <c r="N322" i="12"/>
  <c r="T326" i="12"/>
  <c r="T316" i="12"/>
  <c r="T331" i="12"/>
  <c r="T319" i="12"/>
  <c r="AJ315" i="12"/>
  <c r="AJ336" i="12"/>
  <c r="AJ327" i="12"/>
  <c r="AH346" i="12"/>
  <c r="AH349" i="12" s="1"/>
  <c r="AH309" i="12" s="1"/>
  <c r="AI310" i="12"/>
  <c r="AI318" i="12"/>
  <c r="AI316" i="12"/>
  <c r="AI312" i="12"/>
  <c r="AI322" i="12"/>
  <c r="AI326" i="12"/>
  <c r="AI317" i="12"/>
  <c r="AI330" i="12"/>
  <c r="AI315" i="12"/>
  <c r="AI329" i="12"/>
  <c r="AI337" i="12"/>
  <c r="AI313" i="12"/>
  <c r="AI323" i="12"/>
  <c r="AI327" i="12"/>
  <c r="AI335" i="12"/>
  <c r="AI314" i="12"/>
  <c r="AI321" i="12"/>
  <c r="AI333" i="12"/>
  <c r="AI338" i="12"/>
  <c r="AI332" i="12"/>
  <c r="AI336" i="12"/>
  <c r="AI319" i="12"/>
  <c r="AI331" i="12"/>
  <c r="AI334" i="12"/>
  <c r="AI328" i="12"/>
  <c r="AI311" i="12"/>
  <c r="AI325" i="12"/>
  <c r="AI320" i="12"/>
  <c r="AI309" i="12"/>
  <c r="AI324" i="12"/>
  <c r="V313" i="12"/>
  <c r="V321" i="12"/>
  <c r="V311" i="12"/>
  <c r="V319" i="12"/>
  <c r="V309" i="12"/>
  <c r="V320" i="12"/>
  <c r="V329" i="12"/>
  <c r="V315" i="12"/>
  <c r="V325" i="12"/>
  <c r="V333" i="12"/>
  <c r="V314" i="12"/>
  <c r="V332" i="12"/>
  <c r="V310" i="12"/>
  <c r="V322" i="12"/>
  <c r="V330" i="12"/>
  <c r="V338" i="12"/>
  <c r="V324" i="12"/>
  <c r="V336" i="12"/>
  <c r="V318" i="12"/>
  <c r="V335" i="12"/>
  <c r="V316" i="12"/>
  <c r="V334" i="12"/>
  <c r="V312" i="12"/>
  <c r="V323" i="12"/>
  <c r="V331" i="12"/>
  <c r="V328" i="12"/>
  <c r="V317" i="12"/>
  <c r="V327" i="12"/>
  <c r="V326" i="12"/>
  <c r="V337" i="12"/>
  <c r="AC325" i="12"/>
  <c r="AC329" i="12"/>
  <c r="AC311" i="12"/>
  <c r="Y346" i="12"/>
  <c r="Y349" i="12" s="1"/>
  <c r="Y332" i="12" s="1"/>
  <c r="AE346" i="12"/>
  <c r="AE349" i="12" s="1"/>
  <c r="AE322" i="12" s="1"/>
  <c r="AD346" i="12"/>
  <c r="AD349" i="12" s="1"/>
  <c r="AD317" i="12" s="1"/>
  <c r="S348" i="12"/>
  <c r="S351" i="12" s="1"/>
  <c r="Z310" i="12"/>
  <c r="Z320" i="12"/>
  <c r="Z314" i="12"/>
  <c r="AK346" i="12"/>
  <c r="AK349" i="12" s="1"/>
  <c r="AK324" i="12" s="1"/>
  <c r="X330" i="12"/>
  <c r="X337" i="12"/>
  <c r="X316" i="12"/>
  <c r="X313" i="12"/>
  <c r="AA347" i="12"/>
  <c r="AA350" i="12" s="1"/>
  <c r="AG338" i="12"/>
  <c r="AG336" i="12"/>
  <c r="AG321" i="12"/>
  <c r="AG324" i="12"/>
  <c r="T329" i="12"/>
  <c r="T336" i="12"/>
  <c r="T324" i="12"/>
  <c r="T311" i="12"/>
  <c r="AJ324" i="12"/>
  <c r="AJ335" i="12"/>
  <c r="AJ328" i="12"/>
  <c r="AJ323" i="12"/>
  <c r="AH333" i="12"/>
  <c r="AH326" i="12"/>
  <c r="AH335" i="12"/>
  <c r="AQ346" i="12"/>
  <c r="AQ349" i="12" s="1"/>
  <c r="AQ314" i="12" s="1"/>
  <c r="T347" i="12"/>
  <c r="T350" i="12" s="1"/>
  <c r="AC334" i="12"/>
  <c r="AC313" i="12"/>
  <c r="AC317" i="12"/>
  <c r="R346" i="12"/>
  <c r="R349" i="12" s="1"/>
  <c r="R325" i="12" s="1"/>
  <c r="AG348" i="12"/>
  <c r="AG351" i="12" s="1"/>
  <c r="AE348" i="12"/>
  <c r="AE351" i="12" s="1"/>
  <c r="AI348" i="12"/>
  <c r="AI351" i="12" s="1"/>
  <c r="AF348" i="12"/>
  <c r="AF351" i="12" s="1"/>
  <c r="AH348" i="12"/>
  <c r="AH351" i="12" s="1"/>
  <c r="X310" i="12"/>
  <c r="X320" i="12"/>
  <c r="X327" i="12"/>
  <c r="AG318" i="12"/>
  <c r="AG331" i="12"/>
  <c r="AG311" i="12"/>
  <c r="T321" i="12"/>
  <c r="T328" i="12"/>
  <c r="AJ320" i="12"/>
  <c r="AJ332" i="12"/>
  <c r="AJ314" i="12"/>
  <c r="AJ374" i="10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AG165" i="10"/>
  <c r="Y165" i="10"/>
  <c r="Q165" i="10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AF165" i="10"/>
  <c r="X165" i="10"/>
  <c r="P165" i="10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AE165" i="10"/>
  <c r="W165" i="10"/>
  <c r="O165" i="10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AD165" i="10"/>
  <c r="V165" i="10"/>
  <c r="N165" i="10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T165" i="10"/>
  <c r="L165" i="10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AQ164" i="10"/>
  <c r="AI165" i="10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AO345" i="13" l="1"/>
  <c r="AD338" i="13"/>
  <c r="P334" i="13"/>
  <c r="P348" i="13"/>
  <c r="P344" i="13"/>
  <c r="W322" i="13"/>
  <c r="W349" i="13"/>
  <c r="AO321" i="13"/>
  <c r="AI330" i="13"/>
  <c r="AI321" i="13"/>
  <c r="S329" i="13"/>
  <c r="T324" i="13"/>
  <c r="T321" i="13"/>
  <c r="T337" i="13"/>
  <c r="T340" i="13"/>
  <c r="V330" i="13"/>
  <c r="V322" i="13"/>
  <c r="V350" i="13"/>
  <c r="V338" i="13"/>
  <c r="X324" i="13"/>
  <c r="X327" i="13"/>
  <c r="AE330" i="13"/>
  <c r="AE342" i="13"/>
  <c r="AJ325" i="13"/>
  <c r="AJ350" i="13"/>
  <c r="AJ336" i="13"/>
  <c r="AJ343" i="13"/>
  <c r="AB336" i="13"/>
  <c r="AB338" i="13"/>
  <c r="AB323" i="13"/>
  <c r="AB332" i="13"/>
  <c r="AF342" i="13"/>
  <c r="N327" i="13"/>
  <c r="U333" i="13"/>
  <c r="U321" i="13"/>
  <c r="U344" i="13"/>
  <c r="AG327" i="13"/>
  <c r="AG344" i="13"/>
  <c r="AG332" i="13"/>
  <c r="M345" i="13"/>
  <c r="M348" i="13"/>
  <c r="AK347" i="13"/>
  <c r="AK334" i="13"/>
  <c r="AK332" i="13"/>
  <c r="AL324" i="13"/>
  <c r="AL348" i="13"/>
  <c r="AC331" i="13"/>
  <c r="AC341" i="13"/>
  <c r="AC340" i="13"/>
  <c r="AC348" i="13"/>
  <c r="AD326" i="13"/>
  <c r="AD344" i="13"/>
  <c r="AD321" i="13"/>
  <c r="AD346" i="13"/>
  <c r="AM345" i="13"/>
  <c r="AM322" i="13"/>
  <c r="AM334" i="13"/>
  <c r="Y344" i="13"/>
  <c r="Y328" i="13"/>
  <c r="Y332" i="13"/>
  <c r="P332" i="13"/>
  <c r="P341" i="13"/>
  <c r="AO333" i="13"/>
  <c r="AO348" i="13"/>
  <c r="AI333" i="13"/>
  <c r="AI339" i="13"/>
  <c r="AI348" i="13"/>
  <c r="T328" i="13"/>
  <c r="T329" i="13"/>
  <c r="T345" i="13"/>
  <c r="T348" i="13"/>
  <c r="V343" i="13"/>
  <c r="V332" i="13"/>
  <c r="V321" i="13"/>
  <c r="V346" i="13"/>
  <c r="AJ330" i="13"/>
  <c r="AJ327" i="13"/>
  <c r="AJ323" i="13"/>
  <c r="AJ332" i="13"/>
  <c r="AB325" i="13"/>
  <c r="AB344" i="13"/>
  <c r="AB331" i="13"/>
  <c r="AB340" i="13"/>
  <c r="N336" i="13"/>
  <c r="N339" i="13"/>
  <c r="AG345" i="13"/>
  <c r="AG321" i="13"/>
  <c r="AG325" i="13"/>
  <c r="AG340" i="13"/>
  <c r="AK328" i="13"/>
  <c r="AK324" i="13"/>
  <c r="AK349" i="13"/>
  <c r="AC325" i="13"/>
  <c r="AC345" i="13"/>
  <c r="AC342" i="13"/>
  <c r="AD333" i="13"/>
  <c r="AD348" i="13"/>
  <c r="AD329" i="13"/>
  <c r="AM329" i="13"/>
  <c r="AM330" i="13"/>
  <c r="AM342" i="13"/>
  <c r="Y335" i="13"/>
  <c r="Y324" i="13"/>
  <c r="Y336" i="13"/>
  <c r="Y340" i="13"/>
  <c r="P321" i="13"/>
  <c r="P350" i="13"/>
  <c r="P342" i="13"/>
  <c r="W337" i="13"/>
  <c r="W334" i="13"/>
  <c r="AO336" i="13"/>
  <c r="AO342" i="13"/>
  <c r="AI324" i="13"/>
  <c r="S338" i="13"/>
  <c r="T350" i="13"/>
  <c r="T338" i="13"/>
  <c r="T347" i="13"/>
  <c r="V334" i="13"/>
  <c r="V325" i="13"/>
  <c r="V329" i="13"/>
  <c r="AE348" i="13"/>
  <c r="AJ334" i="13"/>
  <c r="AJ337" i="13"/>
  <c r="AJ331" i="13"/>
  <c r="AJ340" i="13"/>
  <c r="AB339" i="13"/>
  <c r="AB321" i="13"/>
  <c r="AB346" i="13"/>
  <c r="AB348" i="13"/>
  <c r="AF339" i="13"/>
  <c r="AF330" i="13"/>
  <c r="AF345" i="13"/>
  <c r="N348" i="13"/>
  <c r="N324" i="13"/>
  <c r="U342" i="13"/>
  <c r="U327" i="13"/>
  <c r="U338" i="13"/>
  <c r="U335" i="13"/>
  <c r="AG324" i="13"/>
  <c r="AG333" i="13"/>
  <c r="AG335" i="13"/>
  <c r="AG348" i="13"/>
  <c r="M324" i="13"/>
  <c r="AK339" i="13"/>
  <c r="AK338" i="13"/>
  <c r="AK333" i="13"/>
  <c r="AK336" i="13"/>
  <c r="AC339" i="13"/>
  <c r="AC321" i="13"/>
  <c r="AC350" i="13"/>
  <c r="AD342" i="13"/>
  <c r="AD325" i="13"/>
  <c r="AD337" i="13"/>
  <c r="AM326" i="13"/>
  <c r="AM332" i="13"/>
  <c r="AM327" i="13"/>
  <c r="AM350" i="13"/>
  <c r="Y338" i="13"/>
  <c r="Y329" i="13"/>
  <c r="Y346" i="13"/>
  <c r="Y348" i="13"/>
  <c r="O322" i="13"/>
  <c r="O337" i="13"/>
  <c r="O346" i="13"/>
  <c r="O328" i="13"/>
  <c r="O325" i="13"/>
  <c r="O343" i="13"/>
  <c r="O331" i="13"/>
  <c r="O334" i="13"/>
  <c r="O349" i="13"/>
  <c r="O340" i="13"/>
  <c r="AD345" i="13"/>
  <c r="P335" i="13"/>
  <c r="P325" i="13"/>
  <c r="P346" i="13"/>
  <c r="AH327" i="13"/>
  <c r="W321" i="13"/>
  <c r="W345" i="13"/>
  <c r="W339" i="13"/>
  <c r="W342" i="13"/>
  <c r="AO327" i="13"/>
  <c r="AI345" i="13"/>
  <c r="S330" i="13"/>
  <c r="S327" i="13"/>
  <c r="S346" i="13"/>
  <c r="T322" i="13"/>
  <c r="T326" i="13"/>
  <c r="T333" i="13"/>
  <c r="V323" i="13"/>
  <c r="V336" i="13"/>
  <c r="V344" i="13"/>
  <c r="AE327" i="13"/>
  <c r="AE333" i="13"/>
  <c r="AJ324" i="13"/>
  <c r="AJ342" i="13"/>
  <c r="AJ339" i="13"/>
  <c r="AJ348" i="13"/>
  <c r="AB330" i="13"/>
  <c r="AB329" i="13"/>
  <c r="AB350" i="13"/>
  <c r="U347" i="13"/>
  <c r="U326" i="13"/>
  <c r="AG334" i="13"/>
  <c r="AG331" i="13"/>
  <c r="AG322" i="13"/>
  <c r="AG342" i="13"/>
  <c r="M336" i="13"/>
  <c r="AK325" i="13"/>
  <c r="AK341" i="13"/>
  <c r="AK340" i="13"/>
  <c r="AK344" i="13"/>
  <c r="AC332" i="13"/>
  <c r="AC322" i="13"/>
  <c r="AC329" i="13"/>
  <c r="AC336" i="13"/>
  <c r="AD323" i="13"/>
  <c r="AD331" i="13"/>
  <c r="AD335" i="13"/>
  <c r="AD339" i="13"/>
  <c r="AN338" i="13"/>
  <c r="AN347" i="13"/>
  <c r="AN332" i="13"/>
  <c r="AN329" i="13"/>
  <c r="AN326" i="13"/>
  <c r="AN335" i="13"/>
  <c r="AN350" i="13"/>
  <c r="AN341" i="13"/>
  <c r="AN344" i="13"/>
  <c r="AN323" i="13"/>
  <c r="AM336" i="13"/>
  <c r="AM323" i="13"/>
  <c r="AM337" i="13"/>
  <c r="AM344" i="13"/>
  <c r="Y327" i="13"/>
  <c r="Y334" i="13"/>
  <c r="Y325" i="13"/>
  <c r="Y342" i="13"/>
  <c r="AO324" i="13"/>
  <c r="AD330" i="13"/>
  <c r="P326" i="13"/>
  <c r="W328" i="13"/>
  <c r="W343" i="13"/>
  <c r="AO330" i="13"/>
  <c r="AI336" i="13"/>
  <c r="T325" i="13"/>
  <c r="T346" i="13"/>
  <c r="T334" i="13"/>
  <c r="T341" i="13"/>
  <c r="V341" i="13"/>
  <c r="V337" i="13"/>
  <c r="V342" i="13"/>
  <c r="V348" i="13"/>
  <c r="AJ328" i="13"/>
  <c r="AJ346" i="13"/>
  <c r="AJ347" i="13"/>
  <c r="AB324" i="13"/>
  <c r="AB333" i="13"/>
  <c r="N330" i="13"/>
  <c r="N342" i="13"/>
  <c r="U339" i="13"/>
  <c r="U330" i="13"/>
  <c r="U348" i="13"/>
  <c r="AG337" i="13"/>
  <c r="AG343" i="13"/>
  <c r="AG330" i="13"/>
  <c r="AG350" i="13"/>
  <c r="AK331" i="13"/>
  <c r="AK327" i="13"/>
  <c r="AK350" i="13"/>
  <c r="AK346" i="13"/>
  <c r="AC328" i="13"/>
  <c r="AC330" i="13"/>
  <c r="AC337" i="13"/>
  <c r="AC344" i="13"/>
  <c r="AD340" i="13"/>
  <c r="AD336" i="13"/>
  <c r="AD327" i="13"/>
  <c r="AD347" i="13"/>
  <c r="AM339" i="13"/>
  <c r="AM335" i="13"/>
  <c r="AM324" i="13"/>
  <c r="AM333" i="13"/>
  <c r="Y321" i="13"/>
  <c r="Y323" i="13"/>
  <c r="Y322" i="13"/>
  <c r="Y350" i="13"/>
  <c r="P339" i="13"/>
  <c r="P338" i="13"/>
  <c r="P322" i="13"/>
  <c r="AH336" i="13"/>
  <c r="AH339" i="13"/>
  <c r="W331" i="13"/>
  <c r="W340" i="13"/>
  <c r="S342" i="13"/>
  <c r="S331" i="13"/>
  <c r="T342" i="13"/>
  <c r="T335" i="13"/>
  <c r="T344" i="13"/>
  <c r="T349" i="13"/>
  <c r="V331" i="13"/>
  <c r="V345" i="13"/>
  <c r="V327" i="13"/>
  <c r="V339" i="13"/>
  <c r="AJ335" i="13"/>
  <c r="AJ321" i="13"/>
  <c r="AJ333" i="13"/>
  <c r="AB328" i="13"/>
  <c r="AB334" i="13"/>
  <c r="AB347" i="13"/>
  <c r="N333" i="13"/>
  <c r="N321" i="13"/>
  <c r="U323" i="13"/>
  <c r="U332" i="13"/>
  <c r="AG329" i="13"/>
  <c r="AG326" i="13"/>
  <c r="AG338" i="13"/>
  <c r="AG339" i="13"/>
  <c r="M330" i="13"/>
  <c r="AK345" i="13"/>
  <c r="AK342" i="13"/>
  <c r="AK321" i="13"/>
  <c r="AK335" i="13"/>
  <c r="AL327" i="13"/>
  <c r="AC323" i="13"/>
  <c r="AC349" i="13"/>
  <c r="AC347" i="13"/>
  <c r="AC346" i="13"/>
  <c r="AD328" i="13"/>
  <c r="AD343" i="13"/>
  <c r="AD324" i="13"/>
  <c r="AD341" i="13"/>
  <c r="AM321" i="13"/>
  <c r="AM328" i="13"/>
  <c r="AM340" i="13"/>
  <c r="AM341" i="13"/>
  <c r="Y341" i="13"/>
  <c r="Y326" i="13"/>
  <c r="Y330" i="13"/>
  <c r="Y339" i="13"/>
  <c r="AD322" i="13"/>
  <c r="P329" i="13"/>
  <c r="P323" i="13"/>
  <c r="W325" i="13"/>
  <c r="T330" i="13"/>
  <c r="T327" i="13"/>
  <c r="T323" i="13"/>
  <c r="V326" i="13"/>
  <c r="V328" i="13"/>
  <c r="V335" i="13"/>
  <c r="AJ344" i="13"/>
  <c r="AJ338" i="13"/>
  <c r="AJ329" i="13"/>
  <c r="AG323" i="13"/>
  <c r="AG336" i="13"/>
  <c r="AG341" i="13"/>
  <c r="AK337" i="13"/>
  <c r="AK322" i="13"/>
  <c r="AK329" i="13"/>
  <c r="AC327" i="13"/>
  <c r="AC324" i="13"/>
  <c r="AC326" i="13"/>
  <c r="AD332" i="13"/>
  <c r="AD350" i="13"/>
  <c r="AD334" i="13"/>
  <c r="AM331" i="13"/>
  <c r="AM338" i="13"/>
  <c r="AM343" i="13"/>
  <c r="Y331" i="13"/>
  <c r="Y337" i="13"/>
  <c r="Y343" i="13"/>
  <c r="AQ334" i="12"/>
  <c r="AD336" i="12"/>
  <c r="AE327" i="12"/>
  <c r="AP315" i="12"/>
  <c r="AD328" i="12"/>
  <c r="AE314" i="12"/>
  <c r="AD322" i="12"/>
  <c r="AP338" i="12"/>
  <c r="AD319" i="12"/>
  <c r="AP314" i="12"/>
  <c r="AK319" i="12"/>
  <c r="AP333" i="12"/>
  <c r="AH331" i="12"/>
  <c r="AH322" i="12"/>
  <c r="AH325" i="12"/>
  <c r="N315" i="12"/>
  <c r="N331" i="12"/>
  <c r="N325" i="12"/>
  <c r="N313" i="12"/>
  <c r="AQ322" i="12"/>
  <c r="AF337" i="12"/>
  <c r="AF329" i="12"/>
  <c r="AF320" i="12"/>
  <c r="AF319" i="12"/>
  <c r="Y312" i="12"/>
  <c r="AK328" i="12"/>
  <c r="AH318" i="12"/>
  <c r="AH319" i="12"/>
  <c r="AH312" i="12"/>
  <c r="AH321" i="12"/>
  <c r="AE321" i="12"/>
  <c r="N335" i="12"/>
  <c r="N338" i="12"/>
  <c r="N317" i="12"/>
  <c r="AQ321" i="12"/>
  <c r="AF316" i="12"/>
  <c r="AF317" i="12"/>
  <c r="AF310" i="12"/>
  <c r="AF309" i="12"/>
  <c r="W327" i="12"/>
  <c r="W336" i="12"/>
  <c r="W333" i="12"/>
  <c r="W310" i="12"/>
  <c r="AP316" i="12"/>
  <c r="Y338" i="12"/>
  <c r="U338" i="12"/>
  <c r="U322" i="12"/>
  <c r="U323" i="12"/>
  <c r="U320" i="12"/>
  <c r="AH324" i="12"/>
  <c r="AH337" i="12"/>
  <c r="AH336" i="12"/>
  <c r="AH311" i="12"/>
  <c r="AE311" i="12"/>
  <c r="N326" i="12"/>
  <c r="N330" i="12"/>
  <c r="N329" i="12"/>
  <c r="AQ311" i="12"/>
  <c r="AF338" i="12"/>
  <c r="AF335" i="12"/>
  <c r="AF334" i="12"/>
  <c r="AF321" i="12"/>
  <c r="W317" i="12"/>
  <c r="W309" i="12"/>
  <c r="W325" i="12"/>
  <c r="W320" i="12"/>
  <c r="AP327" i="12"/>
  <c r="Y329" i="12"/>
  <c r="R335" i="12"/>
  <c r="AK325" i="12"/>
  <c r="U327" i="12"/>
  <c r="U311" i="12"/>
  <c r="U313" i="12"/>
  <c r="U312" i="12"/>
  <c r="Y323" i="12"/>
  <c r="AH320" i="12"/>
  <c r="AF326" i="12"/>
  <c r="AF313" i="12"/>
  <c r="R312" i="12"/>
  <c r="AH327" i="12"/>
  <c r="AH310" i="12"/>
  <c r="AH314" i="12"/>
  <c r="AH315" i="12"/>
  <c r="N318" i="12"/>
  <c r="N327" i="12"/>
  <c r="N314" i="12"/>
  <c r="N312" i="12"/>
  <c r="AQ331" i="12"/>
  <c r="AQ326" i="12"/>
  <c r="AF325" i="12"/>
  <c r="AF336" i="12"/>
  <c r="AF312" i="12"/>
  <c r="AF323" i="12"/>
  <c r="W329" i="12"/>
  <c r="W313" i="12"/>
  <c r="W334" i="12"/>
  <c r="W322" i="12"/>
  <c r="AP320" i="12"/>
  <c r="Y309" i="12"/>
  <c r="R328" i="12"/>
  <c r="AK335" i="12"/>
  <c r="U330" i="12"/>
  <c r="U329" i="12"/>
  <c r="U314" i="12"/>
  <c r="N334" i="12"/>
  <c r="AQ338" i="12"/>
  <c r="AQ313" i="12"/>
  <c r="AF318" i="12"/>
  <c r="Y336" i="12"/>
  <c r="AH313" i="12"/>
  <c r="AH338" i="12"/>
  <c r="AH329" i="12"/>
  <c r="AH317" i="12"/>
  <c r="N320" i="12"/>
  <c r="N337" i="12"/>
  <c r="N332" i="12"/>
  <c r="N319" i="12"/>
  <c r="AQ333" i="12"/>
  <c r="AQ320" i="12"/>
  <c r="AF322" i="12"/>
  <c r="AF333" i="12"/>
  <c r="AF327" i="12"/>
  <c r="AF315" i="12"/>
  <c r="W319" i="12"/>
  <c r="W331" i="12"/>
  <c r="W326" i="12"/>
  <c r="W314" i="12"/>
  <c r="AP322" i="12"/>
  <c r="Y325" i="12"/>
  <c r="R316" i="12"/>
  <c r="AK316" i="12"/>
  <c r="U336" i="12"/>
  <c r="U333" i="12"/>
  <c r="U321" i="12"/>
  <c r="U328" i="12"/>
  <c r="AH332" i="12"/>
  <c r="AH328" i="12"/>
  <c r="AH323" i="12"/>
  <c r="N336" i="12"/>
  <c r="N324" i="12"/>
  <c r="N323" i="12"/>
  <c r="AF330" i="12"/>
  <c r="AP326" i="12"/>
  <c r="AK313" i="12"/>
  <c r="AH330" i="12"/>
  <c r="AH334" i="12"/>
  <c r="AH316" i="12"/>
  <c r="N309" i="12"/>
  <c r="N328" i="12"/>
  <c r="N316" i="12"/>
  <c r="AQ324" i="12"/>
  <c r="AQ310" i="12"/>
  <c r="AF311" i="12"/>
  <c r="AF332" i="12"/>
  <c r="W332" i="12"/>
  <c r="W324" i="12"/>
  <c r="AP313" i="12"/>
  <c r="Y313" i="12"/>
  <c r="AK337" i="12"/>
  <c r="U325" i="12"/>
  <c r="U334" i="12"/>
  <c r="U309" i="12"/>
  <c r="AD310" i="12"/>
  <c r="R313" i="12"/>
  <c r="R331" i="12"/>
  <c r="R320" i="12"/>
  <c r="R323" i="12"/>
  <c r="AE315" i="12"/>
  <c r="AD316" i="12"/>
  <c r="AD331" i="12"/>
  <c r="AD333" i="12"/>
  <c r="AD321" i="12"/>
  <c r="AE328" i="12"/>
  <c r="AE331" i="12"/>
  <c r="AE313" i="12"/>
  <c r="AQ315" i="12"/>
  <c r="AQ325" i="12"/>
  <c r="AQ337" i="12"/>
  <c r="AQ309" i="12"/>
  <c r="AB333" i="12"/>
  <c r="AB313" i="12"/>
  <c r="AB320" i="12"/>
  <c r="AB319" i="12"/>
  <c r="AL327" i="12"/>
  <c r="AL323" i="12"/>
  <c r="AL318" i="12"/>
  <c r="AL311" i="12"/>
  <c r="AP337" i="12"/>
  <c r="AP324" i="12"/>
  <c r="AP310" i="12"/>
  <c r="AP325" i="12"/>
  <c r="Y319" i="12"/>
  <c r="Y337" i="12"/>
  <c r="Y335" i="12"/>
  <c r="Y322" i="12"/>
  <c r="R324" i="12"/>
  <c r="R332" i="12"/>
  <c r="R310" i="12"/>
  <c r="R315" i="12"/>
  <c r="AK309" i="12"/>
  <c r="AK330" i="12"/>
  <c r="AK329" i="12"/>
  <c r="AK314" i="12"/>
  <c r="AD334" i="12"/>
  <c r="AD311" i="12"/>
  <c r="AE310" i="12"/>
  <c r="AE326" i="12"/>
  <c r="AD320" i="12"/>
  <c r="AD338" i="12"/>
  <c r="AD325" i="12"/>
  <c r="AD313" i="12"/>
  <c r="AE336" i="12"/>
  <c r="AE334" i="12"/>
  <c r="AE319" i="12"/>
  <c r="AE330" i="12"/>
  <c r="AQ332" i="12"/>
  <c r="AQ336" i="12"/>
  <c r="AQ329" i="12"/>
  <c r="AQ316" i="12"/>
  <c r="AB335" i="12"/>
  <c r="AB326" i="12"/>
  <c r="AB331" i="12"/>
  <c r="AB311" i="12"/>
  <c r="AL335" i="12"/>
  <c r="AL312" i="12"/>
  <c r="AL333" i="12"/>
  <c r="AL321" i="12"/>
  <c r="AP330" i="12"/>
  <c r="AP318" i="12"/>
  <c r="AP336" i="12"/>
  <c r="AP319" i="12"/>
  <c r="Y330" i="12"/>
  <c r="Y320" i="12"/>
  <c r="Y327" i="12"/>
  <c r="Y314" i="12"/>
  <c r="R337" i="12"/>
  <c r="R314" i="12"/>
  <c r="R329" i="12"/>
  <c r="R317" i="12"/>
  <c r="AK311" i="12"/>
  <c r="AK336" i="12"/>
  <c r="AK315" i="12"/>
  <c r="AK318" i="12"/>
  <c r="AD337" i="12"/>
  <c r="AD309" i="12"/>
  <c r="AD330" i="12"/>
  <c r="AD323" i="12"/>
  <c r="AE337" i="12"/>
  <c r="AE329" i="12"/>
  <c r="AE309" i="12"/>
  <c r="AE318" i="12"/>
  <c r="AQ317" i="12"/>
  <c r="AQ328" i="12"/>
  <c r="AQ323" i="12"/>
  <c r="AQ318" i="12"/>
  <c r="AB314" i="12"/>
  <c r="AB329" i="12"/>
  <c r="AB321" i="12"/>
  <c r="AL328" i="12"/>
  <c r="AL314" i="12"/>
  <c r="AL325" i="12"/>
  <c r="AL313" i="12"/>
  <c r="AP331" i="12"/>
  <c r="AP335" i="12"/>
  <c r="AP328" i="12"/>
  <c r="AP323" i="12"/>
  <c r="Y310" i="12"/>
  <c r="Y311" i="12"/>
  <c r="Y317" i="12"/>
  <c r="Y324" i="12"/>
  <c r="R338" i="12"/>
  <c r="R334" i="12"/>
  <c r="R321" i="12"/>
  <c r="R309" i="12"/>
  <c r="AK326" i="12"/>
  <c r="AK333" i="12"/>
  <c r="AK331" i="12"/>
  <c r="AK310" i="12"/>
  <c r="AE316" i="12"/>
  <c r="AE317" i="12"/>
  <c r="AE333" i="12"/>
  <c r="AE320" i="12"/>
  <c r="AB337" i="12"/>
  <c r="AB336" i="12"/>
  <c r="AB310" i="12"/>
  <c r="AL336" i="12"/>
  <c r="AL338" i="12"/>
  <c r="AL320" i="12"/>
  <c r="Y331" i="12"/>
  <c r="Y326" i="12"/>
  <c r="Y328" i="12"/>
  <c r="Y316" i="12"/>
  <c r="R327" i="12"/>
  <c r="R326" i="12"/>
  <c r="R311" i="12"/>
  <c r="AK322" i="12"/>
  <c r="AK321" i="12"/>
  <c r="AK317" i="12"/>
  <c r="AK320" i="12"/>
  <c r="AD326" i="12"/>
  <c r="AD312" i="12"/>
  <c r="AD335" i="12"/>
  <c r="AD327" i="12"/>
  <c r="AD332" i="12"/>
  <c r="AD329" i="12"/>
  <c r="AE338" i="12"/>
  <c r="AE335" i="12"/>
  <c r="AE325" i="12"/>
  <c r="AE312" i="12"/>
  <c r="AQ319" i="12"/>
  <c r="AQ335" i="12"/>
  <c r="AQ330" i="12"/>
  <c r="AB332" i="12"/>
  <c r="AB318" i="12"/>
  <c r="AB328" i="12"/>
  <c r="AB327" i="12"/>
  <c r="AL331" i="12"/>
  <c r="AL330" i="12"/>
  <c r="AL309" i="12"/>
  <c r="AP332" i="12"/>
  <c r="AP311" i="12"/>
  <c r="AP312" i="12"/>
  <c r="AP317" i="12"/>
  <c r="Y321" i="12"/>
  <c r="Y315" i="12"/>
  <c r="Y318" i="12"/>
  <c r="R319" i="12"/>
  <c r="R318" i="12"/>
  <c r="R333" i="12"/>
  <c r="AK334" i="12"/>
  <c r="AK338" i="12"/>
  <c r="AK332" i="12"/>
  <c r="AK312" i="12"/>
  <c r="AD318" i="12"/>
  <c r="AD314" i="12"/>
  <c r="AD315" i="12"/>
  <c r="AD324" i="12"/>
  <c r="AE324" i="12"/>
  <c r="AE332" i="12"/>
  <c r="AE323" i="12"/>
  <c r="AQ312" i="12"/>
  <c r="AQ327" i="12"/>
  <c r="AB312" i="12"/>
  <c r="AB324" i="12"/>
  <c r="AB316" i="12"/>
  <c r="AL326" i="12"/>
  <c r="AL317" i="12"/>
  <c r="AL316" i="12"/>
  <c r="AP321" i="12"/>
  <c r="AP334" i="12"/>
  <c r="AP329" i="12"/>
  <c r="Y334" i="12"/>
  <c r="Y333" i="12"/>
  <c r="R322" i="12"/>
  <c r="R330" i="12"/>
  <c r="R336" i="12"/>
  <c r="AK327" i="12"/>
  <c r="AK323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</calcChain>
</file>

<file path=xl/sharedStrings.xml><?xml version="1.0" encoding="utf-8"?>
<sst xmlns="http://schemas.openxmlformats.org/spreadsheetml/2006/main" count="1940" uniqueCount="292">
  <si>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</si>
  <si>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</si>
  <si>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</si>
  <si>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</si>
  <si>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</si>
  <si>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</si>
  <si>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</si>
  <si>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</si>
  <si>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</si>
  <si>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</si>
  <si>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</si>
  <si>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</si>
  <si>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</si>
  <si>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</si>
  <si>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</si>
  <si>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</si>
  <si>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</si>
  <si>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</si>
  <si>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</si>
  <si>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</si>
  <si>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</si>
  <si>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</si>
  <si>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</si>
  <si>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</si>
  <si>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</si>
  <si>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</si>
  <si>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</si>
  <si>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</si>
  <si>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</si>
  <si>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</si>
  <si>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</si>
  <si>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</si>
  <si>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</si>
  <si>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</si>
  <si>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</si>
  <si>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</si>
  <si>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</si>
  <si>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</si>
  <si>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</si>
  <si>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</si>
  <si>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</si>
  <si>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</si>
  <si>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</si>
  <si>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</si>
  <si>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</si>
  <si>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</si>
  <si>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</si>
  <si>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</si>
  <si>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</si>
  <si>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</si>
  <si>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</si>
  <si>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</si>
  <si>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</si>
  <si>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</si>
  <si>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</si>
  <si>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</si>
  <si>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</si>
  <si>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</si>
  <si>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</si>
  <si>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</si>
  <si>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</si>
  <si>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</si>
  <si>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</si>
  <si>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</si>
  <si>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</si>
  <si>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</si>
  <si>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</si>
  <si>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</si>
  <si>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</si>
  <si>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</si>
  <si>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</si>
  <si>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</si>
  <si>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</si>
  <si>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</si>
  <si>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</si>
  <si>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</si>
  <si>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</si>
  <si>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</si>
  <si>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</si>
  <si>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</si>
  <si>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</si>
  <si>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</si>
  <si>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</si>
  <si>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</si>
  <si>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</si>
  <si>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</si>
  <si>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</si>
  <si>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</si>
  <si>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</si>
  <si>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</si>
  <si>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</si>
  <si>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</si>
  <si>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</si>
  <si>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</si>
  <si>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</si>
  <si>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</si>
  <si>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</si>
  <si>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</si>
  <si>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</si>
  <si>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</si>
  <si>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</si>
  <si>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</si>
  <si>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</si>
  <si>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</si>
  <si>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</si>
  <si>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</si>
  <si>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</si>
  <si>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</si>
  <si>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</si>
  <si>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</si>
  <si>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</si>
  <si>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</si>
  <si>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</si>
  <si>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</si>
  <si>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</si>
  <si>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</si>
  <si>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</si>
  <si>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</si>
  <si>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</si>
  <si>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</si>
  <si>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</si>
  <si>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</si>
  <si>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</si>
  <si>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</si>
  <si>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</si>
  <si>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</si>
  <si>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</si>
  <si>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</si>
  <si>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</si>
  <si>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</si>
  <si>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</si>
  <si>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</si>
  <si>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</si>
  <si>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</si>
  <si>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</si>
  <si>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</si>
  <si>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</si>
  <si>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</si>
  <si>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</si>
  <si>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</si>
  <si>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</si>
  <si>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</si>
  <si>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</si>
  <si>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</si>
  <si>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</si>
  <si>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</si>
  <si>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</si>
  <si>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</si>
  <si>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</si>
  <si>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</si>
  <si>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</si>
  <si>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</si>
  <si>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</si>
  <si>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</si>
  <si>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</si>
  <si>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</si>
  <si>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</si>
  <si>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</si>
  <si>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</si>
  <si>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</si>
  <si>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</si>
  <si>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</si>
  <si>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</si>
  <si>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</si>
  <si>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</si>
  <si>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</si>
  <si>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</si>
  <si>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</si>
  <si>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</si>
  <si>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</si>
  <si>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</si>
  <si>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</si>
  <si>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</si>
  <si>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</si>
  <si>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</si>
  <si>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</si>
  <si>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</si>
  <si>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</si>
  <si>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</si>
  <si>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</si>
  <si>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</si>
  <si>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</si>
  <si>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</si>
  <si>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</si>
  <si>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</si>
  <si>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</si>
  <si>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</si>
  <si>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</si>
  <si>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</si>
  <si>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</si>
  <si>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</si>
  <si>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</si>
  <si>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</si>
  <si>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</si>
  <si>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</si>
  <si>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</si>
  <si>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</si>
  <si>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</si>
  <si>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</si>
  <si>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</si>
  <si>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</si>
  <si>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</si>
  <si>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</si>
  <si>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</si>
  <si>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</si>
  <si>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</si>
  <si>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</si>
  <si>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</si>
  <si>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</si>
  <si>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</si>
  <si>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</si>
  <si>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</si>
  <si>
    <t>U.S. Solar Photovoltaic System and Energy Storage Cost Benchmarks: Q1 2021. Golden, CO: National Renewable Energy Laboratory</t>
  </si>
  <si>
    <t>V. Ramasamy, D. Feldman, J. Desai, and R. Margolis. 2021.</t>
  </si>
  <si>
    <t>Conservative</t>
  </si>
  <si>
    <t>Accumulated Equity Cost - Year 3</t>
  </si>
  <si>
    <t>Accumulated Equity Cost - Year 2</t>
  </si>
  <si>
    <t>Accumulated Equity Cost - Year 1</t>
  </si>
  <si>
    <t>Moderate</t>
  </si>
  <si>
    <t>Advanced</t>
  </si>
  <si>
    <t>*</t>
  </si>
  <si>
    <t>Accumulated Interest - Year 3</t>
  </si>
  <si>
    <t>Accumulated Interest - Year 2</t>
  </si>
  <si>
    <t>Accumulated Interest - Year 1</t>
  </si>
  <si>
    <t>CFF</t>
  </si>
  <si>
    <t>PFF</t>
  </si>
  <si>
    <t>PVD</t>
  </si>
  <si>
    <t>10 year CRF</t>
  </si>
  <si>
    <t>Commercial PV - Class 1</t>
  </si>
  <si>
    <t>Commercial PV - Class 2</t>
  </si>
  <si>
    <t>Commercial PV - Class 3</t>
  </si>
  <si>
    <t>Commercial PV - Class 4</t>
  </si>
  <si>
    <t>Commercial PV - Class 5</t>
  </si>
  <si>
    <t>Commercial PV - Class 6</t>
  </si>
  <si>
    <t>Commercial PV - Class 7</t>
  </si>
  <si>
    <t>Commercial PV - Class 8</t>
  </si>
  <si>
    <t>Commercial PV - Class 9</t>
  </si>
  <si>
    <t>Commercial PV - Class 10</t>
  </si>
  <si>
    <t>Capital Recovery Factor (CRF) Real</t>
  </si>
  <si>
    <t>Capital Recovery Factor (CRF) Nominal</t>
  </si>
  <si>
    <t>WACC Real</t>
  </si>
  <si>
    <t>WACC Nominal</t>
  </si>
  <si>
    <t>Debt Fraction</t>
  </si>
  <si>
    <t>Calculated Rate of Return on Equity Real</t>
  </si>
  <si>
    <t>Rate of Return on Equity Nominal</t>
  </si>
  <si>
    <t>Interest During Construction - Nominal</t>
  </si>
  <si>
    <t>Calculated Interest Rate Real</t>
  </si>
  <si>
    <t>Interest Rate Nominal</t>
  </si>
  <si>
    <t>Capital Recovery Period</t>
  </si>
  <si>
    <t>Financial Case</t>
  </si>
  <si>
    <t>Capacity factors chosen here to reflect range across the continental U.S. using NREL PVWATTS.</t>
  </si>
  <si>
    <t>Representative Dist. Commercial system is fixed-tilt roof mounted with capacity of 200 kW</t>
  </si>
  <si>
    <t>All values are given in 2020 U.S. dollars, using the Consumer Price Index (BLS, 2021) for dollar year conversions where source dollar years don't match 2020.</t>
  </si>
  <si>
    <t>Base Year:</t>
  </si>
  <si>
    <t>Input from other tab</t>
  </si>
  <si>
    <t>https://atb.nrel.gov/electricity/2022/commercial_pv</t>
  </si>
  <si>
    <t xml:space="preserve">Solar Distributed Commercial PV </t>
  </si>
  <si>
    <t>2020, 2022</t>
  </si>
  <si>
    <t>Annual Technology Baseline 2020, Annual Technology Baseline 2022</t>
  </si>
  <si>
    <t>"Solar - PV Dist. Comm" tab</t>
  </si>
  <si>
    <t>2020 to 2012</t>
  </si>
  <si>
    <t>https://atb.nrel.gov/electricity/2024/commercial_pv</t>
  </si>
  <si>
    <t>All values are given in 2022 U.S. dollars, see references at the bottom of this worksheet for dollar year conversions where source dollar years don't match 2022.</t>
  </si>
  <si>
    <t>ATB values reflect annual average capacity factor over life of plant including estimated degradation, starting at  0.7% per year, reducing to 0.2%, 0.5%, and 0.5% annual degradation by 2050 for the advanced, moderate, and conservative scenarios, respectively. Capacity factors also assume an energy yield gain of 20%, 10%, and 0% for the advanced, moderate, and conservatives scenarios in 2035.</t>
  </si>
  <si>
    <t>Technology Classification</t>
  </si>
  <si>
    <t>Name</t>
  </si>
  <si>
    <t>Tech</t>
  </si>
  <si>
    <t>Resource</t>
  </si>
  <si>
    <t>Scale</t>
  </si>
  <si>
    <t>Maturity</t>
  </si>
  <si>
    <t>Rooftop PV</t>
  </si>
  <si>
    <t>Class1</t>
  </si>
  <si>
    <t>Y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</si>
  <si>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</si>
  <si>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</si>
  <si>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</si>
  <si>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</si>
  <si>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</si>
  <si>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</si>
  <si>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</si>
  <si>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</si>
  <si>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</si>
  <si>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PTC</t>
  </si>
  <si>
    <t>Citation</t>
  </si>
  <si>
    <t>Dollar Year</t>
  </si>
  <si>
    <t>Escalation Index</t>
  </si>
  <si>
    <t xml:space="preserve">V. Ramasamy, J. Zuboy, M. Woodhouse, E. O’Shaughnessy, D. Feldman, J. Desai, A. Walker, R. Margolis, and P. Basore. 2023. </t>
  </si>
  <si>
    <t>U.S. Solar Photovoltaic System and Energy Storage Cost Benchmarks, With Minimum Sustainable Price Analysis: Q1 2023. Golden, CO: National Renewable Energy Laboratory</t>
  </si>
  <si>
    <t>2022 to 2023 overnight capital cost adjustments (%)</t>
  </si>
  <si>
    <t>2022 to 2012</t>
  </si>
  <si>
    <t>Market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</si>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</sst>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  <numFmt numFmtId="171" formatCode="#,##0.000"/>
    <numFmt numFmtId="172" formatCode="0.000000000"/>
    <numFmt numFmtId="173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 tint="0.79998168889431442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A6A6A6"/>
      </right>
      <top/>
      <bottom/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 style="medium">
        <color theme="0" tint="-0.24994659260841701"/>
      </left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rgb="FFBFBFBF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5" fillId="0" borderId="0" xfId="0" applyFont="1"/>
    <xf numFmtId="0" fontId="7" fillId="6" borderId="16" xfId="0" applyFont="1" applyFill="1" applyBorder="1" applyAlignment="1">
      <alignment horizontal="center"/>
    </xf>
    <xf numFmtId="0" fontId="16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18" fillId="9" borderId="19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7" fillId="0" borderId="17" xfId="0" applyFont="1" applyBorder="1"/>
    <xf numFmtId="0" fontId="15" fillId="6" borderId="8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6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0" borderId="34" xfId="0" applyNumberFormat="1" applyFont="1" applyFill="1" applyBorder="1" applyAlignment="1">
      <alignment horizontal="center"/>
    </xf>
    <xf numFmtId="3" fontId="15" fillId="10" borderId="0" xfId="0" applyNumberFormat="1" applyFont="1" applyFill="1" applyAlignment="1">
      <alignment horizontal="center"/>
    </xf>
    <xf numFmtId="3" fontId="15" fillId="10" borderId="12" xfId="0" applyNumberFormat="1" applyFont="1" applyFill="1" applyBorder="1" applyAlignment="1">
      <alignment horizontal="center"/>
    </xf>
    <xf numFmtId="0" fontId="7" fillId="0" borderId="22" xfId="0" applyFont="1" applyBorder="1"/>
    <xf numFmtId="0" fontId="7" fillId="0" borderId="23" xfId="0" applyFont="1" applyBorder="1"/>
    <xf numFmtId="0" fontId="7" fillId="0" borderId="11" xfId="0" applyFont="1" applyBorder="1"/>
    <xf numFmtId="0" fontId="7" fillId="0" borderId="25" xfId="0" applyFont="1" applyBorder="1"/>
    <xf numFmtId="0" fontId="7" fillId="0" borderId="26" xfId="0" applyFont="1" applyBorder="1"/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0" borderId="17" xfId="0" applyFont="1" applyFill="1" applyBorder="1"/>
    <xf numFmtId="0" fontId="7" fillId="0" borderId="39" xfId="0" applyFont="1" applyBorder="1"/>
    <xf numFmtId="0" fontId="7" fillId="0" borderId="40" xfId="0" applyFont="1" applyBorder="1"/>
    <xf numFmtId="164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4" fontId="7" fillId="5" borderId="44" xfId="0" applyNumberFormat="1" applyFont="1" applyFill="1" applyBorder="1"/>
    <xf numFmtId="164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165" fontId="7" fillId="6" borderId="44" xfId="0" applyNumberFormat="1" applyFont="1" applyFill="1" applyBorder="1"/>
    <xf numFmtId="0" fontId="7" fillId="10" borderId="17" xfId="0" quotePrefix="1" applyFont="1" applyFill="1" applyBorder="1"/>
    <xf numFmtId="164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6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6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167" fontId="7" fillId="5" borderId="58" xfId="0" applyNumberFormat="1" applyFont="1" applyFill="1" applyBorder="1"/>
    <xf numFmtId="167" fontId="7" fillId="5" borderId="59" xfId="0" applyNumberFormat="1" applyFont="1" applyFill="1" applyBorder="1"/>
    <xf numFmtId="167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6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5" borderId="63" xfId="0" applyNumberFormat="1" applyFont="1" applyFill="1" applyBorder="1"/>
    <xf numFmtId="167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6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6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6" borderId="63" xfId="0" applyNumberFormat="1" applyFont="1" applyFill="1" applyBorder="1" applyAlignment="1">
      <alignment horizontal="center" vertical="center"/>
    </xf>
    <xf numFmtId="167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5" fillId="0" borderId="0" xfId="0" applyFont="1" applyAlignment="1">
      <alignment horizontal="center" vertical="top"/>
    </xf>
    <xf numFmtId="164" fontId="15" fillId="0" borderId="0" xfId="13" applyNumberFormat="1" applyFont="1"/>
    <xf numFmtId="164" fontId="7" fillId="6" borderId="0" xfId="13" applyNumberFormat="1" applyFont="1" applyFill="1"/>
    <xf numFmtId="2" fontId="15" fillId="0" borderId="0" xfId="0" applyNumberFormat="1" applyFont="1"/>
    <xf numFmtId="0" fontId="17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5" fillId="0" borderId="76" xfId="0" applyFont="1" applyBorder="1"/>
    <xf numFmtId="164" fontId="7" fillId="5" borderId="77" xfId="0" applyNumberFormat="1" applyFont="1" applyFill="1" applyBorder="1"/>
    <xf numFmtId="164" fontId="7" fillId="5" borderId="78" xfId="0" applyNumberFormat="1" applyFont="1" applyFill="1" applyBorder="1"/>
    <xf numFmtId="164" fontId="7" fillId="5" borderId="80" xfId="0" applyNumberFormat="1" applyFont="1" applyFill="1" applyBorder="1"/>
    <xf numFmtId="0" fontId="15" fillId="0" borderId="81" xfId="0" applyFont="1" applyBorder="1"/>
    <xf numFmtId="164" fontId="7" fillId="5" borderId="82" xfId="0" applyNumberFormat="1" applyFont="1" applyFill="1" applyBorder="1"/>
    <xf numFmtId="164" fontId="7" fillId="5" borderId="83" xfId="0" applyNumberFormat="1" applyFont="1" applyFill="1" applyBorder="1"/>
    <xf numFmtId="0" fontId="17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5" fontId="7" fillId="0" borderId="82" xfId="0" applyNumberFormat="1" applyFont="1" applyBorder="1"/>
    <xf numFmtId="5" fontId="7" fillId="14" borderId="77" xfId="0" applyNumberFormat="1" applyFont="1" applyFill="1" applyBorder="1"/>
    <xf numFmtId="5" fontId="7" fillId="14" borderId="66" xfId="0" applyNumberFormat="1" applyFont="1" applyFill="1" applyBorder="1"/>
    <xf numFmtId="5" fontId="7" fillId="14" borderId="82" xfId="0" applyNumberFormat="1" applyFont="1" applyFill="1" applyBorder="1"/>
    <xf numFmtId="5" fontId="7" fillId="5" borderId="77" xfId="0" applyNumberFormat="1" applyFont="1" applyFill="1" applyBorder="1"/>
    <xf numFmtId="5" fontId="7" fillId="5" borderId="66" xfId="0" applyNumberFormat="1" applyFont="1" applyFill="1" applyBorder="1"/>
    <xf numFmtId="5" fontId="7" fillId="5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5" borderId="77" xfId="0" applyNumberFormat="1" applyFont="1" applyFill="1" applyBorder="1"/>
    <xf numFmtId="168" fontId="7" fillId="5" borderId="66" xfId="0" applyNumberFormat="1" applyFont="1" applyFill="1" applyBorder="1"/>
    <xf numFmtId="168" fontId="7" fillId="5" borderId="82" xfId="0" applyNumberFormat="1" applyFont="1" applyFill="1" applyBorder="1"/>
    <xf numFmtId="168" fontId="7" fillId="5" borderId="85" xfId="0" applyNumberFormat="1" applyFont="1" applyFill="1" applyBorder="1"/>
    <xf numFmtId="168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94" xfId="0" applyFont="1" applyBorder="1" applyAlignment="1">
      <alignment vertical="top"/>
    </xf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5" fillId="19" borderId="0" xfId="0" applyFont="1" applyFill="1"/>
    <xf numFmtId="37" fontId="7" fillId="19" borderId="66" xfId="0" applyNumberFormat="1" applyFont="1" applyFill="1" applyBorder="1"/>
    <xf numFmtId="171" fontId="7" fillId="6" borderId="85" xfId="0" applyNumberFormat="1" applyFont="1" applyFill="1" applyBorder="1"/>
    <xf numFmtId="0" fontId="17" fillId="16" borderId="0" xfId="0" applyFont="1" applyFill="1" applyAlignment="1">
      <alignment vertical="center" wrapText="1"/>
    </xf>
    <xf numFmtId="0" fontId="7" fillId="0" borderId="107" xfId="0" applyFont="1" applyBorder="1"/>
    <xf numFmtId="0" fontId="17" fillId="0" borderId="79" xfId="0" applyFont="1" applyBorder="1" applyAlignment="1">
      <alignment vertical="center" wrapText="1"/>
    </xf>
    <xf numFmtId="10" fontId="7" fillId="20" borderId="0" xfId="0" applyNumberFormat="1" applyFont="1" applyFill="1" applyAlignment="1">
      <alignment horizontal="center" vertical="top"/>
    </xf>
    <xf numFmtId="164" fontId="0" fillId="6" borderId="0" xfId="13" applyNumberFormat="1" applyFont="1" applyFill="1"/>
    <xf numFmtId="164" fontId="7" fillId="20" borderId="0" xfId="13" applyNumberFormat="1" applyFont="1" applyFill="1"/>
    <xf numFmtId="9" fontId="7" fillId="6" borderId="108" xfId="0" applyNumberFormat="1" applyFont="1" applyFill="1" applyBorder="1"/>
    <xf numFmtId="9" fontId="7" fillId="6" borderId="109" xfId="0" applyNumberFormat="1" applyFont="1" applyFill="1" applyBorder="1"/>
    <xf numFmtId="9" fontId="7" fillId="6" borderId="110" xfId="0" applyNumberFormat="1" applyFont="1" applyFill="1" applyBorder="1"/>
    <xf numFmtId="0" fontId="7" fillId="0" borderId="115" xfId="0" applyFont="1" applyBorder="1"/>
    <xf numFmtId="2" fontId="7" fillId="0" borderId="118" xfId="0" applyNumberFormat="1" applyFont="1" applyBorder="1"/>
    <xf numFmtId="37" fontId="7" fillId="21" borderId="0" xfId="0" applyNumberFormat="1" applyFont="1" applyFill="1"/>
    <xf numFmtId="37" fontId="7" fillId="21" borderId="0" xfId="0" applyNumberFormat="1" applyFont="1" applyFill="1" applyAlignment="1">
      <alignment horizontal="right"/>
    </xf>
    <xf numFmtId="0" fontId="15" fillId="0" borderId="119" xfId="0" applyFont="1" applyBorder="1" applyAlignment="1">
      <alignment horizontal="left"/>
    </xf>
    <xf numFmtId="0" fontId="7" fillId="0" borderId="120" xfId="0" applyFont="1" applyBorder="1"/>
    <xf numFmtId="164" fontId="15" fillId="19" borderId="0" xfId="13" applyNumberFormat="1" applyFont="1" applyFill="1"/>
    <xf numFmtId="5" fontId="7" fillId="19" borderId="66" xfId="0" applyNumberFormat="1" applyFont="1" applyFill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3" xfId="0" applyFont="1" applyBorder="1"/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95" xfId="0" applyFont="1" applyBorder="1"/>
    <xf numFmtId="0" fontId="7" fillId="0" borderId="106" xfId="0" applyFont="1" applyBorder="1"/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0" fillId="0" borderId="0" xfId="0" applyAlignment="1">
      <alignment horizontal="center" vertical="top" wrapText="1"/>
    </xf>
    <xf numFmtId="172" fontId="0" fillId="0" borderId="0" xfId="0" applyNumberFormat="1"/>
    <xf numFmtId="0" fontId="27" fillId="0" borderId="123" xfId="0" applyFont="1" applyBorder="1" applyAlignment="1">
      <alignment horizontal="center" vertical="center" wrapText="1"/>
    </xf>
    <xf numFmtId="0" fontId="7" fillId="22" borderId="124" xfId="0" applyFont="1" applyFill="1" applyBorder="1" applyAlignment="1">
      <alignment horizontal="center" vertical="center" wrapText="1"/>
    </xf>
    <xf numFmtId="0" fontId="7" fillId="22" borderId="125" xfId="0" applyFont="1" applyFill="1" applyBorder="1" applyAlignment="1">
      <alignment horizontal="center" vertical="center" wrapText="1"/>
    </xf>
    <xf numFmtId="0" fontId="7" fillId="0" borderId="126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 wrapText="1"/>
    </xf>
    <xf numFmtId="0" fontId="7" fillId="22" borderId="126" xfId="0" applyFont="1" applyFill="1" applyBorder="1" applyAlignment="1">
      <alignment horizontal="center" vertical="center" wrapText="1"/>
    </xf>
    <xf numFmtId="0" fontId="7" fillId="22" borderId="127" xfId="0" applyFont="1" applyFill="1" applyBorder="1" applyAlignment="1">
      <alignment horizontal="center" vertical="center" wrapText="1"/>
    </xf>
    <xf numFmtId="173" fontId="7" fillId="0" borderId="126" xfId="0" applyNumberFormat="1" applyFont="1" applyBorder="1" applyAlignment="1">
      <alignment horizontal="center" vertical="center" wrapText="1"/>
    </xf>
    <xf numFmtId="173" fontId="7" fillId="0" borderId="127" xfId="0" applyNumberFormat="1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129" xfId="0" applyFont="1" applyBorder="1" applyAlignment="1">
      <alignment horizontal="center" vertical="center" wrapText="1"/>
    </xf>
    <xf numFmtId="10" fontId="7" fillId="0" borderId="0" xfId="0" applyNumberFormat="1" applyFont="1"/>
    <xf numFmtId="44" fontId="7" fillId="0" borderId="0" xfId="14" applyFont="1" applyAlignment="1">
      <alignment horizontal="center" vertical="top"/>
    </xf>
    <xf numFmtId="0" fontId="15" fillId="0" borderId="103" xfId="0" applyFont="1" applyBorder="1" applyAlignment="1">
      <alignment vertical="top"/>
    </xf>
    <xf numFmtId="0" fontId="7" fillId="0" borderId="9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30" xfId="0" applyFont="1" applyBorder="1" applyAlignment="1">
      <alignment vertical="top"/>
    </xf>
    <xf numFmtId="0" fontId="6" fillId="0" borderId="93" xfId="12" applyFill="1" applyBorder="1" applyAlignment="1">
      <alignment vertical="top"/>
    </xf>
    <xf numFmtId="0" fontId="7" fillId="0" borderId="93" xfId="0" applyFont="1" applyBorder="1" applyAlignment="1">
      <alignment vertical="top" wrapText="1"/>
    </xf>
    <xf numFmtId="0" fontId="7" fillId="0" borderId="94" xfId="0" applyFont="1" applyBorder="1" applyAlignment="1">
      <alignment vertical="top" wrapText="1"/>
    </xf>
    <xf numFmtId="0" fontId="7" fillId="0" borderId="99" xfId="0" applyFont="1" applyBorder="1" applyAlignment="1">
      <alignment vertical="top" wrapText="1"/>
    </xf>
    <xf numFmtId="0" fontId="7" fillId="0" borderId="10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93" xfId="0" applyBorder="1"/>
    <xf numFmtId="0" fontId="0" fillId="0" borderId="131" xfId="0" applyBorder="1"/>
    <xf numFmtId="0" fontId="7" fillId="0" borderId="98" xfId="0" applyFont="1" applyBorder="1" applyAlignment="1">
      <alignment vertical="top"/>
    </xf>
    <xf numFmtId="0" fontId="7" fillId="19" borderId="85" xfId="0" applyFont="1" applyFill="1" applyBorder="1"/>
    <xf numFmtId="0" fontId="7" fillId="19" borderId="82" xfId="0" applyFont="1" applyFill="1" applyBorder="1"/>
    <xf numFmtId="0" fontId="0" fillId="23" borderId="0" xfId="0" applyFill="1"/>
    <xf numFmtId="0" fontId="17" fillId="7" borderId="0" xfId="0" applyFont="1" applyFill="1" applyAlignment="1">
      <alignment horizontal="center"/>
    </xf>
    <xf numFmtId="0" fontId="0" fillId="0" borderId="0" xfId="0"/>
    <xf numFmtId="0" fontId="0" fillId="0" borderId="17" xfId="0" applyBorder="1"/>
    <xf numFmtId="0" fontId="17" fillId="8" borderId="0" xfId="0" applyFont="1" applyFill="1" applyAlignment="1">
      <alignment horizontal="center" vertical="center" textRotation="90" wrapText="1"/>
    </xf>
    <xf numFmtId="0" fontId="1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0" fontId="17" fillId="11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7" fillId="0" borderId="0" xfId="0" applyFont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2" fontId="7" fillId="0" borderId="52" xfId="0" applyNumberFormat="1" applyFont="1" applyBorder="1" applyAlignment="1">
      <alignment horizontal="center" wrapText="1"/>
    </xf>
    <xf numFmtId="2" fontId="7" fillId="0" borderId="56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7" xfId="0" applyFont="1" applyBorder="1" applyAlignment="1">
      <alignment vertical="center" wrapText="1"/>
    </xf>
    <xf numFmtId="0" fontId="17" fillId="12" borderId="0" xfId="0" applyFont="1" applyFill="1" applyAlignment="1">
      <alignment horizontal="center" vertical="center" wrapText="1"/>
    </xf>
    <xf numFmtId="0" fontId="25" fillId="13" borderId="0" xfId="0" applyFont="1" applyFill="1" applyAlignment="1">
      <alignment horizontal="center" vertical="center" textRotation="90" wrapText="1"/>
    </xf>
    <xf numFmtId="0" fontId="17" fillId="12" borderId="75" xfId="0" applyFont="1" applyFill="1" applyBorder="1" applyAlignment="1">
      <alignment horizontal="center" vertical="center" wrapText="1"/>
    </xf>
    <xf numFmtId="0" fontId="17" fillId="12" borderId="79" xfId="0" applyFont="1" applyFill="1" applyBorder="1" applyAlignment="1">
      <alignment horizontal="center" vertical="center" wrapText="1"/>
    </xf>
    <xf numFmtId="0" fontId="17" fillId="12" borderId="84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textRotation="90"/>
    </xf>
    <xf numFmtId="0" fontId="26" fillId="15" borderId="0" xfId="0" applyFont="1" applyFill="1" applyAlignment="1">
      <alignment horizontal="center" vertical="center" textRotation="90"/>
    </xf>
    <xf numFmtId="0" fontId="15" fillId="16" borderId="0" xfId="0" applyFont="1" applyFill="1" applyAlignment="1">
      <alignment horizontal="center" vertical="center" textRotation="90"/>
    </xf>
    <xf numFmtId="0" fontId="7" fillId="0" borderId="92" xfId="0" applyFont="1" applyBorder="1"/>
    <xf numFmtId="0" fontId="7" fillId="0" borderId="93" xfId="0" applyFont="1" applyBorder="1"/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7" fillId="16" borderId="71" xfId="0" applyFont="1" applyFill="1" applyBorder="1" applyAlignment="1">
      <alignment horizontal="center" vertical="center" wrapText="1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7" fillId="20" borderId="122" xfId="0" applyFont="1" applyFill="1" applyBorder="1" applyAlignment="1">
      <alignment horizontal="center" wrapText="1"/>
    </xf>
    <xf numFmtId="0" fontId="7" fillId="20" borderId="121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2" fontId="7" fillId="0" borderId="117" xfId="0" applyNumberFormat="1" applyFont="1" applyBorder="1" applyAlignment="1">
      <alignment horizontal="center" wrapText="1"/>
    </xf>
    <xf numFmtId="2" fontId="7" fillId="0" borderId="114" xfId="0" applyNumberFormat="1" applyFont="1" applyBorder="1" applyAlignment="1">
      <alignment horizontal="center" wrapText="1"/>
    </xf>
    <xf numFmtId="2" fontId="7" fillId="0" borderId="112" xfId="0" applyNumberFormat="1" applyFont="1" applyBorder="1" applyAlignment="1">
      <alignment horizontal="center" wrapText="1"/>
    </xf>
    <xf numFmtId="164" fontId="7" fillId="0" borderId="116" xfId="0" applyNumberFormat="1" applyFont="1" applyBorder="1" applyAlignment="1">
      <alignment horizontal="center" wrapText="1"/>
    </xf>
    <xf numFmtId="164" fontId="7" fillId="0" borderId="113" xfId="0" applyNumberFormat="1" applyFont="1" applyBorder="1" applyAlignment="1">
      <alignment horizontal="center" wrapText="1"/>
    </xf>
    <xf numFmtId="164" fontId="7" fillId="0" borderId="111" xfId="0" applyNumberFormat="1" applyFont="1" applyBorder="1" applyAlignment="1">
      <alignment horizontal="center" wrapText="1"/>
    </xf>
    <xf numFmtId="0" fontId="15" fillId="0" borderId="102" xfId="0" applyFont="1" applyBorder="1" applyAlignment="1">
      <alignment horizontal="center" vertical="top"/>
    </xf>
    <xf numFmtId="0" fontId="15" fillId="0" borderId="103" xfId="0" applyFont="1" applyBorder="1" applyAlignment="1">
      <alignment horizontal="center" vertical="top"/>
    </xf>
    <xf numFmtId="0" fontId="15" fillId="0" borderId="102" xfId="0" applyFont="1" applyBorder="1" applyAlignment="1">
      <alignment horizontal="center" vertical="top" wrapText="1"/>
    </xf>
    <xf numFmtId="0" fontId="15" fillId="0" borderId="103" xfId="0" applyFont="1" applyBorder="1" applyAlignment="1">
      <alignment horizontal="center" vertical="top" wrapText="1"/>
    </xf>
    <xf numFmtId="0" fontId="6" fillId="0" borderId="94" xfId="12" applyBorder="1" applyAlignment="1">
      <alignment horizontal="center" vertical="top" wrapText="1"/>
    </xf>
    <xf numFmtId="0" fontId="6" fillId="0" borderId="95" xfId="12" applyBorder="1" applyAlignment="1">
      <alignment horizontal="center" vertical="top" wrapText="1"/>
    </xf>
    <xf numFmtId="0" fontId="6" fillId="0" borderId="106" xfId="12" applyBorder="1" applyAlignment="1">
      <alignment horizontal="center" vertical="top" wrapText="1"/>
    </xf>
    <xf numFmtId="0" fontId="6" fillId="0" borderId="94" xfId="12" applyFill="1" applyBorder="1" applyAlignment="1">
      <alignment horizontal="center" vertical="top" wrapText="1"/>
    </xf>
    <xf numFmtId="0" fontId="6" fillId="0" borderId="95" xfId="12" applyFill="1" applyBorder="1" applyAlignment="1">
      <alignment horizontal="center" vertical="top" wrapText="1"/>
    </xf>
    <xf numFmtId="0" fontId="6" fillId="0" borderId="106" xfId="12" applyFill="1" applyBorder="1" applyAlignment="1">
      <alignment horizontal="center" vertical="top" wrapText="1"/>
    </xf>
    <xf numFmtId="0" fontId="6" fillId="0" borderId="0" xfId="12" applyFill="1" applyAlignment="1">
      <alignment horizontal="center" wrapText="1"/>
    </xf>
    <xf numFmtId="0" fontId="7" fillId="0" borderId="94" xfId="0" applyFont="1" applyBorder="1" applyAlignment="1">
      <alignment horizontal="center" vertical="top" wrapText="1"/>
    </xf>
    <xf numFmtId="0" fontId="7" fillId="0" borderId="95" xfId="0" applyFont="1" applyBorder="1" applyAlignment="1">
      <alignment horizontal="center" vertical="top" wrapText="1"/>
    </xf>
    <xf numFmtId="0" fontId="7" fillId="0" borderId="106" xfId="0" applyFont="1" applyBorder="1" applyAlignment="1">
      <alignment horizontal="center" vertical="top" wrapText="1"/>
    </xf>
    <xf numFmtId="0" fontId="7" fillId="0" borderId="94" xfId="0" applyFont="1" applyBorder="1" applyAlignment="1">
      <alignment horizontal="left"/>
    </xf>
    <xf numFmtId="0" fontId="7" fillId="0" borderId="95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15">
    <cellStyle name="Body: normal cell" xfId="1" xr:uid="{00000000-0005-0000-0000-000000000000}"/>
    <cellStyle name="Currency" xfId="14" builtinId="4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663551</xdr:colOff>
      <xdr:row>34</xdr:row>
      <xdr:rowOff>47943</xdr:rowOff>
    </xdr:from>
    <xdr:to>
      <xdr:col>19</xdr:col>
      <xdr:colOff>351004</xdr:colOff>
      <xdr:row>39</xdr:row>
      <xdr:rowOff>149543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pSpPr/>
      </xdr:nvGrpSpPr>
      <xdr:grpSpPr>
        <a:xfrm>
          <a:off x="11152957" y="5774849"/>
          <a:ext cx="2806891" cy="935038"/>
          <a:chOff x="13134975" y="5422174"/>
          <a:chExt cx="2699665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GrpSpPr/>
        </xdr:nvGrpSpPr>
        <xdr:grpSpPr>
          <a:xfrm>
            <a:off x="13134975" y="5422174"/>
            <a:ext cx="2699665" cy="1597751"/>
            <a:chOff x="13335000" y="6497121"/>
            <a:chExt cx="2699665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/>
          </xdr:nvGrpSpPr>
          <xdr:grpSpPr>
            <a:xfrm>
              <a:off x="13335000" y="6945086"/>
              <a:ext cx="2699665" cy="1317171"/>
              <a:chOff x="13335000" y="6945086"/>
              <a:chExt cx="2699665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5" y="6999284"/>
                    <a:ext cx="2666720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7"/>
                <a:ext cx="2249806" cy="1962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585747</xdr:colOff>
      <xdr:row>41</xdr:row>
      <xdr:rowOff>129596</xdr:rowOff>
    </xdr:from>
    <xdr:to>
      <xdr:col>19</xdr:col>
      <xdr:colOff>408647</xdr:colOff>
      <xdr:row>48</xdr:row>
      <xdr:rowOff>134606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pSpPr/>
      </xdr:nvGrpSpPr>
      <xdr:grpSpPr>
        <a:xfrm>
          <a:off x="11075153" y="7023315"/>
          <a:ext cx="2942338" cy="1243260"/>
          <a:chOff x="13939878" y="8803242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09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9"/>
                  <a:ext cx="1093258" cy="1979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8" y="8803242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581025</xdr:colOff>
          <xdr:row>34</xdr:row>
          <xdr:rowOff>57150</xdr:rowOff>
        </xdr:from>
        <xdr:to>
          <xdr:col>21</xdr:col>
          <xdr:colOff>495300</xdr:colOff>
          <xdr:row>36</xdr:row>
          <xdr:rowOff>133350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95250</xdr:colOff>
          <xdr:row>40</xdr:row>
          <xdr:rowOff>19050</xdr:rowOff>
        </xdr:from>
        <xdr:to>
          <xdr:col>22</xdr:col>
          <xdr:colOff>400050</xdr:colOff>
          <xdr:row>43</xdr:row>
          <xdr:rowOff>95250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8" name="Oval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pvwatts.php" TargetMode="External"/><Relationship Id="rId2" Type="http://schemas.openxmlformats.org/officeDocument/2006/relationships/hyperlink" Target="https://atb-stage.nrel.gov/electricity/2021/commercial_pv" TargetMode="External"/><Relationship Id="rId1" Type="http://schemas.openxmlformats.org/officeDocument/2006/relationships/hyperlink" Target="https://atb.nrel.gov/electricity/2022/commercial_pv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23osti/87303.pdf" TargetMode="External"/><Relationship Id="rId2" Type="http://schemas.openxmlformats.org/officeDocument/2006/relationships/hyperlink" Target="https://doi.org/10.2172/1236153" TargetMode="External"/><Relationship Id="rId1" Type="http://schemas.openxmlformats.org/officeDocument/2006/relationships/hyperlink" Target="https://atb-stage.nrel.gov/electricity/2021/commercial_pv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nrel.gov/docs/fy23osti/87303.pdf" TargetMode="External"/><Relationship Id="rId4" Type="http://schemas.openxmlformats.org/officeDocument/2006/relationships/hyperlink" Target="https://www.nrel.gov/docs/fy23osti/873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4"/>
  <sheetViews>
    <sheetView workbookViewId="0">
      <selection activeCell="B34" sqref="B34"/>
    </sheetView>
  </sheetViews>
  <sheetFormatPr defaultRowHeight="15"/>
  <cols>
    <col min="2" max="2" width="50.140625" customWidth="1"/>
  </cols>
  <sheetData>
    <row r="1" spans="1:3">
      <c r="A1" s="1" t="s">
        <v>0</v>
      </c>
    </row>
    <row r="3" spans="1:3">
      <c r="A3" s="1" t="s">
        <v>1</v>
      </c>
      <c r="B3" s="5" t="s">
        <v>13</v>
      </c>
    </row>
    <row r="4" spans="1:3">
      <c r="B4" t="s">
        <v>14</v>
      </c>
    </row>
    <row r="5" spans="1:3">
      <c r="B5" s="2" t="s">
        <v>257</v>
      </c>
    </row>
    <row r="6" spans="1:3">
      <c r="B6" t="s">
        <v>258</v>
      </c>
    </row>
    <row r="7" spans="1:3">
      <c r="B7" t="s">
        <v>15</v>
      </c>
    </row>
    <row r="8" spans="1:3">
      <c r="B8" t="s">
        <v>16</v>
      </c>
    </row>
    <row r="9" spans="1:3">
      <c r="B9" t="s">
        <v>259</v>
      </c>
    </row>
    <row r="11" spans="1:3">
      <c r="B11" s="3" t="s">
        <v>2</v>
      </c>
      <c r="C11" s="2"/>
    </row>
    <row r="12" spans="1:3">
      <c r="B12" s="2" t="s">
        <v>8</v>
      </c>
      <c r="C12" s="2"/>
    </row>
    <row r="13" spans="1:3">
      <c r="B13" s="2">
        <v>2015</v>
      </c>
      <c r="C13" s="2"/>
    </row>
    <row r="14" spans="1:3">
      <c r="B14" s="2" t="s">
        <v>7</v>
      </c>
      <c r="C14" s="2"/>
    </row>
    <row r="15" spans="1:3">
      <c r="B15" s="4" t="s">
        <v>6</v>
      </c>
      <c r="C15" s="2"/>
    </row>
    <row r="16" spans="1:3">
      <c r="B16" s="2" t="s">
        <v>9</v>
      </c>
    </row>
    <row r="18" spans="1:2">
      <c r="B18" s="3" t="s">
        <v>43</v>
      </c>
    </row>
    <row r="19" spans="1:2">
      <c r="B19" t="s">
        <v>14</v>
      </c>
    </row>
    <row r="20" spans="1:2">
      <c r="B20" s="2">
        <v>2018</v>
      </c>
    </row>
    <row r="21" spans="1:2">
      <c r="B21" t="s">
        <v>44</v>
      </c>
    </row>
    <row r="22" spans="1:2">
      <c r="B22" s="13" t="s">
        <v>45</v>
      </c>
    </row>
    <row r="23" spans="1:2">
      <c r="B23" t="s">
        <v>46</v>
      </c>
    </row>
    <row r="25" spans="1:2">
      <c r="A25" s="1" t="s">
        <v>35</v>
      </c>
    </row>
    <row r="26" spans="1:2">
      <c r="A26" t="s">
        <v>36</v>
      </c>
    </row>
    <row r="28" spans="1:2">
      <c r="A28" t="s">
        <v>47</v>
      </c>
    </row>
    <row r="29" spans="1:2">
      <c r="A29" t="s">
        <v>48</v>
      </c>
    </row>
    <row r="30" spans="1:2">
      <c r="A30" t="s">
        <v>49</v>
      </c>
    </row>
    <row r="32" spans="1:2">
      <c r="A32" t="s">
        <v>211</v>
      </c>
      <c r="B32">
        <v>0.89805481563188172</v>
      </c>
    </row>
    <row r="33" spans="1:2">
      <c r="A33" t="s">
        <v>260</v>
      </c>
      <c r="B33" s="231">
        <v>0.88711067149387013</v>
      </c>
    </row>
    <row r="34" spans="1:2">
      <c r="A34" t="s">
        <v>289</v>
      </c>
      <c r="B34">
        <v>0.78452102304761584</v>
      </c>
    </row>
  </sheetData>
  <hyperlinks>
    <hyperlink ref="B22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2" sqref="B2"/>
    </sheetView>
  </sheetViews>
  <sheetFormatPr defaultRowHeight="15"/>
  <cols>
    <col min="1" max="1" width="12.28515625" customWidth="1"/>
    <col min="2" max="2" width="15.140625" customWidth="1"/>
  </cols>
  <sheetData>
    <row r="1" spans="1:2">
      <c r="A1" s="14" t="s">
        <v>53</v>
      </c>
      <c r="B1" t="s">
        <v>54</v>
      </c>
    </row>
    <row r="2" spans="1:2">
      <c r="A2">
        <v>2019</v>
      </c>
      <c r="B2" s="7">
        <f>'Soft Cost Data'!$B$10*'CpUDSC-totalcost'!B2</f>
        <v>1123713.5732894961</v>
      </c>
    </row>
    <row r="3" spans="1:2">
      <c r="A3">
        <v>2020</v>
      </c>
      <c r="B3" s="7">
        <f>'Soft Cost Data'!$B$10*'CpUDSC-totalcost'!B3</f>
        <v>1095947.8444159604</v>
      </c>
    </row>
    <row r="4" spans="1:2">
      <c r="A4">
        <v>2021</v>
      </c>
      <c r="B4" s="7">
        <f>'Soft Cost Data'!$B$10*'CpUDSC-totalcost'!B4</f>
        <v>981921.57238575874</v>
      </c>
    </row>
    <row r="5" spans="1:2">
      <c r="A5">
        <v>2022</v>
      </c>
      <c r="B5" s="7">
        <f>'Soft Cost Data'!$B$10*'CpUDSC-totalcost'!B5</f>
        <v>1118500.2874537932</v>
      </c>
    </row>
    <row r="6" spans="1:2">
      <c r="A6">
        <v>2023</v>
      </c>
      <c r="B6" s="7">
        <f>'Soft Cost Data'!$B$10*'CpUDSC-totalcost'!B6</f>
        <v>1002717.0299076666</v>
      </c>
    </row>
    <row r="7" spans="1:2">
      <c r="A7">
        <v>2024</v>
      </c>
      <c r="B7" s="7">
        <f>'Soft Cost Data'!$B$10*'CpUDSC-totalcost'!B7</f>
        <v>975280.73663739895</v>
      </c>
    </row>
    <row r="8" spans="1:2">
      <c r="A8">
        <v>2025</v>
      </c>
      <c r="B8" s="7">
        <f>'Soft Cost Data'!$B$10*'CpUDSC-totalcost'!B8</f>
        <v>947844.44336713105</v>
      </c>
    </row>
    <row r="9" spans="1:2">
      <c r="A9">
        <v>2026</v>
      </c>
      <c r="B9" s="7">
        <f>'Soft Cost Data'!$B$10*'CpUDSC-totalcost'!B9</f>
        <v>920408.15009686304</v>
      </c>
    </row>
    <row r="10" spans="1:2">
      <c r="A10">
        <v>2027</v>
      </c>
      <c r="B10" s="7">
        <f>'Soft Cost Data'!$B$10*'CpUDSC-totalcost'!B10</f>
        <v>892971.8568265955</v>
      </c>
    </row>
    <row r="11" spans="1:2">
      <c r="A11">
        <v>2028</v>
      </c>
      <c r="B11" s="7">
        <f>'Soft Cost Data'!$B$10*'CpUDSC-totalcost'!B11</f>
        <v>865535.56355632748</v>
      </c>
    </row>
    <row r="12" spans="1:2">
      <c r="A12">
        <v>2029</v>
      </c>
      <c r="B12" s="7">
        <f>'Soft Cost Data'!$B$10*'CpUDSC-totalcost'!B12</f>
        <v>838099.27028605982</v>
      </c>
    </row>
    <row r="13" spans="1:2">
      <c r="A13">
        <v>2030</v>
      </c>
      <c r="B13" s="7">
        <f>'Soft Cost Data'!$B$10*'CpUDSC-totalcost'!B13</f>
        <v>810662.97701579181</v>
      </c>
    </row>
    <row r="14" spans="1:2">
      <c r="A14">
        <v>2031</v>
      </c>
      <c r="B14" s="7">
        <f>'Soft Cost Data'!$B$10*'CpUDSC-totalcost'!B14</f>
        <v>783226.68374552415</v>
      </c>
    </row>
    <row r="15" spans="1:2">
      <c r="A15">
        <v>2032</v>
      </c>
      <c r="B15" s="7">
        <f>'Soft Cost Data'!$B$10*'CpUDSC-totalcost'!B15</f>
        <v>755790.39047525614</v>
      </c>
    </row>
    <row r="16" spans="1:2">
      <c r="A16">
        <v>2033</v>
      </c>
      <c r="B16" s="7">
        <f>'Soft Cost Data'!$B$10*'CpUDSC-totalcost'!B16</f>
        <v>728354.09720498847</v>
      </c>
    </row>
    <row r="17" spans="1:2">
      <c r="A17">
        <v>2034</v>
      </c>
      <c r="B17" s="7">
        <f>'Soft Cost Data'!$B$10*'CpUDSC-totalcost'!B17</f>
        <v>700917.80393472069</v>
      </c>
    </row>
    <row r="18" spans="1:2">
      <c r="A18">
        <v>2035</v>
      </c>
      <c r="B18" s="7">
        <f>'Soft Cost Data'!$B$10*'CpUDSC-totalcost'!B18</f>
        <v>673481.51066445233</v>
      </c>
    </row>
    <row r="19" spans="1:2">
      <c r="A19">
        <v>2036</v>
      </c>
      <c r="B19" s="7">
        <f>'Soft Cost Data'!$B$10*'CpUDSC-totalcost'!B19</f>
        <v>662245.68368110829</v>
      </c>
    </row>
    <row r="20" spans="1:2">
      <c r="A20">
        <v>2037</v>
      </c>
      <c r="B20" s="7">
        <f>'Soft Cost Data'!$B$10*'CpUDSC-totalcost'!B20</f>
        <v>651009.85669776413</v>
      </c>
    </row>
    <row r="21" spans="1:2">
      <c r="A21">
        <v>2038</v>
      </c>
      <c r="B21" s="7">
        <f>'Soft Cost Data'!$B$10*'CpUDSC-totalcost'!B21</f>
        <v>639774.0297144202</v>
      </c>
    </row>
    <row r="22" spans="1:2">
      <c r="A22">
        <v>2039</v>
      </c>
      <c r="B22" s="7">
        <f>'Soft Cost Data'!$B$10*'CpUDSC-totalcost'!B22</f>
        <v>628538.20273107616</v>
      </c>
    </row>
    <row r="23" spans="1:2">
      <c r="A23">
        <v>2040</v>
      </c>
      <c r="B23" s="7">
        <f>'Soft Cost Data'!$B$10*'CpUDSC-totalcost'!B23</f>
        <v>617302.375747732</v>
      </c>
    </row>
    <row r="24" spans="1:2">
      <c r="A24">
        <v>2041</v>
      </c>
      <c r="B24" s="7">
        <f>'Soft Cost Data'!$B$10*'CpUDSC-totalcost'!B24</f>
        <v>606066.54876438796</v>
      </c>
    </row>
    <row r="25" spans="1:2">
      <c r="A25">
        <v>2042</v>
      </c>
      <c r="B25" s="7">
        <f>'Soft Cost Data'!$B$10*'CpUDSC-totalcost'!B25</f>
        <v>594830.72178104403</v>
      </c>
    </row>
    <row r="26" spans="1:2">
      <c r="A26">
        <v>2043</v>
      </c>
      <c r="B26" s="7">
        <f>'Soft Cost Data'!$B$10*'CpUDSC-totalcost'!B26</f>
        <v>583594.89479769988</v>
      </c>
    </row>
    <row r="27" spans="1:2">
      <c r="A27">
        <v>2044</v>
      </c>
      <c r="B27" s="7">
        <f>'Soft Cost Data'!$B$10*'CpUDSC-totalcost'!B27</f>
        <v>572359.06781435583</v>
      </c>
    </row>
    <row r="28" spans="1:2">
      <c r="A28">
        <v>2045</v>
      </c>
      <c r="B28" s="7">
        <f>'Soft Cost Data'!$B$10*'CpUDSC-totalcost'!B28</f>
        <v>561123.24083101167</v>
      </c>
    </row>
    <row r="29" spans="1:2">
      <c r="A29">
        <v>2046</v>
      </c>
      <c r="B29" s="7">
        <f>'Soft Cost Data'!$B$10*'CpUDSC-totalcost'!B29</f>
        <v>549887.41384766763</v>
      </c>
    </row>
    <row r="30" spans="1:2">
      <c r="A30">
        <v>2047</v>
      </c>
      <c r="B30" s="7">
        <f>'Soft Cost Data'!$B$10*'CpUDSC-totalcost'!B30</f>
        <v>538651.58686432359</v>
      </c>
    </row>
    <row r="31" spans="1:2">
      <c r="A31">
        <v>2048</v>
      </c>
      <c r="B31" s="7">
        <f>'Soft Cost Data'!$B$10*'CpUDSC-totalcost'!B31</f>
        <v>527415.75988097943</v>
      </c>
    </row>
    <row r="32" spans="1:2">
      <c r="A32">
        <v>2049</v>
      </c>
      <c r="B32" s="7">
        <f>'Soft Cost Data'!$B$10*'CpUDSC-totalcost'!B32</f>
        <v>516179.93289763539</v>
      </c>
    </row>
    <row r="33" spans="1:2">
      <c r="A33">
        <v>2050</v>
      </c>
      <c r="B33" s="7">
        <f>'Soft Cost Data'!$B$10*'CpUDSC-totalcost'!B33</f>
        <v>504944.10591429088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>
      <selection activeCell="A3" sqref="A3"/>
    </sheetView>
  </sheetViews>
  <sheetFormatPr defaultRowHeight="15"/>
  <sheetData>
    <row r="1" spans="1:2">
      <c r="A1" t="s">
        <v>3</v>
      </c>
    </row>
    <row r="2" spans="1:2">
      <c r="A2" t="s">
        <v>4</v>
      </c>
    </row>
    <row r="3" spans="1:2">
      <c r="A3">
        <v>0.85899999999999999</v>
      </c>
      <c r="B3" t="s">
        <v>5</v>
      </c>
    </row>
    <row r="8" spans="1:2">
      <c r="A8" s="1"/>
    </row>
    <row r="9" spans="1: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F143" activePane="bottomRight" state="frozen"/>
      <selection activeCell="F6" sqref="F6"/>
      <selection pane="topRight" activeCell="F6" sqref="F6"/>
      <selection pane="bottomLeft" activeCell="F6" sqref="F6"/>
      <selection pane="bottomRight" activeCell="K165" sqref="K165"/>
    </sheetView>
  </sheetViews>
  <sheetFormatPr defaultColWidth="9.42578125" defaultRowHeight="14.1" customHeight="1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4" width="11.42578125" style="16" customWidth="1"/>
    <col min="15" max="15" width="13.42578125" style="16" customWidth="1"/>
    <col min="16" max="16" width="12.42578125" style="16" customWidth="1"/>
    <col min="17" max="19" width="11.42578125" style="16" customWidth="1"/>
    <col min="20" max="20" width="18.42578125" style="16" customWidth="1"/>
    <col min="21" max="23" width="11.42578125" style="16" customWidth="1"/>
    <col min="24" max="24" width="13" style="16" bestFit="1" customWidth="1"/>
    <col min="25" max="45" width="11.42578125" style="16" customWidth="1"/>
    <col min="46" max="16384" width="9.42578125" style="16"/>
  </cols>
  <sheetData>
    <row r="1" spans="1:108" ht="18">
      <c r="A1" s="15" t="s">
        <v>56</v>
      </c>
      <c r="B1" s="15"/>
      <c r="C1" s="15"/>
      <c r="D1" s="15"/>
      <c r="E1" s="15"/>
      <c r="F1" s="15"/>
      <c r="G1" s="15"/>
      <c r="H1" s="15"/>
      <c r="I1" s="15"/>
      <c r="J1" s="15"/>
      <c r="L1" s="13" t="s">
        <v>57</v>
      </c>
    </row>
    <row r="2" spans="1:108" ht="14.1" customHeight="1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</row>
    <row r="3" spans="1:108" ht="14.1" customHeight="1">
      <c r="A3"/>
      <c r="B3"/>
      <c r="C3"/>
      <c r="D3"/>
      <c r="E3"/>
      <c r="T3" s="18" t="s">
        <v>58</v>
      </c>
    </row>
    <row r="4" spans="1:108" ht="14.1" customHeight="1">
      <c r="J4" s="19" t="s">
        <v>59</v>
      </c>
      <c r="T4" s="20" t="s">
        <v>60</v>
      </c>
    </row>
    <row r="7" spans="1:108" ht="14.1" customHeight="1">
      <c r="B7" s="21" t="s">
        <v>61</v>
      </c>
      <c r="G7" s="261" t="s">
        <v>62</v>
      </c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3"/>
    </row>
    <row r="8" spans="1:108" ht="14.1" customHeight="1" thickBot="1">
      <c r="G8" s="22"/>
    </row>
    <row r="9" spans="1:108" ht="14.1" customHeight="1" thickBot="1">
      <c r="A9"/>
      <c r="G9" s="22"/>
      <c r="H9" s="264" t="s">
        <v>63</v>
      </c>
      <c r="J9" s="23" t="s">
        <v>64</v>
      </c>
      <c r="K9" s="24"/>
      <c r="L9" s="25">
        <v>2019</v>
      </c>
      <c r="M9" s="26"/>
      <c r="N9" s="26"/>
      <c r="O9" s="27"/>
    </row>
    <row r="10" spans="1:108" ht="14.1" customHeight="1" thickBot="1">
      <c r="G10" s="22"/>
      <c r="H10" s="265"/>
      <c r="J10" s="23" t="s">
        <v>65</v>
      </c>
      <c r="O10" s="28"/>
    </row>
    <row r="11" spans="1:108" ht="14.1" customHeight="1" thickBot="1">
      <c r="G11" s="22"/>
      <c r="H11" s="265"/>
      <c r="J11" s="29" t="s">
        <v>66</v>
      </c>
      <c r="K11" s="30"/>
      <c r="L11" s="30"/>
      <c r="M11" s="30"/>
      <c r="N11" s="30"/>
      <c r="O11" s="31"/>
      <c r="V11" s="32"/>
      <c r="W11" s="33"/>
      <c r="X11" s="33"/>
      <c r="Y11" s="33"/>
      <c r="Z11" s="33"/>
    </row>
    <row r="12" spans="1:108" s="35" customFormat="1" ht="14.1" customHeight="1" thickBot="1">
      <c r="A12"/>
      <c r="B12"/>
      <c r="C12"/>
      <c r="D12"/>
      <c r="E12"/>
      <c r="F12"/>
      <c r="G12"/>
      <c r="H12" s="265"/>
      <c r="I12"/>
      <c r="J12" s="34"/>
      <c r="K12" s="30"/>
      <c r="L12" s="30"/>
      <c r="M12" s="30"/>
      <c r="N12" s="30"/>
      <c r="O12" s="31"/>
      <c r="U12"/>
      <c r="V12" s="32"/>
      <c r="W12" s="33"/>
      <c r="X12" s="33"/>
      <c r="Y12" s="33"/>
      <c r="Z12" s="33"/>
    </row>
    <row r="13" spans="1:108" s="35" customFormat="1" ht="14.1" customHeight="1" thickBot="1">
      <c r="A13"/>
      <c r="B13"/>
      <c r="C13"/>
      <c r="D13"/>
      <c r="E13"/>
      <c r="F13"/>
      <c r="G13"/>
      <c r="H13" s="265"/>
      <c r="I13"/>
      <c r="J13" s="34"/>
      <c r="K13" s="30"/>
      <c r="L13" s="30"/>
      <c r="M13" s="30"/>
      <c r="N13" s="30"/>
      <c r="O13" s="31"/>
      <c r="U13"/>
      <c r="V13" s="32"/>
      <c r="W13" s="33"/>
      <c r="X13" s="33"/>
      <c r="Y13" s="33"/>
      <c r="Z13" s="33"/>
    </row>
    <row r="14" spans="1:108" ht="14.1" customHeight="1">
      <c r="G14" s="22"/>
      <c r="H14" s="265"/>
      <c r="J14" s="267" t="s">
        <v>67</v>
      </c>
      <c r="K14" s="268"/>
      <c r="L14" s="268"/>
      <c r="M14" s="268"/>
      <c r="N14" s="268"/>
      <c r="O14" s="269"/>
      <c r="V14" s="33"/>
      <c r="W14" s="33"/>
      <c r="X14" s="33"/>
      <c r="Y14" s="33"/>
      <c r="Z14" s="33"/>
    </row>
    <row r="15" spans="1:108" ht="14.1" customHeight="1">
      <c r="G15" s="22"/>
      <c r="H15" s="265"/>
      <c r="J15" s="270" t="s">
        <v>17</v>
      </c>
      <c r="K15" s="271"/>
      <c r="L15" s="271"/>
      <c r="M15" s="271"/>
      <c r="N15" s="271"/>
      <c r="O15" s="272"/>
      <c r="V15" s="33"/>
      <c r="W15" s="33"/>
      <c r="X15" s="33"/>
      <c r="Y15" s="33"/>
      <c r="Z15" s="33"/>
    </row>
    <row r="16" spans="1:108" ht="14.1" customHeight="1">
      <c r="G16" s="22"/>
      <c r="H16" s="265"/>
      <c r="J16" s="270" t="s">
        <v>18</v>
      </c>
      <c r="K16" s="273"/>
      <c r="L16" s="273"/>
      <c r="M16" s="273"/>
      <c r="N16" s="273"/>
      <c r="O16" s="274"/>
      <c r="V16" s="33"/>
      <c r="W16" s="33"/>
      <c r="X16" s="33"/>
      <c r="Y16" s="33"/>
      <c r="Z16" s="33"/>
    </row>
    <row r="17" spans="7:26" ht="14.1" customHeight="1">
      <c r="G17" s="22"/>
      <c r="H17" s="265"/>
      <c r="J17" s="275" t="s">
        <v>68</v>
      </c>
      <c r="K17" s="276"/>
      <c r="L17" s="276"/>
      <c r="M17" s="276"/>
      <c r="N17" s="276"/>
      <c r="O17" s="277"/>
      <c r="U17" s="36"/>
      <c r="V17" s="33"/>
      <c r="W17" s="33"/>
      <c r="X17" s="33"/>
      <c r="Y17" s="33"/>
      <c r="Z17" s="33"/>
    </row>
    <row r="18" spans="7:26" ht="14.1" customHeight="1">
      <c r="G18" s="22"/>
      <c r="H18" s="265"/>
      <c r="J18" s="37"/>
      <c r="K18" s="38"/>
      <c r="L18" s="38"/>
      <c r="M18" s="38"/>
      <c r="N18" s="38"/>
      <c r="O18" s="39"/>
      <c r="U18" s="38"/>
      <c r="V18" s="33"/>
      <c r="W18" s="33"/>
      <c r="X18" s="33"/>
      <c r="Y18" s="33"/>
      <c r="Z18" s="33"/>
    </row>
    <row r="19" spans="7:26" ht="14.1" customHeight="1" thickBot="1">
      <c r="G19" s="22"/>
      <c r="H19" s="265"/>
      <c r="J19" s="40"/>
      <c r="K19" s="41"/>
      <c r="L19" s="41"/>
      <c r="M19" s="41"/>
      <c r="N19" s="41"/>
      <c r="O19" s="42"/>
      <c r="U19" s="38"/>
      <c r="V19" s="33"/>
      <c r="W19" s="33"/>
      <c r="X19" s="33"/>
      <c r="Y19" s="33"/>
      <c r="Z19" s="33"/>
    </row>
    <row r="20" spans="7:26" ht="14.1" customHeight="1">
      <c r="G20" s="22"/>
      <c r="H20" s="265"/>
      <c r="J20" s="43"/>
      <c r="K20" s="44"/>
      <c r="L20" s="44"/>
      <c r="M20" s="45"/>
      <c r="N20" s="46" t="s">
        <v>69</v>
      </c>
      <c r="O20" s="47" t="s">
        <v>69</v>
      </c>
      <c r="V20" s="33"/>
      <c r="W20" s="33"/>
      <c r="X20" s="33"/>
      <c r="Y20" s="33"/>
      <c r="Z20" s="33"/>
    </row>
    <row r="21" spans="7:26" ht="14.1" customHeight="1">
      <c r="G21" s="22"/>
      <c r="H21" s="265"/>
      <c r="J21" s="48"/>
      <c r="K21" s="49"/>
      <c r="L21" s="49"/>
      <c r="M21" s="50"/>
      <c r="N21" s="46" t="s">
        <v>70</v>
      </c>
      <c r="O21" s="47" t="s">
        <v>71</v>
      </c>
      <c r="V21" s="33"/>
      <c r="W21" s="33"/>
      <c r="X21" s="33"/>
      <c r="Y21" s="33"/>
      <c r="Z21" s="33"/>
    </row>
    <row r="22" spans="7:26" ht="14.1" customHeight="1" thickBot="1">
      <c r="G22" s="22"/>
      <c r="H22" s="265"/>
      <c r="J22" s="51"/>
      <c r="K22" s="52"/>
      <c r="L22" s="52"/>
      <c r="M22" s="53"/>
      <c r="N22" s="46" t="s">
        <v>72</v>
      </c>
      <c r="O22" s="54" t="s">
        <v>73</v>
      </c>
      <c r="V22" s="33"/>
      <c r="W22" s="33"/>
      <c r="X22" s="33"/>
      <c r="Y22" s="33"/>
      <c r="Z22" s="33"/>
    </row>
    <row r="23" spans="7:26" ht="14.1" customHeight="1" thickBot="1">
      <c r="G23" s="22"/>
      <c r="H23" s="265"/>
      <c r="J23" s="55"/>
      <c r="K23" s="56"/>
      <c r="L23" s="56"/>
      <c r="M23" s="57"/>
      <c r="N23" s="58">
        <v>386</v>
      </c>
      <c r="O23" s="58">
        <v>506000</v>
      </c>
      <c r="V23" s="33"/>
      <c r="W23" s="33"/>
      <c r="X23" s="33"/>
      <c r="Y23" s="33"/>
      <c r="Z23" s="33"/>
    </row>
    <row r="24" spans="7:26" ht="14.1" customHeight="1">
      <c r="G24" s="22"/>
      <c r="H24" s="265"/>
      <c r="J24" s="51"/>
      <c r="K24" s="52"/>
      <c r="L24" s="52"/>
      <c r="M24" s="52"/>
      <c r="N24" s="59"/>
      <c r="O24" s="60"/>
      <c r="V24" s="33"/>
      <c r="W24" s="33"/>
      <c r="X24" s="33"/>
      <c r="Y24" s="33"/>
      <c r="Z24" s="33"/>
    </row>
    <row r="25" spans="7:26" ht="14.1" customHeight="1" thickBot="1">
      <c r="G25" s="22"/>
      <c r="H25" s="266"/>
      <c r="J25" s="51"/>
      <c r="K25" s="52"/>
      <c r="L25" s="52"/>
      <c r="M25" s="52"/>
      <c r="N25" s="59"/>
      <c r="O25" s="60"/>
      <c r="V25" s="33"/>
      <c r="W25" s="33"/>
      <c r="X25" s="33"/>
      <c r="Y25" s="33"/>
      <c r="Z25" s="33"/>
    </row>
    <row r="26" spans="7:26" ht="14.1" customHeight="1">
      <c r="G26" s="22"/>
      <c r="H26" s="266"/>
      <c r="J26" s="61"/>
      <c r="K26" s="62"/>
      <c r="L26" s="278" t="s">
        <v>74</v>
      </c>
      <c r="M26" s="279"/>
      <c r="N26" s="279"/>
      <c r="O26" s="279"/>
      <c r="P26" s="280"/>
      <c r="Q26" s="281"/>
      <c r="V26" s="33"/>
      <c r="W26" s="33"/>
      <c r="X26" s="33"/>
      <c r="Y26" s="33"/>
      <c r="Z26" s="33"/>
    </row>
    <row r="27" spans="7:26" ht="14.1" customHeight="1">
      <c r="G27" s="22"/>
      <c r="H27" s="266"/>
      <c r="J27" s="63"/>
      <c r="L27" s="282"/>
      <c r="M27" s="283"/>
      <c r="N27" s="283"/>
      <c r="O27" s="283"/>
      <c r="P27" s="262"/>
      <c r="Q27" s="284"/>
      <c r="V27" s="33"/>
      <c r="W27" s="33"/>
      <c r="X27" s="33"/>
      <c r="Y27" s="33"/>
      <c r="Z27" s="33"/>
    </row>
    <row r="28" spans="7:26" ht="14.1" customHeight="1">
      <c r="G28" s="22"/>
      <c r="H28" s="266"/>
      <c r="J28" s="63"/>
      <c r="L28" s="282"/>
      <c r="M28" s="283"/>
      <c r="N28" s="283"/>
      <c r="O28" s="283"/>
      <c r="P28" s="262"/>
      <c r="Q28" s="284"/>
      <c r="V28" s="33"/>
      <c r="W28" s="33"/>
      <c r="X28" s="33"/>
      <c r="Y28" s="33"/>
      <c r="Z28" s="33"/>
    </row>
    <row r="29" spans="7:26" ht="14.1" customHeight="1">
      <c r="G29" s="22"/>
      <c r="H29" s="266"/>
      <c r="J29" s="63"/>
      <c r="L29" s="282"/>
      <c r="M29" s="283"/>
      <c r="N29" s="283"/>
      <c r="O29" s="283"/>
      <c r="P29" s="262"/>
      <c r="Q29" s="284"/>
      <c r="V29" s="33"/>
      <c r="W29" s="33"/>
      <c r="X29" s="33"/>
      <c r="Y29" s="33"/>
      <c r="Z29" s="33"/>
    </row>
    <row r="30" spans="7:26" ht="14.1" customHeight="1" thickBot="1">
      <c r="G30" s="22"/>
      <c r="H30" s="266"/>
      <c r="J30" s="64"/>
      <c r="K30" s="65"/>
      <c r="L30" s="285"/>
      <c r="M30" s="286"/>
      <c r="N30" s="286"/>
      <c r="O30" s="286"/>
      <c r="P30" s="287"/>
      <c r="Q30" s="288"/>
      <c r="V30" s="33"/>
      <c r="W30" s="33"/>
      <c r="X30" s="33"/>
      <c r="Y30" s="33"/>
      <c r="Z30" s="33"/>
    </row>
    <row r="31" spans="7:26" ht="14.1" customHeight="1" thickBot="1">
      <c r="G31" s="22"/>
      <c r="O31" s="28"/>
      <c r="V31" s="33"/>
      <c r="W31" s="33"/>
      <c r="X31" s="33"/>
      <c r="Y31" s="33"/>
      <c r="Z31" s="33"/>
    </row>
    <row r="32" spans="7:26" ht="14.1" customHeight="1">
      <c r="G32" s="22"/>
      <c r="H32" s="289" t="s">
        <v>75</v>
      </c>
      <c r="J32" s="66" t="s">
        <v>76</v>
      </c>
      <c r="K32" s="67"/>
      <c r="L32" s="67"/>
      <c r="M32" s="67"/>
      <c r="N32" s="68"/>
      <c r="O32" s="69"/>
      <c r="V32" s="33"/>
      <c r="W32" s="33"/>
      <c r="X32" s="33"/>
      <c r="Y32" s="33"/>
      <c r="Z32" s="33"/>
    </row>
    <row r="33" spans="7:27" ht="14.1" customHeight="1">
      <c r="G33" s="22"/>
      <c r="H33" s="290"/>
      <c r="J33" s="70" t="s">
        <v>77</v>
      </c>
      <c r="K33" s="71"/>
      <c r="L33" s="71"/>
      <c r="M33" s="71"/>
      <c r="N33" s="72">
        <f>L63</f>
        <v>2.5000000000000001E-2</v>
      </c>
      <c r="O33" s="69"/>
    </row>
    <row r="34" spans="7:27" ht="14.1" customHeight="1">
      <c r="G34" s="22"/>
      <c r="H34" s="290"/>
      <c r="J34" s="73" t="s">
        <v>78</v>
      </c>
      <c r="K34" s="74"/>
      <c r="L34" s="74"/>
      <c r="M34" s="74"/>
      <c r="N34" s="75">
        <f>S34</f>
        <v>30</v>
      </c>
      <c r="O34" s="69"/>
      <c r="S34" s="16">
        <v>30</v>
      </c>
    </row>
    <row r="35" spans="7:27" ht="14.1" customHeight="1">
      <c r="G35" s="22"/>
      <c r="H35" s="290"/>
      <c r="J35" s="73" t="s">
        <v>79</v>
      </c>
      <c r="K35" s="74"/>
      <c r="L35" s="74"/>
      <c r="M35" s="74"/>
      <c r="N35" s="76">
        <f>L65</f>
        <v>0.04</v>
      </c>
      <c r="O35" s="69"/>
    </row>
    <row r="36" spans="7:27" ht="14.1" customHeight="1">
      <c r="G36" s="22"/>
      <c r="H36" s="290"/>
      <c r="J36" s="73" t="s">
        <v>80</v>
      </c>
      <c r="K36" s="74"/>
      <c r="L36" s="74"/>
      <c r="M36" s="74"/>
      <c r="N36" s="77">
        <f>L68</f>
        <v>1.4634146341463428E-2</v>
      </c>
      <c r="O36" s="69"/>
    </row>
    <row r="37" spans="7:27" ht="14.1" customHeight="1">
      <c r="G37" s="22"/>
      <c r="H37" s="290"/>
      <c r="J37" s="73" t="s">
        <v>81</v>
      </c>
      <c r="K37" s="74"/>
      <c r="L37" s="74"/>
      <c r="M37" s="74"/>
      <c r="N37" s="76">
        <f>L70</f>
        <v>3.5000000000000003E-2</v>
      </c>
      <c r="O37" s="69"/>
    </row>
    <row r="38" spans="7:27" ht="14.1" customHeight="1">
      <c r="G38" s="22"/>
      <c r="H38" s="290"/>
      <c r="J38" s="73" t="s">
        <v>82</v>
      </c>
      <c r="K38" s="74"/>
      <c r="L38" s="74"/>
      <c r="M38" s="74"/>
      <c r="N38" s="76">
        <f>L72</f>
        <v>8.7999999999999995E-2</v>
      </c>
      <c r="O38" s="69"/>
      <c r="W38" s="16" t="s">
        <v>83</v>
      </c>
    </row>
    <row r="39" spans="7:27" ht="14.1" customHeight="1">
      <c r="G39" s="22"/>
      <c r="H39" s="290"/>
      <c r="J39" s="73" t="s">
        <v>84</v>
      </c>
      <c r="K39" s="74"/>
      <c r="L39" s="74"/>
      <c r="M39" s="74"/>
      <c r="N39" s="77">
        <f>L75</f>
        <v>6.1463414634146618E-2</v>
      </c>
      <c r="O39" s="69"/>
      <c r="Y39" s="291"/>
      <c r="Z39" s="291"/>
      <c r="AA39" s="291"/>
    </row>
    <row r="40" spans="7:27" ht="14.1" customHeight="1">
      <c r="G40" s="22"/>
      <c r="H40" s="290"/>
      <c r="J40" s="73" t="s">
        <v>85</v>
      </c>
      <c r="K40" s="74"/>
      <c r="L40" s="74"/>
      <c r="M40" s="74"/>
      <c r="N40" s="76">
        <f>L78</f>
        <v>0.75900000000000001</v>
      </c>
      <c r="O40" s="28"/>
      <c r="Z40" s="78"/>
    </row>
    <row r="41" spans="7:27" ht="14.1" customHeight="1">
      <c r="G41" s="22"/>
      <c r="H41" s="290"/>
      <c r="J41" s="73" t="s">
        <v>86</v>
      </c>
      <c r="K41" s="74"/>
      <c r="L41" s="74"/>
      <c r="M41" s="74"/>
      <c r="N41" s="76">
        <f>L80</f>
        <v>0.25740000000000002</v>
      </c>
      <c r="O41" s="69"/>
    </row>
    <row r="42" spans="7:27" ht="14.1" customHeight="1">
      <c r="G42" s="22"/>
      <c r="H42" s="290"/>
      <c r="J42" s="73" t="s">
        <v>87</v>
      </c>
      <c r="K42" s="74"/>
      <c r="L42" s="74"/>
      <c r="M42" s="74"/>
      <c r="N42" s="79">
        <f>L82</f>
        <v>4.3753335999999997E-2</v>
      </c>
      <c r="O42" s="80"/>
      <c r="Y42" s="291"/>
      <c r="Z42" s="291"/>
      <c r="AA42" s="291"/>
    </row>
    <row r="43" spans="7:27" ht="14.1" customHeight="1">
      <c r="G43" s="22"/>
      <c r="H43" s="290"/>
      <c r="J43" s="73" t="s">
        <v>88</v>
      </c>
      <c r="K43" s="74"/>
      <c r="L43" s="74"/>
      <c r="M43" s="74"/>
      <c r="N43" s="77">
        <f>L85</f>
        <v>1.8295937560975695E-2</v>
      </c>
      <c r="O43" s="69"/>
      <c r="U43" s="81"/>
      <c r="V43" s="81"/>
      <c r="W43" s="81"/>
      <c r="X43" s="81"/>
      <c r="Y43" s="81"/>
      <c r="Z43" s="81"/>
      <c r="AA43" s="81"/>
    </row>
    <row r="44" spans="7:27" ht="14.1" customHeight="1">
      <c r="G44" s="22"/>
      <c r="H44" s="290"/>
      <c r="J44" s="82" t="s">
        <v>89</v>
      </c>
      <c r="K44" s="83"/>
      <c r="L44" s="83"/>
      <c r="M44" s="83"/>
      <c r="N44" s="84">
        <v>5</v>
      </c>
      <c r="O44" s="69"/>
    </row>
    <row r="45" spans="7:27" ht="14.1" customHeight="1">
      <c r="G45" s="22"/>
      <c r="H45" s="290"/>
      <c r="J45" s="85" t="s">
        <v>90</v>
      </c>
      <c r="K45" s="86"/>
      <c r="L45" s="86"/>
      <c r="M45" s="86"/>
      <c r="N45" s="87">
        <f>SUMPRODUCT(K57:K59,L57:L59,M57:M59)+SUMPRODUCT(K57:K59,O57:O59,N57:N59)</f>
        <v>1.0244027558460844</v>
      </c>
      <c r="O45" s="69"/>
    </row>
    <row r="46" spans="7:27" ht="15" customHeight="1">
      <c r="G46" s="22"/>
      <c r="H46" s="290"/>
      <c r="J46" s="85" t="s">
        <v>91</v>
      </c>
      <c r="K46" s="86"/>
      <c r="L46" s="86"/>
      <c r="M46" s="86"/>
      <c r="N46" s="87">
        <f>SUMPRODUCT(R56:W56,R58:W58)</f>
        <v>0.88881178975855901</v>
      </c>
      <c r="O46" s="69"/>
      <c r="U46" s="88"/>
    </row>
    <row r="47" spans="7:27" ht="15" customHeight="1">
      <c r="G47" s="22"/>
      <c r="H47" s="290"/>
      <c r="J47" s="85" t="s">
        <v>92</v>
      </c>
      <c r="K47" s="86"/>
      <c r="L47" s="86"/>
      <c r="M47" s="86"/>
      <c r="N47" s="87">
        <f xml:space="preserve"> (1 - N41 * N46) / (1 - N41)</f>
        <v>1.0385400556371494</v>
      </c>
      <c r="O47" s="69"/>
    </row>
    <row r="48" spans="7:27" ht="15" customHeight="1">
      <c r="G48" s="22"/>
      <c r="H48" s="290"/>
      <c r="J48" s="85" t="s">
        <v>93</v>
      </c>
      <c r="K48" s="86"/>
      <c r="L48" s="86"/>
      <c r="M48" s="86"/>
      <c r="N48" s="77">
        <f>L88</f>
        <v>6.0494177216606923E-2</v>
      </c>
      <c r="O48" s="69"/>
    </row>
    <row r="49" spans="7:43" ht="14.1" customHeight="1">
      <c r="G49" s="22"/>
      <c r="H49" s="290"/>
      <c r="J49" s="85" t="s">
        <v>94</v>
      </c>
      <c r="K49" s="86"/>
      <c r="L49" s="86"/>
      <c r="M49" s="86"/>
      <c r="N49" s="77">
        <f>L91</f>
        <v>4.3610542466031188E-2</v>
      </c>
      <c r="O49" s="69"/>
    </row>
    <row r="50" spans="7:43" ht="14.1" customHeight="1">
      <c r="G50" s="22"/>
      <c r="H50" s="290"/>
      <c r="J50" s="85" t="s">
        <v>95</v>
      </c>
      <c r="K50" s="86"/>
      <c r="L50" s="86"/>
      <c r="M50" s="86"/>
      <c r="N50" s="76">
        <v>0.02</v>
      </c>
      <c r="O50" s="69"/>
    </row>
    <row r="51" spans="7:43" ht="14.1" customHeight="1" thickBot="1">
      <c r="G51" s="22"/>
      <c r="H51" s="290"/>
      <c r="J51" s="89" t="s">
        <v>96</v>
      </c>
      <c r="K51" s="90"/>
      <c r="L51" s="90"/>
      <c r="M51" s="90"/>
      <c r="N51" s="91">
        <f>N38+N50</f>
        <v>0.108</v>
      </c>
      <c r="O51" s="69"/>
      <c r="U51" s="88"/>
    </row>
    <row r="52" spans="7:43" ht="14.1" customHeight="1">
      <c r="G52" s="22"/>
      <c r="H52" s="290"/>
      <c r="J52" s="92" t="s">
        <v>97</v>
      </c>
      <c r="K52" s="93"/>
      <c r="L52" s="94">
        <v>1</v>
      </c>
      <c r="O52" s="69"/>
      <c r="U52" s="88"/>
    </row>
    <row r="53" spans="7:43" ht="14.1" customHeight="1">
      <c r="G53" s="22"/>
      <c r="H53" s="290"/>
      <c r="J53" s="95" t="s">
        <v>98</v>
      </c>
      <c r="K53" s="96" t="s">
        <v>99</v>
      </c>
      <c r="L53" s="97" t="s">
        <v>100</v>
      </c>
      <c r="M53" s="292" t="s">
        <v>101</v>
      </c>
      <c r="N53" s="295" t="s">
        <v>102</v>
      </c>
      <c r="O53" s="298" t="s">
        <v>103</v>
      </c>
      <c r="U53" s="88"/>
    </row>
    <row r="54" spans="7:43" ht="14.1" customHeight="1" thickBot="1">
      <c r="G54" s="22"/>
      <c r="H54" s="290"/>
      <c r="J54" s="98" t="s">
        <v>104</v>
      </c>
      <c r="K54" s="78" t="s">
        <v>105</v>
      </c>
      <c r="L54" s="99" t="s">
        <v>106</v>
      </c>
      <c r="M54" s="293"/>
      <c r="N54" s="296"/>
      <c r="O54" s="299"/>
      <c r="U54" s="88"/>
    </row>
    <row r="55" spans="7:43" ht="14.1" customHeight="1">
      <c r="G55" s="22"/>
      <c r="H55" s="290"/>
      <c r="J55" s="98"/>
      <c r="K55" s="78"/>
      <c r="L55" s="100"/>
      <c r="M55" s="293"/>
      <c r="N55" s="296"/>
      <c r="O55" s="299"/>
      <c r="Q55" s="101" t="s">
        <v>107</v>
      </c>
      <c r="R55" s="102">
        <v>1</v>
      </c>
      <c r="S55" s="102">
        <v>2</v>
      </c>
      <c r="T55" s="102">
        <v>3</v>
      </c>
      <c r="U55" s="102">
        <v>4</v>
      </c>
      <c r="V55" s="102">
        <v>5</v>
      </c>
      <c r="W55" s="103">
        <v>6</v>
      </c>
    </row>
    <row r="56" spans="7:43" ht="14.1" customHeight="1">
      <c r="G56" s="22"/>
      <c r="H56" s="290"/>
      <c r="J56" s="98"/>
      <c r="K56" s="78"/>
      <c r="L56" s="100"/>
      <c r="M56" s="294"/>
      <c r="N56" s="297"/>
      <c r="O56" s="300"/>
      <c r="Q56" s="95" t="s">
        <v>108</v>
      </c>
      <c r="R56" s="104">
        <v>0.2</v>
      </c>
      <c r="S56" s="105">
        <v>0.32</v>
      </c>
      <c r="T56" s="105">
        <v>0.192</v>
      </c>
      <c r="U56" s="105">
        <v>0.1152</v>
      </c>
      <c r="V56" s="105">
        <v>0.1152</v>
      </c>
      <c r="W56" s="106">
        <v>5.7599999999999998E-2</v>
      </c>
    </row>
    <row r="57" spans="7:43" ht="14.1" customHeight="1" thickBot="1">
      <c r="G57" s="22"/>
      <c r="H57" s="290"/>
      <c r="J57" s="107">
        <v>0</v>
      </c>
      <c r="K57" s="108">
        <v>1</v>
      </c>
      <c r="L57" s="109">
        <f>1+((1+N37)^(J57+0.5)-1)</f>
        <v>1.0173494974687902</v>
      </c>
      <c r="M57" s="108">
        <v>0.8</v>
      </c>
      <c r="N57" s="110">
        <f>1-M57</f>
        <v>0.19999999999999996</v>
      </c>
      <c r="O57" s="109">
        <f>1+((1+$N$51)^(J57+0.5)-1)</f>
        <v>1.0526157893552615</v>
      </c>
      <c r="Q57" s="111" t="s">
        <v>105</v>
      </c>
      <c r="R57" s="112"/>
      <c r="S57" s="112"/>
      <c r="T57" s="112"/>
      <c r="U57" s="112"/>
      <c r="V57" s="112"/>
      <c r="W57" s="113"/>
    </row>
    <row r="58" spans="7:43" ht="14.1" customHeight="1">
      <c r="G58" s="22"/>
      <c r="H58" s="290"/>
      <c r="J58" s="114">
        <v>1</v>
      </c>
      <c r="K58" s="115">
        <v>0</v>
      </c>
      <c r="L58" s="116">
        <f>1+((1+N37)^(J58+0.5)-1)</f>
        <v>1.0529567298801978</v>
      </c>
      <c r="M58" s="115">
        <v>0.8</v>
      </c>
      <c r="N58" s="117">
        <f>1-M58</f>
        <v>0.19999999999999996</v>
      </c>
      <c r="O58" s="116">
        <f>1+((1+$N$51)^(J58+0.5)-1)</f>
        <v>1.1662982946056297</v>
      </c>
      <c r="Q58" s="118" t="s">
        <v>108</v>
      </c>
      <c r="R58" s="119">
        <f t="shared" ref="R58:W58" si="0">1/((1+$N$43)*(1+$N$33))^R55</f>
        <v>0.95808077014855164</v>
      </c>
      <c r="S58" s="119">
        <f t="shared" si="0"/>
        <v>0.91791876212844192</v>
      </c>
      <c r="T58" s="119">
        <f t="shared" si="0"/>
        <v>0.87944031455382288</v>
      </c>
      <c r="U58" s="119">
        <f t="shared" si="0"/>
        <v>0.84257485386741116</v>
      </c>
      <c r="V58" s="119">
        <f t="shared" si="0"/>
        <v>0.80725476490109271</v>
      </c>
      <c r="W58" s="119">
        <f t="shared" si="0"/>
        <v>0.77341526686252693</v>
      </c>
    </row>
    <row r="59" spans="7:43" ht="14.1" customHeight="1" thickBot="1">
      <c r="G59" s="22"/>
      <c r="H59" s="290"/>
      <c r="J59" s="120">
        <v>2</v>
      </c>
      <c r="K59" s="121">
        <v>0</v>
      </c>
      <c r="L59" s="122">
        <f>1+((1+N37)^(J59+0.5)-1)</f>
        <v>1.0898102154260045</v>
      </c>
      <c r="M59" s="121">
        <v>0.8</v>
      </c>
      <c r="N59" s="123">
        <f>1-M59</f>
        <v>0.19999999999999996</v>
      </c>
      <c r="O59" s="122">
        <f>1+((1+$N$51)^(J59+0.5)-1)</f>
        <v>1.292258510423038</v>
      </c>
      <c r="Q59" s="124" t="s">
        <v>109</v>
      </c>
      <c r="R59" s="125"/>
      <c r="S59" s="125"/>
      <c r="T59" s="125"/>
      <c r="U59" s="125"/>
      <c r="V59" s="125"/>
      <c r="W59" s="126"/>
    </row>
    <row r="60" spans="7:43" ht="14.1" customHeight="1">
      <c r="G60" s="22"/>
      <c r="H60" s="290"/>
      <c r="T60" s="69"/>
      <c r="U60" s="88"/>
    </row>
    <row r="61" spans="7:43" ht="14.1" customHeight="1">
      <c r="G61" s="22"/>
      <c r="H61" s="290"/>
      <c r="L61" s="16" t="s">
        <v>110</v>
      </c>
      <c r="T61" s="127"/>
      <c r="U61" s="88"/>
    </row>
    <row r="62" spans="7:43" ht="14.1" customHeight="1">
      <c r="G62" s="22"/>
      <c r="H62" s="290"/>
      <c r="L62" s="128">
        <v>2019</v>
      </c>
      <c r="M62" s="128">
        <v>2020</v>
      </c>
      <c r="N62" s="128">
        <v>2021</v>
      </c>
      <c r="O62" s="128">
        <v>2022</v>
      </c>
      <c r="P62" s="128">
        <v>2023</v>
      </c>
      <c r="Q62" s="128">
        <v>2024</v>
      </c>
      <c r="R62" s="128">
        <v>2025</v>
      </c>
      <c r="S62" s="128">
        <v>2026</v>
      </c>
      <c r="T62" s="128">
        <v>2027</v>
      </c>
      <c r="U62" s="128">
        <v>2028</v>
      </c>
      <c r="V62" s="128">
        <v>2029</v>
      </c>
      <c r="W62" s="128">
        <v>2030</v>
      </c>
      <c r="X62" s="128">
        <v>2031</v>
      </c>
      <c r="Y62" s="128">
        <v>2032</v>
      </c>
      <c r="Z62" s="128">
        <v>2033</v>
      </c>
      <c r="AA62" s="128">
        <v>2034</v>
      </c>
      <c r="AB62" s="128">
        <v>2035</v>
      </c>
      <c r="AC62" s="128">
        <v>2036</v>
      </c>
      <c r="AD62" s="128">
        <v>2037</v>
      </c>
      <c r="AE62" s="128">
        <v>2038</v>
      </c>
      <c r="AF62" s="128">
        <v>2039</v>
      </c>
      <c r="AG62" s="128">
        <v>2040</v>
      </c>
      <c r="AH62" s="128">
        <v>2041</v>
      </c>
      <c r="AI62" s="128">
        <v>2042</v>
      </c>
      <c r="AJ62" s="128">
        <v>2043</v>
      </c>
      <c r="AK62" s="128">
        <v>2044</v>
      </c>
      <c r="AL62" s="128">
        <v>2045</v>
      </c>
      <c r="AM62" s="128">
        <v>2046</v>
      </c>
      <c r="AN62" s="128">
        <v>2047</v>
      </c>
      <c r="AO62" s="128">
        <v>2048</v>
      </c>
      <c r="AP62" s="128">
        <v>2049</v>
      </c>
      <c r="AQ62" s="128">
        <v>2050</v>
      </c>
    </row>
    <row r="63" spans="7:43" ht="14.1" customHeight="1">
      <c r="G63" s="22"/>
      <c r="H63" s="290"/>
      <c r="J63" s="301" t="s">
        <v>62</v>
      </c>
      <c r="K63" s="129" t="s">
        <v>77</v>
      </c>
      <c r="L63" s="130">
        <v>2.5000000000000001E-2</v>
      </c>
      <c r="M63" s="130">
        <v>2.5000000000000001E-2</v>
      </c>
      <c r="N63" s="130">
        <v>2.5000000000000001E-2</v>
      </c>
      <c r="O63" s="130">
        <v>2.5000000000000001E-2</v>
      </c>
      <c r="P63" s="130">
        <v>2.5000000000000001E-2</v>
      </c>
      <c r="Q63" s="130">
        <v>2.5000000000000001E-2</v>
      </c>
      <c r="R63" s="130">
        <v>2.5000000000000001E-2</v>
      </c>
      <c r="S63" s="130">
        <v>2.5000000000000001E-2</v>
      </c>
      <c r="T63" s="130">
        <v>2.5000000000000001E-2</v>
      </c>
      <c r="U63" s="130">
        <v>2.5000000000000001E-2</v>
      </c>
      <c r="V63" s="130">
        <v>2.5000000000000001E-2</v>
      </c>
      <c r="W63" s="130">
        <v>2.5000000000000001E-2</v>
      </c>
      <c r="X63" s="130">
        <v>2.5000000000000001E-2</v>
      </c>
      <c r="Y63" s="130">
        <v>2.5000000000000001E-2</v>
      </c>
      <c r="Z63" s="130">
        <v>2.5000000000000001E-2</v>
      </c>
      <c r="AA63" s="130">
        <v>2.5000000000000001E-2</v>
      </c>
      <c r="AB63" s="130">
        <v>2.5000000000000001E-2</v>
      </c>
      <c r="AC63" s="130">
        <v>2.5000000000000001E-2</v>
      </c>
      <c r="AD63" s="130">
        <v>2.5000000000000001E-2</v>
      </c>
      <c r="AE63" s="130">
        <v>2.5000000000000001E-2</v>
      </c>
      <c r="AF63" s="130">
        <v>2.5000000000000001E-2</v>
      </c>
      <c r="AG63" s="130">
        <v>2.5000000000000001E-2</v>
      </c>
      <c r="AH63" s="130">
        <v>2.5000000000000001E-2</v>
      </c>
      <c r="AI63" s="130">
        <v>2.5000000000000001E-2</v>
      </c>
      <c r="AJ63" s="130">
        <v>2.5000000000000001E-2</v>
      </c>
      <c r="AK63" s="130">
        <v>2.5000000000000001E-2</v>
      </c>
      <c r="AL63" s="130">
        <v>2.5000000000000001E-2</v>
      </c>
      <c r="AM63" s="130">
        <v>2.5000000000000001E-2</v>
      </c>
      <c r="AN63" s="130">
        <v>2.5000000000000001E-2</v>
      </c>
      <c r="AO63" s="130">
        <v>2.5000000000000001E-2</v>
      </c>
      <c r="AP63" s="130">
        <v>2.5000000000000001E-2</v>
      </c>
      <c r="AQ63" s="130">
        <v>2.5000000000000001E-2</v>
      </c>
    </row>
    <row r="64" spans="7:43" ht="14.1" customHeight="1">
      <c r="G64" s="22"/>
      <c r="H64" s="290"/>
      <c r="J64" s="301"/>
      <c r="K64" s="129" t="s">
        <v>111</v>
      </c>
      <c r="L64" s="130">
        <v>0.04</v>
      </c>
      <c r="M64" s="130">
        <v>0.04</v>
      </c>
      <c r="N64" s="130">
        <v>0.04</v>
      </c>
      <c r="O64" s="130">
        <v>0.04</v>
      </c>
      <c r="P64" s="130">
        <v>0.04</v>
      </c>
      <c r="Q64" s="130">
        <v>0.04</v>
      </c>
      <c r="R64" s="130">
        <v>0.04</v>
      </c>
      <c r="S64" s="130">
        <v>0.04</v>
      </c>
      <c r="T64" s="130">
        <v>0.04</v>
      </c>
      <c r="U64" s="130">
        <v>0.04</v>
      </c>
      <c r="V64" s="130">
        <v>0.04</v>
      </c>
      <c r="W64" s="130">
        <v>0.04</v>
      </c>
      <c r="X64" s="130">
        <v>0.04</v>
      </c>
      <c r="Y64" s="130">
        <v>0.04</v>
      </c>
      <c r="Z64" s="130">
        <v>0.04</v>
      </c>
      <c r="AA64" s="130">
        <v>0.04</v>
      </c>
      <c r="AB64" s="130">
        <v>0.04</v>
      </c>
      <c r="AC64" s="130">
        <v>0.04</v>
      </c>
      <c r="AD64" s="130">
        <v>0.04</v>
      </c>
      <c r="AE64" s="130">
        <v>0.04</v>
      </c>
      <c r="AF64" s="130">
        <v>0.04</v>
      </c>
      <c r="AG64" s="130">
        <v>0.04</v>
      </c>
      <c r="AH64" s="130">
        <v>0.04</v>
      </c>
      <c r="AI64" s="130">
        <v>0.04</v>
      </c>
      <c r="AJ64" s="130">
        <v>0.04</v>
      </c>
      <c r="AK64" s="130">
        <v>0.04</v>
      </c>
      <c r="AL64" s="130">
        <v>0.04</v>
      </c>
      <c r="AM64" s="130">
        <v>0.04</v>
      </c>
      <c r="AN64" s="130">
        <v>0.04</v>
      </c>
      <c r="AO64" s="130">
        <v>0.04</v>
      </c>
      <c r="AP64" s="130">
        <v>0.04</v>
      </c>
      <c r="AQ64" s="130">
        <v>0.04</v>
      </c>
    </row>
    <row r="65" spans="7:43" ht="14.1" customHeight="1">
      <c r="G65" s="22"/>
      <c r="H65" s="290"/>
      <c r="J65" s="301"/>
      <c r="K65" s="129" t="s">
        <v>79</v>
      </c>
      <c r="L65" s="130">
        <v>0.04</v>
      </c>
      <c r="M65" s="130">
        <v>0.04</v>
      </c>
      <c r="N65" s="130">
        <v>0.04</v>
      </c>
      <c r="O65" s="130">
        <v>0.04</v>
      </c>
      <c r="P65" s="130">
        <v>0.04</v>
      </c>
      <c r="Q65" s="130">
        <v>0.04</v>
      </c>
      <c r="R65" s="130">
        <v>0.04</v>
      </c>
      <c r="S65" s="130">
        <v>0.04</v>
      </c>
      <c r="T65" s="130">
        <v>0.04</v>
      </c>
      <c r="U65" s="130">
        <v>0.04</v>
      </c>
      <c r="V65" s="130">
        <v>0.04</v>
      </c>
      <c r="W65" s="130">
        <v>0.04</v>
      </c>
      <c r="X65" s="130">
        <v>0.04</v>
      </c>
      <c r="Y65" s="130">
        <v>0.04</v>
      </c>
      <c r="Z65" s="130">
        <v>0.04</v>
      </c>
      <c r="AA65" s="130">
        <v>0.04</v>
      </c>
      <c r="AB65" s="130">
        <v>0.04</v>
      </c>
      <c r="AC65" s="130">
        <v>0.04</v>
      </c>
      <c r="AD65" s="130">
        <v>0.04</v>
      </c>
      <c r="AE65" s="130">
        <v>0.04</v>
      </c>
      <c r="AF65" s="130">
        <v>0.04</v>
      </c>
      <c r="AG65" s="130">
        <v>0.04</v>
      </c>
      <c r="AH65" s="130">
        <v>0.04</v>
      </c>
      <c r="AI65" s="130">
        <v>0.04</v>
      </c>
      <c r="AJ65" s="130">
        <v>0.04</v>
      </c>
      <c r="AK65" s="130">
        <v>0.04</v>
      </c>
      <c r="AL65" s="130">
        <v>0.04</v>
      </c>
      <c r="AM65" s="130">
        <v>0.04</v>
      </c>
      <c r="AN65" s="130">
        <v>0.04</v>
      </c>
      <c r="AO65" s="130">
        <v>0.04</v>
      </c>
      <c r="AP65" s="130">
        <v>0.04</v>
      </c>
      <c r="AQ65" s="130">
        <v>0.04</v>
      </c>
    </row>
    <row r="66" spans="7:43" ht="14.1" customHeight="1">
      <c r="G66" s="22"/>
      <c r="H66" s="290"/>
      <c r="J66" s="301"/>
      <c r="K66" s="129" t="s">
        <v>112</v>
      </c>
      <c r="L66" s="130">
        <v>0.04</v>
      </c>
      <c r="M66" s="130">
        <v>0.04</v>
      </c>
      <c r="N66" s="130">
        <v>0.04</v>
      </c>
      <c r="O66" s="130">
        <v>0.04</v>
      </c>
      <c r="P66" s="130">
        <v>0.04</v>
      </c>
      <c r="Q66" s="130">
        <v>0.04</v>
      </c>
      <c r="R66" s="130">
        <v>0.04</v>
      </c>
      <c r="S66" s="130">
        <v>0.04</v>
      </c>
      <c r="T66" s="130">
        <v>0.04</v>
      </c>
      <c r="U66" s="130">
        <v>0.04</v>
      </c>
      <c r="V66" s="130">
        <v>0.04</v>
      </c>
      <c r="W66" s="130">
        <v>0.04</v>
      </c>
      <c r="X66" s="130">
        <v>0.04</v>
      </c>
      <c r="Y66" s="130">
        <v>0.04</v>
      </c>
      <c r="Z66" s="130">
        <v>0.04</v>
      </c>
      <c r="AA66" s="130">
        <v>0.04</v>
      </c>
      <c r="AB66" s="130">
        <v>0.04</v>
      </c>
      <c r="AC66" s="130">
        <v>0.04</v>
      </c>
      <c r="AD66" s="130">
        <v>0.04</v>
      </c>
      <c r="AE66" s="130">
        <v>0.04</v>
      </c>
      <c r="AF66" s="130">
        <v>0.04</v>
      </c>
      <c r="AG66" s="130">
        <v>0.04</v>
      </c>
      <c r="AH66" s="130">
        <v>0.04</v>
      </c>
      <c r="AI66" s="130">
        <v>0.04</v>
      </c>
      <c r="AJ66" s="130">
        <v>0.04</v>
      </c>
      <c r="AK66" s="130">
        <v>0.04</v>
      </c>
      <c r="AL66" s="130">
        <v>0.04</v>
      </c>
      <c r="AM66" s="130">
        <v>0.04</v>
      </c>
      <c r="AN66" s="130">
        <v>0.04</v>
      </c>
      <c r="AO66" s="130">
        <v>0.04</v>
      </c>
      <c r="AP66" s="130">
        <v>0.04</v>
      </c>
      <c r="AQ66" s="130">
        <v>0.04</v>
      </c>
    </row>
    <row r="67" spans="7:43" ht="14.1" customHeight="1">
      <c r="G67" s="22"/>
      <c r="H67" s="290"/>
      <c r="J67" s="301"/>
      <c r="K67" s="129" t="s">
        <v>113</v>
      </c>
      <c r="L67" s="130">
        <v>1.4634146341463428E-2</v>
      </c>
      <c r="M67" s="130">
        <v>1.4634146341463428E-2</v>
      </c>
      <c r="N67" s="130">
        <v>1.4634146341463428E-2</v>
      </c>
      <c r="O67" s="130">
        <v>1.4634146341463428E-2</v>
      </c>
      <c r="P67" s="130">
        <v>1.4634146341463428E-2</v>
      </c>
      <c r="Q67" s="130">
        <v>1.4634146341463428E-2</v>
      </c>
      <c r="R67" s="130">
        <v>1.4634146341463428E-2</v>
      </c>
      <c r="S67" s="130">
        <v>1.4634146341463428E-2</v>
      </c>
      <c r="T67" s="130">
        <v>1.4634146341463428E-2</v>
      </c>
      <c r="U67" s="130">
        <v>1.4634146341463428E-2</v>
      </c>
      <c r="V67" s="130">
        <v>1.4634146341463428E-2</v>
      </c>
      <c r="W67" s="130">
        <v>1.4634146341463428E-2</v>
      </c>
      <c r="X67" s="130">
        <v>1.4634146341463428E-2</v>
      </c>
      <c r="Y67" s="130">
        <v>1.4634146341463428E-2</v>
      </c>
      <c r="Z67" s="130">
        <v>1.4634146341463428E-2</v>
      </c>
      <c r="AA67" s="130">
        <v>1.4634146341463428E-2</v>
      </c>
      <c r="AB67" s="130">
        <v>1.4634146341463428E-2</v>
      </c>
      <c r="AC67" s="130">
        <v>1.4634146341463428E-2</v>
      </c>
      <c r="AD67" s="130">
        <v>1.4634146341463428E-2</v>
      </c>
      <c r="AE67" s="130">
        <v>1.4634146341463428E-2</v>
      </c>
      <c r="AF67" s="130">
        <v>1.4634146341463428E-2</v>
      </c>
      <c r="AG67" s="130">
        <v>1.4634146341463428E-2</v>
      </c>
      <c r="AH67" s="130">
        <v>1.4634146341463428E-2</v>
      </c>
      <c r="AI67" s="130">
        <v>1.4634146341463428E-2</v>
      </c>
      <c r="AJ67" s="130">
        <v>1.4634146341463428E-2</v>
      </c>
      <c r="AK67" s="130">
        <v>1.4634146341463428E-2</v>
      </c>
      <c r="AL67" s="130">
        <v>1.4634146341463428E-2</v>
      </c>
      <c r="AM67" s="130">
        <v>1.4634146341463428E-2</v>
      </c>
      <c r="AN67" s="130">
        <v>1.4634146341463428E-2</v>
      </c>
      <c r="AO67" s="130">
        <v>1.4634146341463428E-2</v>
      </c>
      <c r="AP67" s="130">
        <v>1.4634146341463428E-2</v>
      </c>
      <c r="AQ67" s="130">
        <v>1.4634146341463428E-2</v>
      </c>
    </row>
    <row r="68" spans="7:43" ht="14.1" customHeight="1">
      <c r="G68" s="22"/>
      <c r="H68" s="290"/>
      <c r="J68" s="301"/>
      <c r="K68" s="129" t="s">
        <v>80</v>
      </c>
      <c r="L68" s="130">
        <v>1.4634146341463428E-2</v>
      </c>
      <c r="M68" s="130">
        <v>1.4634146341463428E-2</v>
      </c>
      <c r="N68" s="130">
        <v>1.4634146341463428E-2</v>
      </c>
      <c r="O68" s="130">
        <v>1.4634146341463428E-2</v>
      </c>
      <c r="P68" s="130">
        <v>1.4634146341463428E-2</v>
      </c>
      <c r="Q68" s="130">
        <v>1.4634146341463428E-2</v>
      </c>
      <c r="R68" s="130">
        <v>1.4634146341463428E-2</v>
      </c>
      <c r="S68" s="130">
        <v>1.4634146341463428E-2</v>
      </c>
      <c r="T68" s="130">
        <v>1.4634146341463428E-2</v>
      </c>
      <c r="U68" s="130">
        <v>1.4634146341463428E-2</v>
      </c>
      <c r="V68" s="130">
        <v>1.4634146341463428E-2</v>
      </c>
      <c r="W68" s="130">
        <v>1.4634146341463428E-2</v>
      </c>
      <c r="X68" s="130">
        <v>1.4634146341463428E-2</v>
      </c>
      <c r="Y68" s="130">
        <v>1.4634146341463428E-2</v>
      </c>
      <c r="Z68" s="130">
        <v>1.4634146341463428E-2</v>
      </c>
      <c r="AA68" s="130">
        <v>1.4634146341463428E-2</v>
      </c>
      <c r="AB68" s="130">
        <v>1.4634146341463428E-2</v>
      </c>
      <c r="AC68" s="130">
        <v>1.4634146341463428E-2</v>
      </c>
      <c r="AD68" s="130">
        <v>1.4634146341463428E-2</v>
      </c>
      <c r="AE68" s="130">
        <v>1.4634146341463428E-2</v>
      </c>
      <c r="AF68" s="130">
        <v>1.4634146341463428E-2</v>
      </c>
      <c r="AG68" s="130">
        <v>1.4634146341463428E-2</v>
      </c>
      <c r="AH68" s="130">
        <v>1.4634146341463428E-2</v>
      </c>
      <c r="AI68" s="130">
        <v>1.4634146341463428E-2</v>
      </c>
      <c r="AJ68" s="130">
        <v>1.4634146341463428E-2</v>
      </c>
      <c r="AK68" s="130">
        <v>1.4634146341463428E-2</v>
      </c>
      <c r="AL68" s="130">
        <v>1.4634146341463428E-2</v>
      </c>
      <c r="AM68" s="130">
        <v>1.4634146341463428E-2</v>
      </c>
      <c r="AN68" s="130">
        <v>1.4634146341463428E-2</v>
      </c>
      <c r="AO68" s="130">
        <v>1.4634146341463428E-2</v>
      </c>
      <c r="AP68" s="130">
        <v>1.4634146341463428E-2</v>
      </c>
      <c r="AQ68" s="130">
        <v>1.4634146341463428E-2</v>
      </c>
    </row>
    <row r="69" spans="7:43" ht="14.1" customHeight="1">
      <c r="G69" s="22"/>
      <c r="H69" s="290"/>
      <c r="J69" s="301"/>
      <c r="K69" s="129" t="s">
        <v>114</v>
      </c>
      <c r="L69" s="130">
        <v>1.4634146341463428E-2</v>
      </c>
      <c r="M69" s="130">
        <v>1.4634146341463428E-2</v>
      </c>
      <c r="N69" s="130">
        <v>1.4634146341463428E-2</v>
      </c>
      <c r="O69" s="130">
        <v>1.4634146341463428E-2</v>
      </c>
      <c r="P69" s="130">
        <v>1.4634146341463428E-2</v>
      </c>
      <c r="Q69" s="130">
        <v>1.4634146341463428E-2</v>
      </c>
      <c r="R69" s="130">
        <v>1.4634146341463428E-2</v>
      </c>
      <c r="S69" s="130">
        <v>1.4634146341463428E-2</v>
      </c>
      <c r="T69" s="130">
        <v>1.4634146341463428E-2</v>
      </c>
      <c r="U69" s="130">
        <v>1.4634146341463428E-2</v>
      </c>
      <c r="V69" s="130">
        <v>1.4634146341463428E-2</v>
      </c>
      <c r="W69" s="130">
        <v>1.4634146341463428E-2</v>
      </c>
      <c r="X69" s="130">
        <v>1.4634146341463428E-2</v>
      </c>
      <c r="Y69" s="130">
        <v>1.4634146341463428E-2</v>
      </c>
      <c r="Z69" s="130">
        <v>1.4634146341463428E-2</v>
      </c>
      <c r="AA69" s="130">
        <v>1.4634146341463428E-2</v>
      </c>
      <c r="AB69" s="130">
        <v>1.4634146341463428E-2</v>
      </c>
      <c r="AC69" s="130">
        <v>1.4634146341463428E-2</v>
      </c>
      <c r="AD69" s="130">
        <v>1.4634146341463428E-2</v>
      </c>
      <c r="AE69" s="130">
        <v>1.4634146341463428E-2</v>
      </c>
      <c r="AF69" s="130">
        <v>1.4634146341463428E-2</v>
      </c>
      <c r="AG69" s="130">
        <v>1.4634146341463428E-2</v>
      </c>
      <c r="AH69" s="130">
        <v>1.4634146341463428E-2</v>
      </c>
      <c r="AI69" s="130">
        <v>1.4634146341463428E-2</v>
      </c>
      <c r="AJ69" s="130">
        <v>1.4634146341463428E-2</v>
      </c>
      <c r="AK69" s="130">
        <v>1.4634146341463428E-2</v>
      </c>
      <c r="AL69" s="130">
        <v>1.4634146341463428E-2</v>
      </c>
      <c r="AM69" s="130">
        <v>1.4634146341463428E-2</v>
      </c>
      <c r="AN69" s="130">
        <v>1.4634146341463428E-2</v>
      </c>
      <c r="AO69" s="130">
        <v>1.4634146341463428E-2</v>
      </c>
      <c r="AP69" s="130">
        <v>1.4634146341463428E-2</v>
      </c>
      <c r="AQ69" s="130">
        <v>1.4634146341463428E-2</v>
      </c>
    </row>
    <row r="70" spans="7:43" ht="14.1" customHeight="1">
      <c r="G70" s="22"/>
      <c r="H70" s="290"/>
      <c r="J70" s="301"/>
      <c r="K70" s="129" t="s">
        <v>81</v>
      </c>
      <c r="L70" s="130">
        <v>3.5000000000000003E-2</v>
      </c>
      <c r="M70" s="130">
        <v>3.5000000000000003E-2</v>
      </c>
      <c r="N70" s="130">
        <v>3.5000000000000003E-2</v>
      </c>
      <c r="O70" s="130">
        <v>3.5000000000000003E-2</v>
      </c>
      <c r="P70" s="130">
        <v>3.5000000000000003E-2</v>
      </c>
      <c r="Q70" s="130">
        <v>3.5000000000000003E-2</v>
      </c>
      <c r="R70" s="130">
        <v>3.5000000000000003E-2</v>
      </c>
      <c r="S70" s="130">
        <v>3.5000000000000003E-2</v>
      </c>
      <c r="T70" s="130">
        <v>3.5000000000000003E-2</v>
      </c>
      <c r="U70" s="130">
        <v>3.5000000000000003E-2</v>
      </c>
      <c r="V70" s="130">
        <v>3.5000000000000003E-2</v>
      </c>
      <c r="W70" s="130">
        <v>3.5000000000000003E-2</v>
      </c>
      <c r="X70" s="130">
        <v>3.5000000000000003E-2</v>
      </c>
      <c r="Y70" s="130">
        <v>3.5000000000000003E-2</v>
      </c>
      <c r="Z70" s="130">
        <v>3.5000000000000003E-2</v>
      </c>
      <c r="AA70" s="130">
        <v>3.5000000000000003E-2</v>
      </c>
      <c r="AB70" s="130">
        <v>3.5000000000000003E-2</v>
      </c>
      <c r="AC70" s="130">
        <v>3.5000000000000003E-2</v>
      </c>
      <c r="AD70" s="130">
        <v>3.5000000000000003E-2</v>
      </c>
      <c r="AE70" s="130">
        <v>3.5000000000000003E-2</v>
      </c>
      <c r="AF70" s="130">
        <v>3.5000000000000003E-2</v>
      </c>
      <c r="AG70" s="130">
        <v>3.5000000000000003E-2</v>
      </c>
      <c r="AH70" s="130">
        <v>3.5000000000000003E-2</v>
      </c>
      <c r="AI70" s="130">
        <v>3.5000000000000003E-2</v>
      </c>
      <c r="AJ70" s="130">
        <v>3.5000000000000003E-2</v>
      </c>
      <c r="AK70" s="130">
        <v>3.5000000000000003E-2</v>
      </c>
      <c r="AL70" s="130">
        <v>3.5000000000000003E-2</v>
      </c>
      <c r="AM70" s="130">
        <v>3.5000000000000003E-2</v>
      </c>
      <c r="AN70" s="130">
        <v>3.5000000000000003E-2</v>
      </c>
      <c r="AO70" s="130">
        <v>3.5000000000000003E-2</v>
      </c>
      <c r="AP70" s="130">
        <v>3.5000000000000003E-2</v>
      </c>
      <c r="AQ70" s="130">
        <v>3.5000000000000003E-2</v>
      </c>
    </row>
    <row r="71" spans="7:43" ht="14.1" customHeight="1">
      <c r="G71" s="22"/>
      <c r="H71" s="290"/>
      <c r="J71" s="301"/>
      <c r="K71" s="129" t="s">
        <v>115</v>
      </c>
      <c r="L71" s="130">
        <v>8.7999999999999995E-2</v>
      </c>
      <c r="M71" s="130">
        <v>8.7999999999999995E-2</v>
      </c>
      <c r="N71" s="130">
        <v>8.7999999999999995E-2</v>
      </c>
      <c r="O71" s="130">
        <v>8.7999999999999995E-2</v>
      </c>
      <c r="P71" s="130">
        <v>8.7999999999999995E-2</v>
      </c>
      <c r="Q71" s="130">
        <v>8.7999999999999995E-2</v>
      </c>
      <c r="R71" s="130">
        <v>8.7999999999999995E-2</v>
      </c>
      <c r="S71" s="130">
        <v>8.7999999999999995E-2</v>
      </c>
      <c r="T71" s="130">
        <v>8.7999999999999995E-2</v>
      </c>
      <c r="U71" s="130">
        <v>8.7999999999999995E-2</v>
      </c>
      <c r="V71" s="130">
        <v>8.7999999999999995E-2</v>
      </c>
      <c r="W71" s="130">
        <v>8.7999999999999995E-2</v>
      </c>
      <c r="X71" s="130">
        <v>8.7999999999999995E-2</v>
      </c>
      <c r="Y71" s="130">
        <v>8.7999999999999995E-2</v>
      </c>
      <c r="Z71" s="130">
        <v>8.7999999999999995E-2</v>
      </c>
      <c r="AA71" s="130">
        <v>8.7999999999999995E-2</v>
      </c>
      <c r="AB71" s="130">
        <v>8.7999999999999995E-2</v>
      </c>
      <c r="AC71" s="130">
        <v>8.7999999999999995E-2</v>
      </c>
      <c r="AD71" s="130">
        <v>8.7999999999999995E-2</v>
      </c>
      <c r="AE71" s="130">
        <v>8.7999999999999995E-2</v>
      </c>
      <c r="AF71" s="130">
        <v>8.7999999999999995E-2</v>
      </c>
      <c r="AG71" s="130">
        <v>8.7999999999999995E-2</v>
      </c>
      <c r="AH71" s="130">
        <v>8.7999999999999995E-2</v>
      </c>
      <c r="AI71" s="130">
        <v>8.7999999999999995E-2</v>
      </c>
      <c r="AJ71" s="130">
        <v>8.7999999999999995E-2</v>
      </c>
      <c r="AK71" s="130">
        <v>8.7999999999999995E-2</v>
      </c>
      <c r="AL71" s="130">
        <v>8.7999999999999995E-2</v>
      </c>
      <c r="AM71" s="130">
        <v>8.7999999999999995E-2</v>
      </c>
      <c r="AN71" s="130">
        <v>8.7999999999999995E-2</v>
      </c>
      <c r="AO71" s="130">
        <v>8.7999999999999995E-2</v>
      </c>
      <c r="AP71" s="130">
        <v>8.7999999999999995E-2</v>
      </c>
      <c r="AQ71" s="130">
        <v>8.7999999999999995E-2</v>
      </c>
    </row>
    <row r="72" spans="7:43" ht="14.1" customHeight="1">
      <c r="G72" s="22"/>
      <c r="H72" s="290"/>
      <c r="J72" s="301"/>
      <c r="K72" s="129" t="s">
        <v>82</v>
      </c>
      <c r="L72" s="130">
        <v>8.7999999999999995E-2</v>
      </c>
      <c r="M72" s="130">
        <v>8.7999999999999995E-2</v>
      </c>
      <c r="N72" s="130">
        <v>8.7999999999999995E-2</v>
      </c>
      <c r="O72" s="130">
        <v>8.7999999999999995E-2</v>
      </c>
      <c r="P72" s="130">
        <v>8.7999999999999995E-2</v>
      </c>
      <c r="Q72" s="130">
        <v>8.7999999999999995E-2</v>
      </c>
      <c r="R72" s="130">
        <v>8.7999999999999995E-2</v>
      </c>
      <c r="S72" s="130">
        <v>8.7999999999999995E-2</v>
      </c>
      <c r="T72" s="130">
        <v>8.7999999999999995E-2</v>
      </c>
      <c r="U72" s="130">
        <v>8.7999999999999995E-2</v>
      </c>
      <c r="V72" s="130">
        <v>8.7999999999999995E-2</v>
      </c>
      <c r="W72" s="130">
        <v>8.7999999999999995E-2</v>
      </c>
      <c r="X72" s="130">
        <v>8.7999999999999995E-2</v>
      </c>
      <c r="Y72" s="130">
        <v>8.7999999999999995E-2</v>
      </c>
      <c r="Z72" s="130">
        <v>8.7999999999999995E-2</v>
      </c>
      <c r="AA72" s="130">
        <v>8.7999999999999995E-2</v>
      </c>
      <c r="AB72" s="130">
        <v>8.7999999999999995E-2</v>
      </c>
      <c r="AC72" s="130">
        <v>8.7999999999999995E-2</v>
      </c>
      <c r="AD72" s="130">
        <v>8.7999999999999995E-2</v>
      </c>
      <c r="AE72" s="130">
        <v>8.7999999999999995E-2</v>
      </c>
      <c r="AF72" s="130">
        <v>8.7999999999999995E-2</v>
      </c>
      <c r="AG72" s="130">
        <v>8.7999999999999995E-2</v>
      </c>
      <c r="AH72" s="130">
        <v>8.7999999999999995E-2</v>
      </c>
      <c r="AI72" s="130">
        <v>8.7999999999999995E-2</v>
      </c>
      <c r="AJ72" s="130">
        <v>8.7999999999999995E-2</v>
      </c>
      <c r="AK72" s="130">
        <v>8.7999999999999995E-2</v>
      </c>
      <c r="AL72" s="130">
        <v>8.7999999999999995E-2</v>
      </c>
      <c r="AM72" s="130">
        <v>8.7999999999999995E-2</v>
      </c>
      <c r="AN72" s="130">
        <v>8.7999999999999995E-2</v>
      </c>
      <c r="AO72" s="130">
        <v>8.7999999999999995E-2</v>
      </c>
      <c r="AP72" s="130">
        <v>8.7999999999999995E-2</v>
      </c>
      <c r="AQ72" s="130">
        <v>8.7999999999999995E-2</v>
      </c>
    </row>
    <row r="73" spans="7:43" ht="14.1" customHeight="1">
      <c r="G73" s="22"/>
      <c r="H73" s="290"/>
      <c r="J73" s="301"/>
      <c r="K73" s="129" t="s">
        <v>116</v>
      </c>
      <c r="L73" s="130">
        <v>8.7999999999999995E-2</v>
      </c>
      <c r="M73" s="130">
        <v>8.7999999999999995E-2</v>
      </c>
      <c r="N73" s="130">
        <v>8.7999999999999995E-2</v>
      </c>
      <c r="O73" s="130">
        <v>8.7999999999999995E-2</v>
      </c>
      <c r="P73" s="130">
        <v>8.7999999999999995E-2</v>
      </c>
      <c r="Q73" s="130">
        <v>8.7999999999999995E-2</v>
      </c>
      <c r="R73" s="130">
        <v>8.7999999999999995E-2</v>
      </c>
      <c r="S73" s="130">
        <v>8.7999999999999995E-2</v>
      </c>
      <c r="T73" s="130">
        <v>8.7999999999999995E-2</v>
      </c>
      <c r="U73" s="130">
        <v>8.7999999999999995E-2</v>
      </c>
      <c r="V73" s="130">
        <v>8.7999999999999995E-2</v>
      </c>
      <c r="W73" s="130">
        <v>8.7999999999999995E-2</v>
      </c>
      <c r="X73" s="130">
        <v>8.7999999999999995E-2</v>
      </c>
      <c r="Y73" s="130">
        <v>8.7999999999999995E-2</v>
      </c>
      <c r="Z73" s="130">
        <v>8.7999999999999995E-2</v>
      </c>
      <c r="AA73" s="130">
        <v>8.7999999999999995E-2</v>
      </c>
      <c r="AB73" s="130">
        <v>8.7999999999999995E-2</v>
      </c>
      <c r="AC73" s="130">
        <v>8.7999999999999995E-2</v>
      </c>
      <c r="AD73" s="130">
        <v>8.7999999999999995E-2</v>
      </c>
      <c r="AE73" s="130">
        <v>8.7999999999999995E-2</v>
      </c>
      <c r="AF73" s="130">
        <v>8.7999999999999995E-2</v>
      </c>
      <c r="AG73" s="130">
        <v>8.7999999999999995E-2</v>
      </c>
      <c r="AH73" s="130">
        <v>8.7999999999999995E-2</v>
      </c>
      <c r="AI73" s="130">
        <v>8.7999999999999995E-2</v>
      </c>
      <c r="AJ73" s="130">
        <v>8.7999999999999995E-2</v>
      </c>
      <c r="AK73" s="130">
        <v>8.7999999999999995E-2</v>
      </c>
      <c r="AL73" s="130">
        <v>8.7999999999999995E-2</v>
      </c>
      <c r="AM73" s="130">
        <v>8.7999999999999995E-2</v>
      </c>
      <c r="AN73" s="130">
        <v>8.7999999999999995E-2</v>
      </c>
      <c r="AO73" s="130">
        <v>8.7999999999999995E-2</v>
      </c>
      <c r="AP73" s="130">
        <v>8.7999999999999995E-2</v>
      </c>
      <c r="AQ73" s="130">
        <v>8.7999999999999995E-2</v>
      </c>
    </row>
    <row r="74" spans="7:43" ht="14.1" customHeight="1">
      <c r="G74" s="22"/>
      <c r="H74" s="290"/>
      <c r="J74" s="301"/>
      <c r="K74" s="129" t="s">
        <v>117</v>
      </c>
      <c r="L74" s="130">
        <v>6.1463414634146618E-2</v>
      </c>
      <c r="M74" s="130">
        <v>6.1463414634146618E-2</v>
      </c>
      <c r="N74" s="130">
        <v>6.1463414634146618E-2</v>
      </c>
      <c r="O74" s="130">
        <v>6.1463414634146618E-2</v>
      </c>
      <c r="P74" s="130">
        <v>6.1463414634146618E-2</v>
      </c>
      <c r="Q74" s="130">
        <v>6.1463414634146618E-2</v>
      </c>
      <c r="R74" s="130">
        <v>6.1463414634146618E-2</v>
      </c>
      <c r="S74" s="130">
        <v>6.1463414634146618E-2</v>
      </c>
      <c r="T74" s="130">
        <v>6.1463414634146618E-2</v>
      </c>
      <c r="U74" s="130">
        <v>6.1463414634146618E-2</v>
      </c>
      <c r="V74" s="130">
        <v>6.1463414634146618E-2</v>
      </c>
      <c r="W74" s="130">
        <v>6.1463414634146618E-2</v>
      </c>
      <c r="X74" s="130">
        <v>6.1463414634146618E-2</v>
      </c>
      <c r="Y74" s="130">
        <v>6.1463414634146618E-2</v>
      </c>
      <c r="Z74" s="130">
        <v>6.1463414634146618E-2</v>
      </c>
      <c r="AA74" s="130">
        <v>6.1463414634146618E-2</v>
      </c>
      <c r="AB74" s="130">
        <v>6.1463414634146618E-2</v>
      </c>
      <c r="AC74" s="130">
        <v>6.1463414634146618E-2</v>
      </c>
      <c r="AD74" s="130">
        <v>6.1463414634146618E-2</v>
      </c>
      <c r="AE74" s="130">
        <v>6.1463414634146618E-2</v>
      </c>
      <c r="AF74" s="130">
        <v>6.1463414634146618E-2</v>
      </c>
      <c r="AG74" s="130">
        <v>6.1463414634146618E-2</v>
      </c>
      <c r="AH74" s="130">
        <v>6.1463414634146618E-2</v>
      </c>
      <c r="AI74" s="130">
        <v>6.1463414634146618E-2</v>
      </c>
      <c r="AJ74" s="130">
        <v>6.1463414634146618E-2</v>
      </c>
      <c r="AK74" s="130">
        <v>6.1463414634146618E-2</v>
      </c>
      <c r="AL74" s="130">
        <v>6.1463414634146618E-2</v>
      </c>
      <c r="AM74" s="130">
        <v>6.1463414634146618E-2</v>
      </c>
      <c r="AN74" s="130">
        <v>6.1463414634146618E-2</v>
      </c>
      <c r="AO74" s="130">
        <v>6.1463414634146618E-2</v>
      </c>
      <c r="AP74" s="130">
        <v>6.1463414634146618E-2</v>
      </c>
      <c r="AQ74" s="130">
        <v>6.1463414634146618E-2</v>
      </c>
    </row>
    <row r="75" spans="7:43" ht="14.1" customHeight="1">
      <c r="G75" s="22"/>
      <c r="H75" s="290"/>
      <c r="J75" s="301"/>
      <c r="K75" s="129" t="s">
        <v>84</v>
      </c>
      <c r="L75" s="130">
        <v>6.1463414634146618E-2</v>
      </c>
      <c r="M75" s="130">
        <v>6.1463414634146618E-2</v>
      </c>
      <c r="N75" s="130">
        <v>6.1463414634146618E-2</v>
      </c>
      <c r="O75" s="130">
        <v>6.1463414634146618E-2</v>
      </c>
      <c r="P75" s="130">
        <v>6.1463414634146618E-2</v>
      </c>
      <c r="Q75" s="130">
        <v>6.1463414634146618E-2</v>
      </c>
      <c r="R75" s="130">
        <v>6.1463414634146618E-2</v>
      </c>
      <c r="S75" s="130">
        <v>6.1463414634146618E-2</v>
      </c>
      <c r="T75" s="130">
        <v>6.1463414634146618E-2</v>
      </c>
      <c r="U75" s="130">
        <v>6.1463414634146618E-2</v>
      </c>
      <c r="V75" s="130">
        <v>6.1463414634146618E-2</v>
      </c>
      <c r="W75" s="130">
        <v>6.1463414634146618E-2</v>
      </c>
      <c r="X75" s="130">
        <v>6.1463414634146618E-2</v>
      </c>
      <c r="Y75" s="130">
        <v>6.1463414634146618E-2</v>
      </c>
      <c r="Z75" s="130">
        <v>6.1463414634146618E-2</v>
      </c>
      <c r="AA75" s="130">
        <v>6.1463414634146618E-2</v>
      </c>
      <c r="AB75" s="130">
        <v>6.1463414634146618E-2</v>
      </c>
      <c r="AC75" s="130">
        <v>6.1463414634146618E-2</v>
      </c>
      <c r="AD75" s="130">
        <v>6.1463414634146618E-2</v>
      </c>
      <c r="AE75" s="130">
        <v>6.1463414634146618E-2</v>
      </c>
      <c r="AF75" s="130">
        <v>6.1463414634146618E-2</v>
      </c>
      <c r="AG75" s="130">
        <v>6.1463414634146618E-2</v>
      </c>
      <c r="AH75" s="130">
        <v>6.1463414634146618E-2</v>
      </c>
      <c r="AI75" s="130">
        <v>6.1463414634146618E-2</v>
      </c>
      <c r="AJ75" s="130">
        <v>6.1463414634146618E-2</v>
      </c>
      <c r="AK75" s="130">
        <v>6.1463414634146618E-2</v>
      </c>
      <c r="AL75" s="130">
        <v>6.1463414634146618E-2</v>
      </c>
      <c r="AM75" s="130">
        <v>6.1463414634146618E-2</v>
      </c>
      <c r="AN75" s="130">
        <v>6.1463414634146618E-2</v>
      </c>
      <c r="AO75" s="130">
        <v>6.1463414634146618E-2</v>
      </c>
      <c r="AP75" s="130">
        <v>6.1463414634146618E-2</v>
      </c>
      <c r="AQ75" s="130">
        <v>6.1463414634146618E-2</v>
      </c>
    </row>
    <row r="76" spans="7:43" ht="14.1" customHeight="1">
      <c r="G76" s="22"/>
      <c r="H76" s="290"/>
      <c r="J76" s="301"/>
      <c r="K76" s="129" t="s">
        <v>118</v>
      </c>
      <c r="L76" s="130">
        <v>6.1463414634146618E-2</v>
      </c>
      <c r="M76" s="130">
        <v>6.1463414634146618E-2</v>
      </c>
      <c r="N76" s="130">
        <v>6.1463414634146618E-2</v>
      </c>
      <c r="O76" s="130">
        <v>6.1463414634146618E-2</v>
      </c>
      <c r="P76" s="130">
        <v>6.1463414634146618E-2</v>
      </c>
      <c r="Q76" s="130">
        <v>6.1463414634146618E-2</v>
      </c>
      <c r="R76" s="130">
        <v>6.1463414634146618E-2</v>
      </c>
      <c r="S76" s="130">
        <v>6.1463414634146618E-2</v>
      </c>
      <c r="T76" s="130">
        <v>6.1463414634146618E-2</v>
      </c>
      <c r="U76" s="130">
        <v>6.1463414634146618E-2</v>
      </c>
      <c r="V76" s="130">
        <v>6.1463414634146618E-2</v>
      </c>
      <c r="W76" s="130">
        <v>6.1463414634146618E-2</v>
      </c>
      <c r="X76" s="130">
        <v>6.1463414634146618E-2</v>
      </c>
      <c r="Y76" s="130">
        <v>6.1463414634146618E-2</v>
      </c>
      <c r="Z76" s="130">
        <v>6.1463414634146618E-2</v>
      </c>
      <c r="AA76" s="130">
        <v>6.1463414634146618E-2</v>
      </c>
      <c r="AB76" s="130">
        <v>6.1463414634146618E-2</v>
      </c>
      <c r="AC76" s="130">
        <v>6.1463414634146618E-2</v>
      </c>
      <c r="AD76" s="130">
        <v>6.1463414634146618E-2</v>
      </c>
      <c r="AE76" s="130">
        <v>6.1463414634146618E-2</v>
      </c>
      <c r="AF76" s="130">
        <v>6.1463414634146618E-2</v>
      </c>
      <c r="AG76" s="130">
        <v>6.1463414634146618E-2</v>
      </c>
      <c r="AH76" s="130">
        <v>6.1463414634146618E-2</v>
      </c>
      <c r="AI76" s="130">
        <v>6.1463414634146618E-2</v>
      </c>
      <c r="AJ76" s="130">
        <v>6.1463414634146618E-2</v>
      </c>
      <c r="AK76" s="130">
        <v>6.1463414634146618E-2</v>
      </c>
      <c r="AL76" s="130">
        <v>6.1463414634146618E-2</v>
      </c>
      <c r="AM76" s="130">
        <v>6.1463414634146618E-2</v>
      </c>
      <c r="AN76" s="130">
        <v>6.1463414634146618E-2</v>
      </c>
      <c r="AO76" s="130">
        <v>6.1463414634146618E-2</v>
      </c>
      <c r="AP76" s="130">
        <v>6.1463414634146618E-2</v>
      </c>
      <c r="AQ76" s="130">
        <v>6.1463414634146618E-2</v>
      </c>
    </row>
    <row r="77" spans="7:43" ht="14.1" customHeight="1">
      <c r="G77" s="22"/>
      <c r="H77" s="290"/>
      <c r="J77" s="301"/>
      <c r="K77" s="129" t="s">
        <v>119</v>
      </c>
      <c r="L77" s="130">
        <v>0.75900000000000001</v>
      </c>
      <c r="M77" s="130">
        <v>0.75900000000000001</v>
      </c>
      <c r="N77" s="130">
        <v>0.75900000000000001</v>
      </c>
      <c r="O77" s="130">
        <v>0.75900000000000001</v>
      </c>
      <c r="P77" s="130">
        <v>0.75900000000000001</v>
      </c>
      <c r="Q77" s="130">
        <v>0.75900000000000001</v>
      </c>
      <c r="R77" s="130">
        <v>0.75900000000000001</v>
      </c>
      <c r="S77" s="130">
        <v>0.75900000000000001</v>
      </c>
      <c r="T77" s="130">
        <v>0.75900000000000001</v>
      </c>
      <c r="U77" s="130">
        <v>0.75900000000000001</v>
      </c>
      <c r="V77" s="130">
        <v>0.75900000000000001</v>
      </c>
      <c r="W77" s="130">
        <v>0.75900000000000001</v>
      </c>
      <c r="X77" s="130">
        <v>0.75900000000000001</v>
      </c>
      <c r="Y77" s="130">
        <v>0.75900000000000001</v>
      </c>
      <c r="Z77" s="130">
        <v>0.75900000000000001</v>
      </c>
      <c r="AA77" s="130">
        <v>0.75900000000000001</v>
      </c>
      <c r="AB77" s="130">
        <v>0.75900000000000001</v>
      </c>
      <c r="AC77" s="130">
        <v>0.75900000000000001</v>
      </c>
      <c r="AD77" s="130">
        <v>0.75900000000000001</v>
      </c>
      <c r="AE77" s="130">
        <v>0.75900000000000001</v>
      </c>
      <c r="AF77" s="130">
        <v>0.75900000000000001</v>
      </c>
      <c r="AG77" s="130">
        <v>0.75900000000000001</v>
      </c>
      <c r="AH77" s="130">
        <v>0.75900000000000001</v>
      </c>
      <c r="AI77" s="130">
        <v>0.75900000000000001</v>
      </c>
      <c r="AJ77" s="130">
        <v>0.75900000000000001</v>
      </c>
      <c r="AK77" s="130">
        <v>0.75900000000000001</v>
      </c>
      <c r="AL77" s="130">
        <v>0.75900000000000001</v>
      </c>
      <c r="AM77" s="130">
        <v>0.75900000000000001</v>
      </c>
      <c r="AN77" s="130">
        <v>0.75900000000000001</v>
      </c>
      <c r="AO77" s="130">
        <v>0.75900000000000001</v>
      </c>
      <c r="AP77" s="130">
        <v>0.75900000000000001</v>
      </c>
      <c r="AQ77" s="130">
        <v>0.75900000000000001</v>
      </c>
    </row>
    <row r="78" spans="7:43" ht="14.1" customHeight="1">
      <c r="G78" s="22"/>
      <c r="H78" s="290"/>
      <c r="J78" s="301"/>
      <c r="K78" s="129" t="s">
        <v>85</v>
      </c>
      <c r="L78" s="130">
        <v>0.75900000000000001</v>
      </c>
      <c r="M78" s="130">
        <v>0.75900000000000001</v>
      </c>
      <c r="N78" s="130">
        <v>0.75900000000000001</v>
      </c>
      <c r="O78" s="130">
        <v>0.75900000000000001</v>
      </c>
      <c r="P78" s="130">
        <v>0.75900000000000001</v>
      </c>
      <c r="Q78" s="130">
        <v>0.75900000000000001</v>
      </c>
      <c r="R78" s="130">
        <v>0.75900000000000001</v>
      </c>
      <c r="S78" s="130">
        <v>0.75900000000000001</v>
      </c>
      <c r="T78" s="130">
        <v>0.75900000000000001</v>
      </c>
      <c r="U78" s="130">
        <v>0.75900000000000001</v>
      </c>
      <c r="V78" s="130">
        <v>0.75900000000000001</v>
      </c>
      <c r="W78" s="130">
        <v>0.75900000000000001</v>
      </c>
      <c r="X78" s="130">
        <v>0.75900000000000001</v>
      </c>
      <c r="Y78" s="130">
        <v>0.75900000000000001</v>
      </c>
      <c r="Z78" s="130">
        <v>0.75900000000000001</v>
      </c>
      <c r="AA78" s="130">
        <v>0.75900000000000001</v>
      </c>
      <c r="AB78" s="130">
        <v>0.75900000000000001</v>
      </c>
      <c r="AC78" s="130">
        <v>0.75900000000000001</v>
      </c>
      <c r="AD78" s="130">
        <v>0.75900000000000001</v>
      </c>
      <c r="AE78" s="130">
        <v>0.75900000000000001</v>
      </c>
      <c r="AF78" s="130">
        <v>0.75900000000000001</v>
      </c>
      <c r="AG78" s="130">
        <v>0.75900000000000001</v>
      </c>
      <c r="AH78" s="130">
        <v>0.75900000000000001</v>
      </c>
      <c r="AI78" s="130">
        <v>0.75900000000000001</v>
      </c>
      <c r="AJ78" s="130">
        <v>0.75900000000000001</v>
      </c>
      <c r="AK78" s="130">
        <v>0.75900000000000001</v>
      </c>
      <c r="AL78" s="130">
        <v>0.75900000000000001</v>
      </c>
      <c r="AM78" s="130">
        <v>0.75900000000000001</v>
      </c>
      <c r="AN78" s="130">
        <v>0.75900000000000001</v>
      </c>
      <c r="AO78" s="130">
        <v>0.75900000000000001</v>
      </c>
      <c r="AP78" s="130">
        <v>0.75900000000000001</v>
      </c>
      <c r="AQ78" s="130">
        <v>0.75900000000000001</v>
      </c>
    </row>
    <row r="79" spans="7:43" ht="14.1" customHeight="1">
      <c r="G79" s="22"/>
      <c r="H79" s="290"/>
      <c r="J79" s="301"/>
      <c r="K79" s="129" t="s">
        <v>120</v>
      </c>
      <c r="L79" s="130">
        <v>0.75900000000000001</v>
      </c>
      <c r="M79" s="130">
        <v>0.75900000000000001</v>
      </c>
      <c r="N79" s="130">
        <v>0.75900000000000001</v>
      </c>
      <c r="O79" s="130">
        <v>0.75900000000000001</v>
      </c>
      <c r="P79" s="130">
        <v>0.75900000000000001</v>
      </c>
      <c r="Q79" s="130">
        <v>0.75900000000000001</v>
      </c>
      <c r="R79" s="130">
        <v>0.75900000000000001</v>
      </c>
      <c r="S79" s="130">
        <v>0.75900000000000001</v>
      </c>
      <c r="T79" s="130">
        <v>0.75900000000000001</v>
      </c>
      <c r="U79" s="130">
        <v>0.75900000000000001</v>
      </c>
      <c r="V79" s="130">
        <v>0.75900000000000001</v>
      </c>
      <c r="W79" s="130">
        <v>0.75900000000000001</v>
      </c>
      <c r="X79" s="130">
        <v>0.75900000000000001</v>
      </c>
      <c r="Y79" s="130">
        <v>0.75900000000000001</v>
      </c>
      <c r="Z79" s="130">
        <v>0.75900000000000001</v>
      </c>
      <c r="AA79" s="130">
        <v>0.75900000000000001</v>
      </c>
      <c r="AB79" s="130">
        <v>0.75900000000000001</v>
      </c>
      <c r="AC79" s="130">
        <v>0.75900000000000001</v>
      </c>
      <c r="AD79" s="130">
        <v>0.75900000000000001</v>
      </c>
      <c r="AE79" s="130">
        <v>0.75900000000000001</v>
      </c>
      <c r="AF79" s="130">
        <v>0.75900000000000001</v>
      </c>
      <c r="AG79" s="130">
        <v>0.75900000000000001</v>
      </c>
      <c r="AH79" s="130">
        <v>0.75900000000000001</v>
      </c>
      <c r="AI79" s="130">
        <v>0.75900000000000001</v>
      </c>
      <c r="AJ79" s="130">
        <v>0.75900000000000001</v>
      </c>
      <c r="AK79" s="130">
        <v>0.75900000000000001</v>
      </c>
      <c r="AL79" s="130">
        <v>0.75900000000000001</v>
      </c>
      <c r="AM79" s="130">
        <v>0.75900000000000001</v>
      </c>
      <c r="AN79" s="130">
        <v>0.75900000000000001</v>
      </c>
      <c r="AO79" s="130">
        <v>0.75900000000000001</v>
      </c>
      <c r="AP79" s="130">
        <v>0.75900000000000001</v>
      </c>
      <c r="AQ79" s="130">
        <v>0.75900000000000001</v>
      </c>
    </row>
    <row r="80" spans="7:43" ht="14.1" customHeight="1">
      <c r="G80" s="22"/>
      <c r="H80" s="290"/>
      <c r="J80" s="301"/>
      <c r="K80" s="129" t="s">
        <v>86</v>
      </c>
      <c r="L80" s="130">
        <v>0.25740000000000002</v>
      </c>
      <c r="M80" s="130">
        <v>0.25740000000000002</v>
      </c>
      <c r="N80" s="130">
        <v>0.25740000000000002</v>
      </c>
      <c r="O80" s="130">
        <v>0.25740000000000002</v>
      </c>
      <c r="P80" s="130">
        <v>0.25740000000000002</v>
      </c>
      <c r="Q80" s="130">
        <v>0.25740000000000002</v>
      </c>
      <c r="R80" s="130">
        <v>0.25740000000000002</v>
      </c>
      <c r="S80" s="130">
        <v>0.25740000000000002</v>
      </c>
      <c r="T80" s="130">
        <v>0.25740000000000002</v>
      </c>
      <c r="U80" s="130">
        <v>0.25740000000000002</v>
      </c>
      <c r="V80" s="130">
        <v>0.25740000000000002</v>
      </c>
      <c r="W80" s="130">
        <v>0.25740000000000002</v>
      </c>
      <c r="X80" s="130">
        <v>0.25740000000000002</v>
      </c>
      <c r="Y80" s="130">
        <v>0.25740000000000002</v>
      </c>
      <c r="Z80" s="130">
        <v>0.25740000000000002</v>
      </c>
      <c r="AA80" s="130">
        <v>0.25740000000000002</v>
      </c>
      <c r="AB80" s="130">
        <v>0.25740000000000002</v>
      </c>
      <c r="AC80" s="130">
        <v>0.25740000000000002</v>
      </c>
      <c r="AD80" s="130">
        <v>0.25740000000000002</v>
      </c>
      <c r="AE80" s="130">
        <v>0.25740000000000002</v>
      </c>
      <c r="AF80" s="130">
        <v>0.25740000000000002</v>
      </c>
      <c r="AG80" s="130">
        <v>0.25740000000000002</v>
      </c>
      <c r="AH80" s="130">
        <v>0.25740000000000002</v>
      </c>
      <c r="AI80" s="130">
        <v>0.25740000000000002</v>
      </c>
      <c r="AJ80" s="130">
        <v>0.25740000000000002</v>
      </c>
      <c r="AK80" s="130">
        <v>0.25740000000000002</v>
      </c>
      <c r="AL80" s="130">
        <v>0.25740000000000002</v>
      </c>
      <c r="AM80" s="130">
        <v>0.25740000000000002</v>
      </c>
      <c r="AN80" s="130">
        <v>0.25740000000000002</v>
      </c>
      <c r="AO80" s="130">
        <v>0.25740000000000002</v>
      </c>
      <c r="AP80" s="130">
        <v>0.25740000000000002</v>
      </c>
      <c r="AQ80" s="130">
        <v>0.25740000000000002</v>
      </c>
    </row>
    <row r="81" spans="7:43" ht="14.1" customHeight="1">
      <c r="G81" s="22"/>
      <c r="H81" s="290"/>
      <c r="J81" s="301"/>
      <c r="K81" s="129" t="s">
        <v>121</v>
      </c>
      <c r="L81" s="130">
        <v>4.3753335999999997E-2</v>
      </c>
      <c r="M81" s="130">
        <v>4.3753335999999997E-2</v>
      </c>
      <c r="N81" s="130">
        <v>4.3753335999999997E-2</v>
      </c>
      <c r="O81" s="130">
        <v>4.3753335999999997E-2</v>
      </c>
      <c r="P81" s="130">
        <v>4.3753335999999997E-2</v>
      </c>
      <c r="Q81" s="130">
        <v>4.3753335999999997E-2</v>
      </c>
      <c r="R81" s="130">
        <v>4.3753335999999997E-2</v>
      </c>
      <c r="S81" s="130">
        <v>4.3753335999999997E-2</v>
      </c>
      <c r="T81" s="130">
        <v>4.3753335999999997E-2</v>
      </c>
      <c r="U81" s="130">
        <v>4.3753335999999997E-2</v>
      </c>
      <c r="V81" s="130">
        <v>4.3753335999999997E-2</v>
      </c>
      <c r="W81" s="130">
        <v>4.3753335999999997E-2</v>
      </c>
      <c r="X81" s="130">
        <v>4.3753335999999997E-2</v>
      </c>
      <c r="Y81" s="130">
        <v>4.3753335999999997E-2</v>
      </c>
      <c r="Z81" s="130">
        <v>4.3753335999999997E-2</v>
      </c>
      <c r="AA81" s="130">
        <v>4.3753335999999997E-2</v>
      </c>
      <c r="AB81" s="130">
        <v>4.3753335999999997E-2</v>
      </c>
      <c r="AC81" s="130">
        <v>4.3753335999999997E-2</v>
      </c>
      <c r="AD81" s="130">
        <v>4.3753335999999997E-2</v>
      </c>
      <c r="AE81" s="130">
        <v>4.3753335999999997E-2</v>
      </c>
      <c r="AF81" s="130">
        <v>4.3753335999999997E-2</v>
      </c>
      <c r="AG81" s="130">
        <v>4.3753335999999997E-2</v>
      </c>
      <c r="AH81" s="130">
        <v>4.3753335999999997E-2</v>
      </c>
      <c r="AI81" s="130">
        <v>4.3753335999999997E-2</v>
      </c>
      <c r="AJ81" s="130">
        <v>4.3753335999999997E-2</v>
      </c>
      <c r="AK81" s="130">
        <v>4.3753335999999997E-2</v>
      </c>
      <c r="AL81" s="130">
        <v>4.3753335999999997E-2</v>
      </c>
      <c r="AM81" s="130">
        <v>4.3753335999999997E-2</v>
      </c>
      <c r="AN81" s="130">
        <v>4.3753335999999997E-2</v>
      </c>
      <c r="AO81" s="130">
        <v>4.3753335999999997E-2</v>
      </c>
      <c r="AP81" s="130">
        <v>4.3753335999999997E-2</v>
      </c>
      <c r="AQ81" s="130">
        <v>4.3753335999999997E-2</v>
      </c>
    </row>
    <row r="82" spans="7:43" ht="14.1" customHeight="1">
      <c r="G82" s="22"/>
      <c r="H82" s="290"/>
      <c r="J82" s="301"/>
      <c r="K82" s="129" t="s">
        <v>87</v>
      </c>
      <c r="L82" s="130">
        <v>4.3753335999999997E-2</v>
      </c>
      <c r="M82" s="130">
        <v>4.3753335999999997E-2</v>
      </c>
      <c r="N82" s="130">
        <v>4.3753335999999997E-2</v>
      </c>
      <c r="O82" s="130">
        <v>4.3753335999999997E-2</v>
      </c>
      <c r="P82" s="130">
        <v>4.3753335999999997E-2</v>
      </c>
      <c r="Q82" s="130">
        <v>4.3753335999999997E-2</v>
      </c>
      <c r="R82" s="130">
        <v>4.3753335999999997E-2</v>
      </c>
      <c r="S82" s="130">
        <v>4.3753335999999997E-2</v>
      </c>
      <c r="T82" s="130">
        <v>4.3753335999999997E-2</v>
      </c>
      <c r="U82" s="130">
        <v>4.3753335999999997E-2</v>
      </c>
      <c r="V82" s="130">
        <v>4.3753335999999997E-2</v>
      </c>
      <c r="W82" s="130">
        <v>4.3753335999999997E-2</v>
      </c>
      <c r="X82" s="130">
        <v>4.3753335999999997E-2</v>
      </c>
      <c r="Y82" s="130">
        <v>4.3753335999999997E-2</v>
      </c>
      <c r="Z82" s="130">
        <v>4.3753335999999997E-2</v>
      </c>
      <c r="AA82" s="130">
        <v>4.3753335999999997E-2</v>
      </c>
      <c r="AB82" s="130">
        <v>4.3753335999999997E-2</v>
      </c>
      <c r="AC82" s="130">
        <v>4.3753335999999997E-2</v>
      </c>
      <c r="AD82" s="130">
        <v>4.3753335999999997E-2</v>
      </c>
      <c r="AE82" s="130">
        <v>4.3753335999999997E-2</v>
      </c>
      <c r="AF82" s="130">
        <v>4.3753335999999997E-2</v>
      </c>
      <c r="AG82" s="130">
        <v>4.3753335999999997E-2</v>
      </c>
      <c r="AH82" s="130">
        <v>4.3753335999999997E-2</v>
      </c>
      <c r="AI82" s="130">
        <v>4.3753335999999997E-2</v>
      </c>
      <c r="AJ82" s="130">
        <v>4.3753335999999997E-2</v>
      </c>
      <c r="AK82" s="130">
        <v>4.3753335999999997E-2</v>
      </c>
      <c r="AL82" s="130">
        <v>4.3753335999999997E-2</v>
      </c>
      <c r="AM82" s="130">
        <v>4.3753335999999997E-2</v>
      </c>
      <c r="AN82" s="130">
        <v>4.3753335999999997E-2</v>
      </c>
      <c r="AO82" s="130">
        <v>4.3753335999999997E-2</v>
      </c>
      <c r="AP82" s="130">
        <v>4.3753335999999997E-2</v>
      </c>
      <c r="AQ82" s="130">
        <v>4.3753335999999997E-2</v>
      </c>
    </row>
    <row r="83" spans="7:43" ht="14.1" customHeight="1">
      <c r="G83" s="22"/>
      <c r="H83" s="290"/>
      <c r="J83" s="301"/>
      <c r="K83" s="129" t="s">
        <v>122</v>
      </c>
      <c r="L83" s="130">
        <v>4.3753335999999997E-2</v>
      </c>
      <c r="M83" s="130">
        <v>4.3753335999999997E-2</v>
      </c>
      <c r="N83" s="130">
        <v>4.3753335999999997E-2</v>
      </c>
      <c r="O83" s="130">
        <v>4.3753335999999997E-2</v>
      </c>
      <c r="P83" s="130">
        <v>4.3753335999999997E-2</v>
      </c>
      <c r="Q83" s="130">
        <v>4.3753335999999997E-2</v>
      </c>
      <c r="R83" s="130">
        <v>4.3753335999999997E-2</v>
      </c>
      <c r="S83" s="130">
        <v>4.3753335999999997E-2</v>
      </c>
      <c r="T83" s="130">
        <v>4.3753335999999997E-2</v>
      </c>
      <c r="U83" s="130">
        <v>4.3753335999999997E-2</v>
      </c>
      <c r="V83" s="130">
        <v>4.3753335999999997E-2</v>
      </c>
      <c r="W83" s="130">
        <v>4.3753335999999997E-2</v>
      </c>
      <c r="X83" s="130">
        <v>4.3753335999999997E-2</v>
      </c>
      <c r="Y83" s="130">
        <v>4.3753335999999997E-2</v>
      </c>
      <c r="Z83" s="130">
        <v>4.3753335999999997E-2</v>
      </c>
      <c r="AA83" s="130">
        <v>4.3753335999999997E-2</v>
      </c>
      <c r="AB83" s="130">
        <v>4.3753335999999997E-2</v>
      </c>
      <c r="AC83" s="130">
        <v>4.3753335999999997E-2</v>
      </c>
      <c r="AD83" s="130">
        <v>4.3753335999999997E-2</v>
      </c>
      <c r="AE83" s="130">
        <v>4.3753335999999997E-2</v>
      </c>
      <c r="AF83" s="130">
        <v>4.3753335999999997E-2</v>
      </c>
      <c r="AG83" s="130">
        <v>4.3753335999999997E-2</v>
      </c>
      <c r="AH83" s="130">
        <v>4.3753335999999997E-2</v>
      </c>
      <c r="AI83" s="130">
        <v>4.3753335999999997E-2</v>
      </c>
      <c r="AJ83" s="130">
        <v>4.3753335999999997E-2</v>
      </c>
      <c r="AK83" s="130">
        <v>4.3753335999999997E-2</v>
      </c>
      <c r="AL83" s="130">
        <v>4.3753335999999997E-2</v>
      </c>
      <c r="AM83" s="130">
        <v>4.3753335999999997E-2</v>
      </c>
      <c r="AN83" s="130">
        <v>4.3753335999999997E-2</v>
      </c>
      <c r="AO83" s="130">
        <v>4.3753335999999997E-2</v>
      </c>
      <c r="AP83" s="130">
        <v>4.3753335999999997E-2</v>
      </c>
      <c r="AQ83" s="130">
        <v>4.3753335999999997E-2</v>
      </c>
    </row>
    <row r="84" spans="7:43" ht="14.1" customHeight="1">
      <c r="G84" s="22"/>
      <c r="H84" s="290"/>
      <c r="J84" s="301"/>
      <c r="K84" s="129" t="s">
        <v>123</v>
      </c>
      <c r="L84" s="130">
        <v>1.8295937560975695E-2</v>
      </c>
      <c r="M84" s="130">
        <v>1.8295937560975695E-2</v>
      </c>
      <c r="N84" s="130">
        <v>1.8295937560975695E-2</v>
      </c>
      <c r="O84" s="130">
        <v>1.8295937560975695E-2</v>
      </c>
      <c r="P84" s="130">
        <v>1.8295937560975695E-2</v>
      </c>
      <c r="Q84" s="130">
        <v>1.8295937560975695E-2</v>
      </c>
      <c r="R84" s="130">
        <v>1.8295937560975695E-2</v>
      </c>
      <c r="S84" s="130">
        <v>1.8295937560975695E-2</v>
      </c>
      <c r="T84" s="130">
        <v>1.8295937560975695E-2</v>
      </c>
      <c r="U84" s="130">
        <v>1.8295937560975695E-2</v>
      </c>
      <c r="V84" s="130">
        <v>1.8295937560975695E-2</v>
      </c>
      <c r="W84" s="130">
        <v>1.8295937560975695E-2</v>
      </c>
      <c r="X84" s="130">
        <v>1.8295937560975695E-2</v>
      </c>
      <c r="Y84" s="130">
        <v>1.8295937560975695E-2</v>
      </c>
      <c r="Z84" s="130">
        <v>1.8295937560975695E-2</v>
      </c>
      <c r="AA84" s="130">
        <v>1.8295937560975695E-2</v>
      </c>
      <c r="AB84" s="130">
        <v>1.8295937560975695E-2</v>
      </c>
      <c r="AC84" s="130">
        <v>1.8295937560975695E-2</v>
      </c>
      <c r="AD84" s="130">
        <v>1.8295937560975695E-2</v>
      </c>
      <c r="AE84" s="130">
        <v>1.8295937560975695E-2</v>
      </c>
      <c r="AF84" s="130">
        <v>1.8295937560975695E-2</v>
      </c>
      <c r="AG84" s="130">
        <v>1.8295937560975695E-2</v>
      </c>
      <c r="AH84" s="130">
        <v>1.8295937560975695E-2</v>
      </c>
      <c r="AI84" s="130">
        <v>1.8295937560975695E-2</v>
      </c>
      <c r="AJ84" s="130">
        <v>1.8295937560975695E-2</v>
      </c>
      <c r="AK84" s="130">
        <v>1.8295937560975695E-2</v>
      </c>
      <c r="AL84" s="130">
        <v>1.8295937560975695E-2</v>
      </c>
      <c r="AM84" s="130">
        <v>1.8295937560975695E-2</v>
      </c>
      <c r="AN84" s="130">
        <v>1.8295937560975695E-2</v>
      </c>
      <c r="AO84" s="130">
        <v>1.8295937560975695E-2</v>
      </c>
      <c r="AP84" s="130">
        <v>1.8295937560975695E-2</v>
      </c>
      <c r="AQ84" s="130">
        <v>1.8295937560975695E-2</v>
      </c>
    </row>
    <row r="85" spans="7:43" ht="14.1" customHeight="1">
      <c r="G85" s="22"/>
      <c r="H85" s="290"/>
      <c r="J85" s="301"/>
      <c r="K85" s="129" t="s">
        <v>88</v>
      </c>
      <c r="L85" s="130">
        <v>1.8295937560975695E-2</v>
      </c>
      <c r="M85" s="130">
        <v>1.8295937560975695E-2</v>
      </c>
      <c r="N85" s="130">
        <v>1.8295937560975695E-2</v>
      </c>
      <c r="O85" s="130">
        <v>1.8295937560975695E-2</v>
      </c>
      <c r="P85" s="130">
        <v>1.8295937560975695E-2</v>
      </c>
      <c r="Q85" s="130">
        <v>1.8295937560975695E-2</v>
      </c>
      <c r="R85" s="130">
        <v>1.8295937560975695E-2</v>
      </c>
      <c r="S85" s="130">
        <v>1.8295937560975695E-2</v>
      </c>
      <c r="T85" s="130">
        <v>1.8295937560975695E-2</v>
      </c>
      <c r="U85" s="130">
        <v>1.8295937560975695E-2</v>
      </c>
      <c r="V85" s="130">
        <v>1.8295937560975695E-2</v>
      </c>
      <c r="W85" s="130">
        <v>1.8295937560975695E-2</v>
      </c>
      <c r="X85" s="130">
        <v>1.8295937560975695E-2</v>
      </c>
      <c r="Y85" s="130">
        <v>1.8295937560975695E-2</v>
      </c>
      <c r="Z85" s="130">
        <v>1.8295937560975695E-2</v>
      </c>
      <c r="AA85" s="130">
        <v>1.8295937560975695E-2</v>
      </c>
      <c r="AB85" s="130">
        <v>1.8295937560975695E-2</v>
      </c>
      <c r="AC85" s="130">
        <v>1.8295937560975695E-2</v>
      </c>
      <c r="AD85" s="130">
        <v>1.8295937560975695E-2</v>
      </c>
      <c r="AE85" s="130">
        <v>1.8295937560975695E-2</v>
      </c>
      <c r="AF85" s="130">
        <v>1.8295937560975695E-2</v>
      </c>
      <c r="AG85" s="130">
        <v>1.8295937560975695E-2</v>
      </c>
      <c r="AH85" s="130">
        <v>1.8295937560975695E-2</v>
      </c>
      <c r="AI85" s="130">
        <v>1.8295937560975695E-2</v>
      </c>
      <c r="AJ85" s="130">
        <v>1.8295937560975695E-2</v>
      </c>
      <c r="AK85" s="130">
        <v>1.8295937560975695E-2</v>
      </c>
      <c r="AL85" s="130">
        <v>1.8295937560975695E-2</v>
      </c>
      <c r="AM85" s="130">
        <v>1.8295937560975695E-2</v>
      </c>
      <c r="AN85" s="130">
        <v>1.8295937560975695E-2</v>
      </c>
      <c r="AO85" s="130">
        <v>1.8295937560975695E-2</v>
      </c>
      <c r="AP85" s="130">
        <v>1.8295937560975695E-2</v>
      </c>
      <c r="AQ85" s="130">
        <v>1.8295937560975695E-2</v>
      </c>
    </row>
    <row r="86" spans="7:43" ht="14.1" customHeight="1">
      <c r="G86" s="22"/>
      <c r="H86" s="290"/>
      <c r="J86" s="301"/>
      <c r="K86" s="129" t="s">
        <v>124</v>
      </c>
      <c r="L86" s="130">
        <v>1.8295937560975695E-2</v>
      </c>
      <c r="M86" s="130">
        <v>1.8295937560975695E-2</v>
      </c>
      <c r="N86" s="130">
        <v>1.8295937560975695E-2</v>
      </c>
      <c r="O86" s="130">
        <v>1.8295937560975695E-2</v>
      </c>
      <c r="P86" s="130">
        <v>1.8295937560975695E-2</v>
      </c>
      <c r="Q86" s="130">
        <v>1.8295937560975695E-2</v>
      </c>
      <c r="R86" s="130">
        <v>1.8295937560975695E-2</v>
      </c>
      <c r="S86" s="130">
        <v>1.8295937560975695E-2</v>
      </c>
      <c r="T86" s="130">
        <v>1.8295937560975695E-2</v>
      </c>
      <c r="U86" s="130">
        <v>1.8295937560975695E-2</v>
      </c>
      <c r="V86" s="130">
        <v>1.8295937560975695E-2</v>
      </c>
      <c r="W86" s="130">
        <v>1.8295937560975695E-2</v>
      </c>
      <c r="X86" s="130">
        <v>1.8295937560975695E-2</v>
      </c>
      <c r="Y86" s="130">
        <v>1.8295937560975695E-2</v>
      </c>
      <c r="Z86" s="130">
        <v>1.8295937560975695E-2</v>
      </c>
      <c r="AA86" s="130">
        <v>1.8295937560975695E-2</v>
      </c>
      <c r="AB86" s="130">
        <v>1.8295937560975695E-2</v>
      </c>
      <c r="AC86" s="130">
        <v>1.8295937560975695E-2</v>
      </c>
      <c r="AD86" s="130">
        <v>1.8295937560975695E-2</v>
      </c>
      <c r="AE86" s="130">
        <v>1.8295937560975695E-2</v>
      </c>
      <c r="AF86" s="130">
        <v>1.8295937560975695E-2</v>
      </c>
      <c r="AG86" s="130">
        <v>1.8295937560975695E-2</v>
      </c>
      <c r="AH86" s="130">
        <v>1.8295937560975695E-2</v>
      </c>
      <c r="AI86" s="130">
        <v>1.8295937560975695E-2</v>
      </c>
      <c r="AJ86" s="130">
        <v>1.8295937560975695E-2</v>
      </c>
      <c r="AK86" s="130">
        <v>1.8295937560975695E-2</v>
      </c>
      <c r="AL86" s="130">
        <v>1.8295937560975695E-2</v>
      </c>
      <c r="AM86" s="130">
        <v>1.8295937560975695E-2</v>
      </c>
      <c r="AN86" s="130">
        <v>1.8295937560975695E-2</v>
      </c>
      <c r="AO86" s="130">
        <v>1.8295937560975695E-2</v>
      </c>
      <c r="AP86" s="130">
        <v>1.8295937560975695E-2</v>
      </c>
      <c r="AQ86" s="130">
        <v>1.8295937560975695E-2</v>
      </c>
    </row>
    <row r="87" spans="7:43" ht="14.1" customHeight="1">
      <c r="G87" s="22"/>
      <c r="H87" s="290"/>
      <c r="J87" s="301"/>
      <c r="K87" s="131" t="s">
        <v>125</v>
      </c>
      <c r="L87" s="130">
        <f t="shared" ref="L87:AQ92" si="1" xml:space="preserve"> L81 / (1 - (1 / (1 + L81)^$N$34))</f>
        <v>6.0494177216606923E-2</v>
      </c>
      <c r="M87" s="130">
        <f t="shared" si="1"/>
        <v>6.0494177216606923E-2</v>
      </c>
      <c r="N87" s="130">
        <f t="shared" si="1"/>
        <v>6.0494177216606923E-2</v>
      </c>
      <c r="O87" s="130">
        <f t="shared" si="1"/>
        <v>6.0494177216606923E-2</v>
      </c>
      <c r="P87" s="130">
        <f t="shared" si="1"/>
        <v>6.0494177216606923E-2</v>
      </c>
      <c r="Q87" s="130">
        <f t="shared" si="1"/>
        <v>6.0494177216606923E-2</v>
      </c>
      <c r="R87" s="130">
        <f t="shared" si="1"/>
        <v>6.0494177216606923E-2</v>
      </c>
      <c r="S87" s="130">
        <f t="shared" si="1"/>
        <v>6.0494177216606923E-2</v>
      </c>
      <c r="T87" s="130">
        <f t="shared" si="1"/>
        <v>6.0494177216606923E-2</v>
      </c>
      <c r="U87" s="130">
        <f t="shared" si="1"/>
        <v>6.0494177216606923E-2</v>
      </c>
      <c r="V87" s="130">
        <f t="shared" si="1"/>
        <v>6.0494177216606923E-2</v>
      </c>
      <c r="W87" s="130">
        <f t="shared" si="1"/>
        <v>6.0494177216606923E-2</v>
      </c>
      <c r="X87" s="130">
        <f t="shared" si="1"/>
        <v>6.0494177216606923E-2</v>
      </c>
      <c r="Y87" s="130">
        <f t="shared" si="1"/>
        <v>6.0494177216606923E-2</v>
      </c>
      <c r="Z87" s="130">
        <f t="shared" si="1"/>
        <v>6.0494177216606923E-2</v>
      </c>
      <c r="AA87" s="130">
        <f t="shared" si="1"/>
        <v>6.0494177216606923E-2</v>
      </c>
      <c r="AB87" s="130">
        <f t="shared" si="1"/>
        <v>6.0494177216606923E-2</v>
      </c>
      <c r="AC87" s="130">
        <f t="shared" si="1"/>
        <v>6.0494177216606923E-2</v>
      </c>
      <c r="AD87" s="130">
        <f t="shared" si="1"/>
        <v>6.0494177216606923E-2</v>
      </c>
      <c r="AE87" s="130">
        <f t="shared" si="1"/>
        <v>6.0494177216606923E-2</v>
      </c>
      <c r="AF87" s="130">
        <f t="shared" si="1"/>
        <v>6.0494177216606923E-2</v>
      </c>
      <c r="AG87" s="130">
        <f t="shared" si="1"/>
        <v>6.0494177216606923E-2</v>
      </c>
      <c r="AH87" s="130">
        <f t="shared" si="1"/>
        <v>6.0494177216606923E-2</v>
      </c>
      <c r="AI87" s="130">
        <f t="shared" si="1"/>
        <v>6.0494177216606923E-2</v>
      </c>
      <c r="AJ87" s="130">
        <f t="shared" si="1"/>
        <v>6.0494177216606923E-2</v>
      </c>
      <c r="AK87" s="130">
        <f t="shared" si="1"/>
        <v>6.0494177216606923E-2</v>
      </c>
      <c r="AL87" s="130">
        <f t="shared" si="1"/>
        <v>6.0494177216606923E-2</v>
      </c>
      <c r="AM87" s="130">
        <f t="shared" si="1"/>
        <v>6.0494177216606923E-2</v>
      </c>
      <c r="AN87" s="130">
        <f t="shared" si="1"/>
        <v>6.0494177216606923E-2</v>
      </c>
      <c r="AO87" s="130">
        <f t="shared" si="1"/>
        <v>6.0494177216606923E-2</v>
      </c>
      <c r="AP87" s="130">
        <f t="shared" si="1"/>
        <v>6.0494177216606923E-2</v>
      </c>
      <c r="AQ87" s="130">
        <f t="shared" si="1"/>
        <v>6.0494177216606923E-2</v>
      </c>
    </row>
    <row r="88" spans="7:43" ht="14.1" customHeight="1">
      <c r="G88" s="22"/>
      <c r="H88" s="290"/>
      <c r="J88" s="301"/>
      <c r="K88" s="131" t="s">
        <v>93</v>
      </c>
      <c r="L88" s="130">
        <f t="shared" si="1"/>
        <v>6.0494177216606923E-2</v>
      </c>
      <c r="M88" s="130">
        <f t="shared" si="1"/>
        <v>6.0494177216606923E-2</v>
      </c>
      <c r="N88" s="130">
        <f t="shared" si="1"/>
        <v>6.0494177216606923E-2</v>
      </c>
      <c r="O88" s="130">
        <f t="shared" si="1"/>
        <v>6.0494177216606923E-2</v>
      </c>
      <c r="P88" s="130">
        <f t="shared" si="1"/>
        <v>6.0494177216606923E-2</v>
      </c>
      <c r="Q88" s="130">
        <f t="shared" si="1"/>
        <v>6.0494177216606923E-2</v>
      </c>
      <c r="R88" s="130">
        <f t="shared" si="1"/>
        <v>6.0494177216606923E-2</v>
      </c>
      <c r="S88" s="130">
        <f t="shared" si="1"/>
        <v>6.0494177216606923E-2</v>
      </c>
      <c r="T88" s="130">
        <f t="shared" si="1"/>
        <v>6.0494177216606923E-2</v>
      </c>
      <c r="U88" s="130">
        <f t="shared" si="1"/>
        <v>6.0494177216606923E-2</v>
      </c>
      <c r="V88" s="130">
        <f t="shared" si="1"/>
        <v>6.0494177216606923E-2</v>
      </c>
      <c r="W88" s="130">
        <f t="shared" si="1"/>
        <v>6.0494177216606923E-2</v>
      </c>
      <c r="X88" s="130">
        <f t="shared" si="1"/>
        <v>6.0494177216606923E-2</v>
      </c>
      <c r="Y88" s="130">
        <f t="shared" si="1"/>
        <v>6.0494177216606923E-2</v>
      </c>
      <c r="Z88" s="130">
        <f t="shared" si="1"/>
        <v>6.0494177216606923E-2</v>
      </c>
      <c r="AA88" s="130">
        <f t="shared" si="1"/>
        <v>6.0494177216606923E-2</v>
      </c>
      <c r="AB88" s="130">
        <f t="shared" si="1"/>
        <v>6.0494177216606923E-2</v>
      </c>
      <c r="AC88" s="130">
        <f t="shared" si="1"/>
        <v>6.0494177216606923E-2</v>
      </c>
      <c r="AD88" s="130">
        <f t="shared" si="1"/>
        <v>6.0494177216606923E-2</v>
      </c>
      <c r="AE88" s="130">
        <f t="shared" si="1"/>
        <v>6.0494177216606923E-2</v>
      </c>
      <c r="AF88" s="130">
        <f t="shared" si="1"/>
        <v>6.0494177216606923E-2</v>
      </c>
      <c r="AG88" s="130">
        <f t="shared" si="1"/>
        <v>6.0494177216606923E-2</v>
      </c>
      <c r="AH88" s="130">
        <f t="shared" si="1"/>
        <v>6.0494177216606923E-2</v>
      </c>
      <c r="AI88" s="130">
        <f t="shared" si="1"/>
        <v>6.0494177216606923E-2</v>
      </c>
      <c r="AJ88" s="130">
        <f t="shared" si="1"/>
        <v>6.0494177216606923E-2</v>
      </c>
      <c r="AK88" s="130">
        <f t="shared" si="1"/>
        <v>6.0494177216606923E-2</v>
      </c>
      <c r="AL88" s="130">
        <f t="shared" si="1"/>
        <v>6.0494177216606923E-2</v>
      </c>
      <c r="AM88" s="130">
        <f t="shared" si="1"/>
        <v>6.0494177216606923E-2</v>
      </c>
      <c r="AN88" s="130">
        <f t="shared" si="1"/>
        <v>6.0494177216606923E-2</v>
      </c>
      <c r="AO88" s="130">
        <f t="shared" si="1"/>
        <v>6.0494177216606923E-2</v>
      </c>
      <c r="AP88" s="130">
        <f t="shared" si="1"/>
        <v>6.0494177216606923E-2</v>
      </c>
      <c r="AQ88" s="130">
        <f t="shared" si="1"/>
        <v>6.0494177216606923E-2</v>
      </c>
    </row>
    <row r="89" spans="7:43" ht="14.1" customHeight="1">
      <c r="G89" s="22"/>
      <c r="H89" s="290"/>
      <c r="J89" s="301"/>
      <c r="K89" s="131" t="s">
        <v>126</v>
      </c>
      <c r="L89" s="130">
        <f t="shared" si="1"/>
        <v>6.0494177216606923E-2</v>
      </c>
      <c r="M89" s="130">
        <f t="shared" si="1"/>
        <v>6.0494177216606923E-2</v>
      </c>
      <c r="N89" s="130">
        <f t="shared" si="1"/>
        <v>6.0494177216606923E-2</v>
      </c>
      <c r="O89" s="130">
        <f t="shared" si="1"/>
        <v>6.0494177216606923E-2</v>
      </c>
      <c r="P89" s="130">
        <f t="shared" si="1"/>
        <v>6.0494177216606923E-2</v>
      </c>
      <c r="Q89" s="130">
        <f t="shared" si="1"/>
        <v>6.0494177216606923E-2</v>
      </c>
      <c r="R89" s="130">
        <f t="shared" si="1"/>
        <v>6.0494177216606923E-2</v>
      </c>
      <c r="S89" s="130">
        <f t="shared" si="1"/>
        <v>6.0494177216606923E-2</v>
      </c>
      <c r="T89" s="130">
        <f t="shared" si="1"/>
        <v>6.0494177216606923E-2</v>
      </c>
      <c r="U89" s="130">
        <f t="shared" si="1"/>
        <v>6.0494177216606923E-2</v>
      </c>
      <c r="V89" s="130">
        <f t="shared" si="1"/>
        <v>6.0494177216606923E-2</v>
      </c>
      <c r="W89" s="130">
        <f t="shared" si="1"/>
        <v>6.0494177216606923E-2</v>
      </c>
      <c r="X89" s="130">
        <f t="shared" si="1"/>
        <v>6.0494177216606923E-2</v>
      </c>
      <c r="Y89" s="130">
        <f t="shared" si="1"/>
        <v>6.0494177216606923E-2</v>
      </c>
      <c r="Z89" s="130">
        <f t="shared" si="1"/>
        <v>6.0494177216606923E-2</v>
      </c>
      <c r="AA89" s="130">
        <f t="shared" si="1"/>
        <v>6.0494177216606923E-2</v>
      </c>
      <c r="AB89" s="130">
        <f t="shared" si="1"/>
        <v>6.0494177216606923E-2</v>
      </c>
      <c r="AC89" s="130">
        <f t="shared" si="1"/>
        <v>6.0494177216606923E-2</v>
      </c>
      <c r="AD89" s="130">
        <f t="shared" si="1"/>
        <v>6.0494177216606923E-2</v>
      </c>
      <c r="AE89" s="130">
        <f t="shared" si="1"/>
        <v>6.0494177216606923E-2</v>
      </c>
      <c r="AF89" s="130">
        <f t="shared" si="1"/>
        <v>6.0494177216606923E-2</v>
      </c>
      <c r="AG89" s="130">
        <f t="shared" si="1"/>
        <v>6.0494177216606923E-2</v>
      </c>
      <c r="AH89" s="130">
        <f t="shared" si="1"/>
        <v>6.0494177216606923E-2</v>
      </c>
      <c r="AI89" s="130">
        <f t="shared" si="1"/>
        <v>6.0494177216606923E-2</v>
      </c>
      <c r="AJ89" s="130">
        <f t="shared" si="1"/>
        <v>6.0494177216606923E-2</v>
      </c>
      <c r="AK89" s="130">
        <f t="shared" si="1"/>
        <v>6.0494177216606923E-2</v>
      </c>
      <c r="AL89" s="130">
        <f t="shared" si="1"/>
        <v>6.0494177216606923E-2</v>
      </c>
      <c r="AM89" s="130">
        <f t="shared" si="1"/>
        <v>6.0494177216606923E-2</v>
      </c>
      <c r="AN89" s="130">
        <f t="shared" si="1"/>
        <v>6.0494177216606923E-2</v>
      </c>
      <c r="AO89" s="130">
        <f t="shared" si="1"/>
        <v>6.0494177216606923E-2</v>
      </c>
      <c r="AP89" s="130">
        <f t="shared" si="1"/>
        <v>6.0494177216606923E-2</v>
      </c>
      <c r="AQ89" s="130">
        <f t="shared" si="1"/>
        <v>6.0494177216606923E-2</v>
      </c>
    </row>
    <row r="90" spans="7:43" ht="14.1" customHeight="1">
      <c r="G90" s="22"/>
      <c r="H90" s="290"/>
      <c r="J90" s="301"/>
      <c r="K90" s="131" t="s">
        <v>127</v>
      </c>
      <c r="L90" s="130">
        <f t="shared" si="1"/>
        <v>4.3610542466031188E-2</v>
      </c>
      <c r="M90" s="130">
        <f t="shared" si="1"/>
        <v>4.3610542466031188E-2</v>
      </c>
      <c r="N90" s="130">
        <f t="shared" si="1"/>
        <v>4.3610542466031188E-2</v>
      </c>
      <c r="O90" s="130">
        <f t="shared" si="1"/>
        <v>4.3610542466031188E-2</v>
      </c>
      <c r="P90" s="130">
        <f t="shared" si="1"/>
        <v>4.3610542466031188E-2</v>
      </c>
      <c r="Q90" s="130">
        <f t="shared" si="1"/>
        <v>4.3610542466031188E-2</v>
      </c>
      <c r="R90" s="130">
        <f t="shared" si="1"/>
        <v>4.3610542466031188E-2</v>
      </c>
      <c r="S90" s="130">
        <f t="shared" si="1"/>
        <v>4.3610542466031188E-2</v>
      </c>
      <c r="T90" s="130">
        <f t="shared" si="1"/>
        <v>4.3610542466031188E-2</v>
      </c>
      <c r="U90" s="130">
        <f t="shared" si="1"/>
        <v>4.3610542466031188E-2</v>
      </c>
      <c r="V90" s="130">
        <f t="shared" si="1"/>
        <v>4.3610542466031188E-2</v>
      </c>
      <c r="W90" s="130">
        <f t="shared" si="1"/>
        <v>4.3610542466031188E-2</v>
      </c>
      <c r="X90" s="130">
        <f t="shared" si="1"/>
        <v>4.3610542466031188E-2</v>
      </c>
      <c r="Y90" s="130">
        <f t="shared" si="1"/>
        <v>4.3610542466031188E-2</v>
      </c>
      <c r="Z90" s="130">
        <f t="shared" si="1"/>
        <v>4.3610542466031188E-2</v>
      </c>
      <c r="AA90" s="130">
        <f t="shared" si="1"/>
        <v>4.3610542466031188E-2</v>
      </c>
      <c r="AB90" s="130">
        <f t="shared" si="1"/>
        <v>4.3610542466031188E-2</v>
      </c>
      <c r="AC90" s="130">
        <f t="shared" si="1"/>
        <v>4.3610542466031188E-2</v>
      </c>
      <c r="AD90" s="130">
        <f t="shared" si="1"/>
        <v>4.3610542466031188E-2</v>
      </c>
      <c r="AE90" s="130">
        <f t="shared" si="1"/>
        <v>4.3610542466031188E-2</v>
      </c>
      <c r="AF90" s="130">
        <f t="shared" si="1"/>
        <v>4.3610542466031188E-2</v>
      </c>
      <c r="AG90" s="130">
        <f t="shared" si="1"/>
        <v>4.3610542466031188E-2</v>
      </c>
      <c r="AH90" s="130">
        <f t="shared" si="1"/>
        <v>4.3610542466031188E-2</v>
      </c>
      <c r="AI90" s="130">
        <f t="shared" si="1"/>
        <v>4.3610542466031188E-2</v>
      </c>
      <c r="AJ90" s="130">
        <f t="shared" si="1"/>
        <v>4.3610542466031188E-2</v>
      </c>
      <c r="AK90" s="130">
        <f t="shared" si="1"/>
        <v>4.3610542466031188E-2</v>
      </c>
      <c r="AL90" s="130">
        <f t="shared" si="1"/>
        <v>4.3610542466031188E-2</v>
      </c>
      <c r="AM90" s="130">
        <f t="shared" si="1"/>
        <v>4.3610542466031188E-2</v>
      </c>
      <c r="AN90" s="130">
        <f t="shared" si="1"/>
        <v>4.3610542466031188E-2</v>
      </c>
      <c r="AO90" s="130">
        <f t="shared" si="1"/>
        <v>4.3610542466031188E-2</v>
      </c>
      <c r="AP90" s="130">
        <f t="shared" si="1"/>
        <v>4.3610542466031188E-2</v>
      </c>
      <c r="AQ90" s="130">
        <f t="shared" si="1"/>
        <v>4.3610542466031188E-2</v>
      </c>
    </row>
    <row r="91" spans="7:43" ht="14.1" customHeight="1">
      <c r="G91" s="22"/>
      <c r="H91" s="290"/>
      <c r="J91" s="132"/>
      <c r="K91" s="131" t="s">
        <v>94</v>
      </c>
      <c r="L91" s="130">
        <f t="shared" si="1"/>
        <v>4.3610542466031188E-2</v>
      </c>
      <c r="M91" s="130">
        <f t="shared" si="1"/>
        <v>4.3610542466031188E-2</v>
      </c>
      <c r="N91" s="130">
        <f t="shared" si="1"/>
        <v>4.3610542466031188E-2</v>
      </c>
      <c r="O91" s="130">
        <f t="shared" si="1"/>
        <v>4.3610542466031188E-2</v>
      </c>
      <c r="P91" s="130">
        <f t="shared" si="1"/>
        <v>4.3610542466031188E-2</v>
      </c>
      <c r="Q91" s="130">
        <f t="shared" si="1"/>
        <v>4.3610542466031188E-2</v>
      </c>
      <c r="R91" s="130">
        <f t="shared" si="1"/>
        <v>4.3610542466031188E-2</v>
      </c>
      <c r="S91" s="130">
        <f t="shared" si="1"/>
        <v>4.3610542466031188E-2</v>
      </c>
      <c r="T91" s="130">
        <f t="shared" si="1"/>
        <v>4.3610542466031188E-2</v>
      </c>
      <c r="U91" s="130">
        <f t="shared" si="1"/>
        <v>4.3610542466031188E-2</v>
      </c>
      <c r="V91" s="130">
        <f t="shared" si="1"/>
        <v>4.3610542466031188E-2</v>
      </c>
      <c r="W91" s="130">
        <f t="shared" si="1"/>
        <v>4.3610542466031188E-2</v>
      </c>
      <c r="X91" s="130">
        <f t="shared" si="1"/>
        <v>4.3610542466031188E-2</v>
      </c>
      <c r="Y91" s="130">
        <f t="shared" si="1"/>
        <v>4.3610542466031188E-2</v>
      </c>
      <c r="Z91" s="130">
        <f t="shared" si="1"/>
        <v>4.3610542466031188E-2</v>
      </c>
      <c r="AA91" s="130">
        <f t="shared" si="1"/>
        <v>4.3610542466031188E-2</v>
      </c>
      <c r="AB91" s="130">
        <f t="shared" si="1"/>
        <v>4.3610542466031188E-2</v>
      </c>
      <c r="AC91" s="130">
        <f t="shared" si="1"/>
        <v>4.3610542466031188E-2</v>
      </c>
      <c r="AD91" s="130">
        <f t="shared" si="1"/>
        <v>4.3610542466031188E-2</v>
      </c>
      <c r="AE91" s="130">
        <f t="shared" si="1"/>
        <v>4.3610542466031188E-2</v>
      </c>
      <c r="AF91" s="130">
        <f t="shared" si="1"/>
        <v>4.3610542466031188E-2</v>
      </c>
      <c r="AG91" s="130">
        <f t="shared" si="1"/>
        <v>4.3610542466031188E-2</v>
      </c>
      <c r="AH91" s="130">
        <f t="shared" si="1"/>
        <v>4.3610542466031188E-2</v>
      </c>
      <c r="AI91" s="130">
        <f t="shared" si="1"/>
        <v>4.3610542466031188E-2</v>
      </c>
      <c r="AJ91" s="130">
        <f t="shared" si="1"/>
        <v>4.3610542466031188E-2</v>
      </c>
      <c r="AK91" s="130">
        <f t="shared" si="1"/>
        <v>4.3610542466031188E-2</v>
      </c>
      <c r="AL91" s="130">
        <f t="shared" si="1"/>
        <v>4.3610542466031188E-2</v>
      </c>
      <c r="AM91" s="130">
        <f t="shared" si="1"/>
        <v>4.3610542466031188E-2</v>
      </c>
      <c r="AN91" s="130">
        <f t="shared" si="1"/>
        <v>4.3610542466031188E-2</v>
      </c>
      <c r="AO91" s="130">
        <f t="shared" si="1"/>
        <v>4.3610542466031188E-2</v>
      </c>
      <c r="AP91" s="130">
        <f t="shared" si="1"/>
        <v>4.3610542466031188E-2</v>
      </c>
      <c r="AQ91" s="130">
        <f t="shared" si="1"/>
        <v>4.3610542466031188E-2</v>
      </c>
    </row>
    <row r="92" spans="7:43" ht="14.1" customHeight="1">
      <c r="G92" s="22"/>
      <c r="H92" s="290"/>
      <c r="J92" s="132"/>
      <c r="K92" s="131" t="s">
        <v>128</v>
      </c>
      <c r="L92" s="130">
        <f t="shared" si="1"/>
        <v>4.3610542466031188E-2</v>
      </c>
      <c r="M92" s="130">
        <f t="shared" si="1"/>
        <v>4.3610542466031188E-2</v>
      </c>
      <c r="N92" s="130">
        <f t="shared" si="1"/>
        <v>4.3610542466031188E-2</v>
      </c>
      <c r="O92" s="130">
        <f t="shared" si="1"/>
        <v>4.3610542466031188E-2</v>
      </c>
      <c r="P92" s="130">
        <f t="shared" si="1"/>
        <v>4.3610542466031188E-2</v>
      </c>
      <c r="Q92" s="130">
        <f t="shared" si="1"/>
        <v>4.3610542466031188E-2</v>
      </c>
      <c r="R92" s="130">
        <f t="shared" si="1"/>
        <v>4.3610542466031188E-2</v>
      </c>
      <c r="S92" s="130">
        <f t="shared" si="1"/>
        <v>4.3610542466031188E-2</v>
      </c>
      <c r="T92" s="130">
        <f t="shared" si="1"/>
        <v>4.3610542466031188E-2</v>
      </c>
      <c r="U92" s="130">
        <f t="shared" si="1"/>
        <v>4.3610542466031188E-2</v>
      </c>
      <c r="V92" s="130">
        <f t="shared" si="1"/>
        <v>4.3610542466031188E-2</v>
      </c>
      <c r="W92" s="130">
        <f t="shared" si="1"/>
        <v>4.3610542466031188E-2</v>
      </c>
      <c r="X92" s="130">
        <f t="shared" si="1"/>
        <v>4.3610542466031188E-2</v>
      </c>
      <c r="Y92" s="130">
        <f t="shared" si="1"/>
        <v>4.3610542466031188E-2</v>
      </c>
      <c r="Z92" s="130">
        <f t="shared" si="1"/>
        <v>4.3610542466031188E-2</v>
      </c>
      <c r="AA92" s="130">
        <f t="shared" si="1"/>
        <v>4.3610542466031188E-2</v>
      </c>
      <c r="AB92" s="130">
        <f t="shared" si="1"/>
        <v>4.3610542466031188E-2</v>
      </c>
      <c r="AC92" s="130">
        <f t="shared" si="1"/>
        <v>4.3610542466031188E-2</v>
      </c>
      <c r="AD92" s="130">
        <f t="shared" si="1"/>
        <v>4.3610542466031188E-2</v>
      </c>
      <c r="AE92" s="130">
        <f t="shared" si="1"/>
        <v>4.3610542466031188E-2</v>
      </c>
      <c r="AF92" s="130">
        <f t="shared" si="1"/>
        <v>4.3610542466031188E-2</v>
      </c>
      <c r="AG92" s="130">
        <f t="shared" si="1"/>
        <v>4.3610542466031188E-2</v>
      </c>
      <c r="AH92" s="130">
        <f t="shared" si="1"/>
        <v>4.3610542466031188E-2</v>
      </c>
      <c r="AI92" s="130">
        <f t="shared" si="1"/>
        <v>4.3610542466031188E-2</v>
      </c>
      <c r="AJ92" s="130">
        <f t="shared" si="1"/>
        <v>4.3610542466031188E-2</v>
      </c>
      <c r="AK92" s="130">
        <f t="shared" si="1"/>
        <v>4.3610542466031188E-2</v>
      </c>
      <c r="AL92" s="130">
        <f t="shared" si="1"/>
        <v>4.3610542466031188E-2</v>
      </c>
      <c r="AM92" s="130">
        <f t="shared" si="1"/>
        <v>4.3610542466031188E-2</v>
      </c>
      <c r="AN92" s="130">
        <f t="shared" si="1"/>
        <v>4.3610542466031188E-2</v>
      </c>
      <c r="AO92" s="130">
        <f t="shared" si="1"/>
        <v>4.3610542466031188E-2</v>
      </c>
      <c r="AP92" s="130">
        <f t="shared" si="1"/>
        <v>4.3610542466031188E-2</v>
      </c>
      <c r="AQ92" s="130">
        <f t="shared" si="1"/>
        <v>4.3610542466031188E-2</v>
      </c>
    </row>
    <row r="93" spans="7:43" ht="14.1" customHeight="1">
      <c r="G93" s="133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5"/>
    </row>
    <row r="96" spans="7:43" ht="14.1" customHeight="1">
      <c r="G96" s="136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</row>
    <row r="97" spans="4:43" ht="14.1" customHeight="1">
      <c r="D97" s="21" t="s">
        <v>61</v>
      </c>
      <c r="G97" s="261" t="s">
        <v>129</v>
      </c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138"/>
      <c r="V97" s="138"/>
      <c r="W97" s="138"/>
      <c r="X97" s="138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</row>
    <row r="98" spans="4:43" ht="14.1" customHeight="1">
      <c r="G98" s="22"/>
      <c r="L98" s="16" t="s">
        <v>130</v>
      </c>
    </row>
    <row r="99" spans="4:43" ht="14.1" customHeight="1">
      <c r="G99" s="22"/>
      <c r="L99" s="128">
        <v>2019</v>
      </c>
      <c r="M99" s="128">
        <v>2020</v>
      </c>
      <c r="N99" s="128">
        <v>2021</v>
      </c>
      <c r="O99" s="128">
        <v>2022</v>
      </c>
      <c r="P99" s="128">
        <v>2023</v>
      </c>
      <c r="Q99" s="128">
        <v>2024</v>
      </c>
      <c r="R99" s="128">
        <v>2025</v>
      </c>
      <c r="S99" s="128">
        <v>2026</v>
      </c>
      <c r="T99" s="128">
        <v>2027</v>
      </c>
      <c r="U99" s="128">
        <v>2028</v>
      </c>
      <c r="V99" s="128">
        <v>2029</v>
      </c>
      <c r="W99" s="128">
        <v>2030</v>
      </c>
      <c r="X99" s="128">
        <v>2031</v>
      </c>
      <c r="Y99" s="128">
        <v>2032</v>
      </c>
      <c r="Z99" s="128">
        <v>2033</v>
      </c>
      <c r="AA99" s="128">
        <v>2034</v>
      </c>
      <c r="AB99" s="128">
        <v>2035</v>
      </c>
      <c r="AC99" s="128">
        <v>2036</v>
      </c>
      <c r="AD99" s="128">
        <v>2037</v>
      </c>
      <c r="AE99" s="128">
        <v>2038</v>
      </c>
      <c r="AF99" s="128">
        <v>2039</v>
      </c>
      <c r="AG99" s="128">
        <v>2040</v>
      </c>
      <c r="AH99" s="128">
        <v>2041</v>
      </c>
      <c r="AI99" s="128">
        <v>2042</v>
      </c>
      <c r="AJ99" s="128">
        <v>2043</v>
      </c>
      <c r="AK99" s="128">
        <v>2044</v>
      </c>
      <c r="AL99" s="128">
        <v>2045</v>
      </c>
      <c r="AM99" s="128">
        <v>2046</v>
      </c>
      <c r="AN99" s="128">
        <v>2047</v>
      </c>
      <c r="AO99" s="128">
        <v>2048</v>
      </c>
      <c r="AP99" s="128">
        <v>2049</v>
      </c>
      <c r="AQ99" s="128">
        <v>2050</v>
      </c>
    </row>
    <row r="100" spans="4:43" ht="14.1" customHeight="1">
      <c r="G100" s="22"/>
      <c r="H100" s="302" t="s">
        <v>131</v>
      </c>
      <c r="J100" s="303" t="s">
        <v>132</v>
      </c>
      <c r="K100" s="140" t="s">
        <v>133</v>
      </c>
      <c r="L100" s="141">
        <v>0.11974504956396949</v>
      </c>
      <c r="M100" s="141">
        <v>0.12191978029569846</v>
      </c>
      <c r="N100" s="141">
        <v>0.12409451102742743</v>
      </c>
      <c r="O100" s="141">
        <v>0.12626924175915641</v>
      </c>
      <c r="P100" s="141">
        <v>0.12844397249088538</v>
      </c>
      <c r="Q100" s="141">
        <v>0.13061870322261435</v>
      </c>
      <c r="R100" s="141">
        <v>0.13279343395434332</v>
      </c>
      <c r="S100" s="141">
        <v>0.13496816468607228</v>
      </c>
      <c r="T100" s="141">
        <v>0.13714289541780125</v>
      </c>
      <c r="U100" s="141">
        <v>0.13931762614953022</v>
      </c>
      <c r="V100" s="141">
        <v>0.14149235688125919</v>
      </c>
      <c r="W100" s="141">
        <v>0.14366708761298816</v>
      </c>
      <c r="X100" s="141">
        <v>0.14397940736866857</v>
      </c>
      <c r="Y100" s="141">
        <v>0.14429172712434898</v>
      </c>
      <c r="Z100" s="141">
        <v>0.1446040468800294</v>
      </c>
      <c r="AA100" s="141">
        <v>0.14491636663570981</v>
      </c>
      <c r="AB100" s="141">
        <v>0.14522868639139022</v>
      </c>
      <c r="AC100" s="141">
        <v>0.14554100614707063</v>
      </c>
      <c r="AD100" s="141">
        <v>0.14585332590275105</v>
      </c>
      <c r="AE100" s="141">
        <v>0.14616564565843146</v>
      </c>
      <c r="AF100" s="141">
        <v>0.14647796541411187</v>
      </c>
      <c r="AG100" s="141">
        <v>0.14679028516979228</v>
      </c>
      <c r="AH100" s="141">
        <v>0.1471026049254727</v>
      </c>
      <c r="AI100" s="141">
        <v>0.14741492468115311</v>
      </c>
      <c r="AJ100" s="141">
        <v>0.14772724443683352</v>
      </c>
      <c r="AK100" s="141">
        <v>0.14803956419251393</v>
      </c>
      <c r="AL100" s="141">
        <v>0.14835188394819435</v>
      </c>
      <c r="AM100" s="141">
        <v>0.14866420370387476</v>
      </c>
      <c r="AN100" s="141">
        <v>0.14897652345955517</v>
      </c>
      <c r="AO100" s="141">
        <v>0.14928884321523558</v>
      </c>
      <c r="AP100" s="141">
        <v>0.149601162970916</v>
      </c>
      <c r="AQ100" s="142">
        <v>0.14991348272659633</v>
      </c>
    </row>
    <row r="101" spans="4:43" ht="14.1" customHeight="1">
      <c r="G101" s="22"/>
      <c r="H101" s="302"/>
      <c r="J101" s="304"/>
      <c r="K101" s="19" t="s">
        <v>134</v>
      </c>
      <c r="L101" s="141">
        <v>0.11974504956396949</v>
      </c>
      <c r="M101" s="141">
        <v>0.12103743361693858</v>
      </c>
      <c r="N101" s="141">
        <v>0.12232981766990768</v>
      </c>
      <c r="O101" s="141">
        <v>0.12362220172287677</v>
      </c>
      <c r="P101" s="141">
        <v>0.12491458577584587</v>
      </c>
      <c r="Q101" s="141">
        <v>0.12620696982881496</v>
      </c>
      <c r="R101" s="141">
        <v>0.12749935388178404</v>
      </c>
      <c r="S101" s="141">
        <v>0.12879173793475313</v>
      </c>
      <c r="T101" s="141">
        <v>0.13008412198772221</v>
      </c>
      <c r="U101" s="141">
        <v>0.13137650604069129</v>
      </c>
      <c r="V101" s="141">
        <v>0.13266889009366037</v>
      </c>
      <c r="W101" s="141">
        <v>0.13396127414662951</v>
      </c>
      <c r="X101" s="141">
        <v>0.13444656481994743</v>
      </c>
      <c r="Y101" s="141">
        <v>0.13493185549326536</v>
      </c>
      <c r="Z101" s="141">
        <v>0.13541714616658329</v>
      </c>
      <c r="AA101" s="141">
        <v>0.13590243683990122</v>
      </c>
      <c r="AB101" s="141">
        <v>0.13638772751321915</v>
      </c>
      <c r="AC101" s="141">
        <v>0.13687301818653708</v>
      </c>
      <c r="AD101" s="141">
        <v>0.13735830885985501</v>
      </c>
      <c r="AE101" s="141">
        <v>0.13784359953317293</v>
      </c>
      <c r="AF101" s="141">
        <v>0.13832889020649086</v>
      </c>
      <c r="AG101" s="141">
        <v>0.13881418087980879</v>
      </c>
      <c r="AH101" s="141">
        <v>0.13929947155312672</v>
      </c>
      <c r="AI101" s="141">
        <v>0.13978476222644465</v>
      </c>
      <c r="AJ101" s="141">
        <v>0.14027005289976258</v>
      </c>
      <c r="AK101" s="141">
        <v>0.1407553435730805</v>
      </c>
      <c r="AL101" s="141">
        <v>0.14124063424639843</v>
      </c>
      <c r="AM101" s="141">
        <v>0.14172592491971636</v>
      </c>
      <c r="AN101" s="141">
        <v>0.14221121559303429</v>
      </c>
      <c r="AO101" s="141">
        <v>0.14269650626635222</v>
      </c>
      <c r="AP101" s="141">
        <v>0.14318179693967015</v>
      </c>
      <c r="AQ101" s="143">
        <v>0.14366708761298816</v>
      </c>
    </row>
    <row r="102" spans="4:43" ht="14.1" customHeight="1" thickBot="1">
      <c r="G102" s="22"/>
      <c r="H102" s="302"/>
      <c r="J102" s="304"/>
      <c r="K102" s="144" t="s">
        <v>135</v>
      </c>
      <c r="L102" s="145">
        <v>0.11974504956396949</v>
      </c>
      <c r="M102" s="145">
        <v>0.11974504956396949</v>
      </c>
      <c r="N102" s="145">
        <v>0.11974504956396949</v>
      </c>
      <c r="O102" s="145">
        <v>0.11974504956396949</v>
      </c>
      <c r="P102" s="145">
        <v>0.11974504956396949</v>
      </c>
      <c r="Q102" s="145">
        <v>0.11974504956396949</v>
      </c>
      <c r="R102" s="145">
        <v>0.11974504956396949</v>
      </c>
      <c r="S102" s="145">
        <v>0.11974504956396949</v>
      </c>
      <c r="T102" s="145">
        <v>0.11974504956396949</v>
      </c>
      <c r="U102" s="145">
        <v>0.11974504956396949</v>
      </c>
      <c r="V102" s="145">
        <v>0.11974504956396949</v>
      </c>
      <c r="W102" s="141">
        <v>0.11974504956396949</v>
      </c>
      <c r="X102" s="145">
        <v>0.12045586079310248</v>
      </c>
      <c r="Y102" s="145">
        <v>0.12116667202223548</v>
      </c>
      <c r="Z102" s="145">
        <v>0.12187748325136848</v>
      </c>
      <c r="AA102" s="145">
        <v>0.12258829448050147</v>
      </c>
      <c r="AB102" s="145">
        <v>0.12329910570963447</v>
      </c>
      <c r="AC102" s="145">
        <v>0.12400991693876746</v>
      </c>
      <c r="AD102" s="145">
        <v>0.12472072816790046</v>
      </c>
      <c r="AE102" s="145">
        <v>0.12543153939703347</v>
      </c>
      <c r="AF102" s="145">
        <v>0.12614235062616647</v>
      </c>
      <c r="AG102" s="145">
        <v>0.12685316185529946</v>
      </c>
      <c r="AH102" s="145">
        <v>0.12756397308443246</v>
      </c>
      <c r="AI102" s="145">
        <v>0.12827478431356545</v>
      </c>
      <c r="AJ102" s="145">
        <v>0.12898559554269845</v>
      </c>
      <c r="AK102" s="145">
        <v>0.12969640677183145</v>
      </c>
      <c r="AL102" s="145">
        <v>0.13040721800096444</v>
      </c>
      <c r="AM102" s="145">
        <v>0.13111802923009744</v>
      </c>
      <c r="AN102" s="145">
        <v>0.13182884045923043</v>
      </c>
      <c r="AO102" s="145">
        <v>0.13253965168836343</v>
      </c>
      <c r="AP102" s="145">
        <v>0.13325046291749643</v>
      </c>
      <c r="AQ102" s="146">
        <v>0.13396127414662951</v>
      </c>
    </row>
    <row r="103" spans="4:43" ht="14.1" customHeight="1" thickTop="1">
      <c r="G103" s="22"/>
      <c r="H103" s="302"/>
      <c r="J103" s="304"/>
      <c r="K103" s="140" t="s">
        <v>136</v>
      </c>
      <c r="L103" s="141">
        <v>0.13163862104961069</v>
      </c>
      <c r="M103" s="141">
        <v>0.13402935499411567</v>
      </c>
      <c r="N103" s="141">
        <v>0.13642008893862065</v>
      </c>
      <c r="O103" s="141">
        <v>0.13881082288312563</v>
      </c>
      <c r="P103" s="141">
        <v>0.14120155682763061</v>
      </c>
      <c r="Q103" s="141">
        <v>0.14359229077213559</v>
      </c>
      <c r="R103" s="141">
        <v>0.14598302471664057</v>
      </c>
      <c r="S103" s="141">
        <v>0.14837375866114555</v>
      </c>
      <c r="T103" s="141">
        <v>0.15076449260565053</v>
      </c>
      <c r="U103" s="141">
        <v>0.15315522655015551</v>
      </c>
      <c r="V103" s="141">
        <v>0.15554596049466049</v>
      </c>
      <c r="W103" s="141">
        <v>0.15793669443916541</v>
      </c>
      <c r="X103" s="141">
        <v>0.15828003507925056</v>
      </c>
      <c r="Y103" s="141">
        <v>0.15862337571933571</v>
      </c>
      <c r="Z103" s="141">
        <v>0.15896671635942086</v>
      </c>
      <c r="AA103" s="141">
        <v>0.15931005699950601</v>
      </c>
      <c r="AB103" s="141">
        <v>0.15965339763959116</v>
      </c>
      <c r="AC103" s="141">
        <v>0.15999673827967631</v>
      </c>
      <c r="AD103" s="141">
        <v>0.16034007891976146</v>
      </c>
      <c r="AE103" s="141">
        <v>0.16068341955984661</v>
      </c>
      <c r="AF103" s="141">
        <v>0.16102676019993176</v>
      </c>
      <c r="AG103" s="141">
        <v>0.16137010084001691</v>
      </c>
      <c r="AH103" s="141">
        <v>0.16171344148010205</v>
      </c>
      <c r="AI103" s="141">
        <v>0.1620567821201872</v>
      </c>
      <c r="AJ103" s="141">
        <v>0.16240012276027235</v>
      </c>
      <c r="AK103" s="141">
        <v>0.1627434634003575</v>
      </c>
      <c r="AL103" s="141">
        <v>0.16308680404044265</v>
      </c>
      <c r="AM103" s="141">
        <v>0.1634301446805278</v>
      </c>
      <c r="AN103" s="141">
        <v>0.16377348532061295</v>
      </c>
      <c r="AO103" s="141">
        <v>0.1641168259606981</v>
      </c>
      <c r="AP103" s="141">
        <v>0.16446016660078325</v>
      </c>
      <c r="AQ103" s="142">
        <v>0.16480350724086826</v>
      </c>
    </row>
    <row r="104" spans="4:43" ht="14.1" customHeight="1">
      <c r="G104" s="22"/>
      <c r="H104" s="302"/>
      <c r="J104" s="304"/>
      <c r="K104" s="19" t="s">
        <v>137</v>
      </c>
      <c r="L104" s="141">
        <v>0.13163862104961069</v>
      </c>
      <c r="M104" s="141">
        <v>0.13305937000932844</v>
      </c>
      <c r="N104" s="141">
        <v>0.13448011896904619</v>
      </c>
      <c r="O104" s="141">
        <v>0.13590086792876394</v>
      </c>
      <c r="P104" s="141">
        <v>0.13732161688848168</v>
      </c>
      <c r="Q104" s="141">
        <v>0.13874236584819943</v>
      </c>
      <c r="R104" s="141">
        <v>0.14016311480791718</v>
      </c>
      <c r="S104" s="141">
        <v>0.14158386376763493</v>
      </c>
      <c r="T104" s="141">
        <v>0.14300461272735268</v>
      </c>
      <c r="U104" s="141">
        <v>0.14442536168707043</v>
      </c>
      <c r="V104" s="141">
        <v>0.14584611064678818</v>
      </c>
      <c r="W104" s="141">
        <v>0.14726685960650579</v>
      </c>
      <c r="X104" s="141">
        <v>0.14780035134813876</v>
      </c>
      <c r="Y104" s="141">
        <v>0.14833384308977174</v>
      </c>
      <c r="Z104" s="141">
        <v>0.14886733483140471</v>
      </c>
      <c r="AA104" s="141">
        <v>0.14940082657303769</v>
      </c>
      <c r="AB104" s="141">
        <v>0.14993431831467066</v>
      </c>
      <c r="AC104" s="141">
        <v>0.15046781005630364</v>
      </c>
      <c r="AD104" s="141">
        <v>0.15100130179793661</v>
      </c>
      <c r="AE104" s="141">
        <v>0.15153479353956958</v>
      </c>
      <c r="AF104" s="141">
        <v>0.15206828528120256</v>
      </c>
      <c r="AG104" s="141">
        <v>0.15260177702283553</v>
      </c>
      <c r="AH104" s="141">
        <v>0.15313526876446851</v>
      </c>
      <c r="AI104" s="141">
        <v>0.15366876050610148</v>
      </c>
      <c r="AJ104" s="141">
        <v>0.15420225224773446</v>
      </c>
      <c r="AK104" s="141">
        <v>0.15473574398936743</v>
      </c>
      <c r="AL104" s="141">
        <v>0.1552692357310004</v>
      </c>
      <c r="AM104" s="141">
        <v>0.15580272747263338</v>
      </c>
      <c r="AN104" s="141">
        <v>0.15633621921426635</v>
      </c>
      <c r="AO104" s="141">
        <v>0.15686971095589933</v>
      </c>
      <c r="AP104" s="141">
        <v>0.1574032026975323</v>
      </c>
      <c r="AQ104" s="143">
        <v>0.15793669443916541</v>
      </c>
    </row>
    <row r="105" spans="4:43" ht="14.1" customHeight="1" thickBot="1">
      <c r="G105" s="22"/>
      <c r="H105" s="302"/>
      <c r="J105" s="304"/>
      <c r="K105" s="144" t="s">
        <v>138</v>
      </c>
      <c r="L105" s="145">
        <v>0.13163862104961069</v>
      </c>
      <c r="M105" s="145">
        <v>0.13163862104961069</v>
      </c>
      <c r="N105" s="145">
        <v>0.13163862104961069</v>
      </c>
      <c r="O105" s="145">
        <v>0.13163862104961069</v>
      </c>
      <c r="P105" s="145">
        <v>0.13163862104961069</v>
      </c>
      <c r="Q105" s="145">
        <v>0.13163862104961069</v>
      </c>
      <c r="R105" s="145">
        <v>0.13163862104961069</v>
      </c>
      <c r="S105" s="145">
        <v>0.13163862104961069</v>
      </c>
      <c r="T105" s="145">
        <v>0.13163862104961069</v>
      </c>
      <c r="U105" s="145">
        <v>0.13163862104961069</v>
      </c>
      <c r="V105" s="145">
        <v>0.13163862104961069</v>
      </c>
      <c r="W105" s="145">
        <v>0.13163862104961069</v>
      </c>
      <c r="X105" s="145">
        <v>0.13242003297745544</v>
      </c>
      <c r="Y105" s="145">
        <v>0.1332014449053002</v>
      </c>
      <c r="Z105" s="145">
        <v>0.13398285683314495</v>
      </c>
      <c r="AA105" s="145">
        <v>0.13476426876098971</v>
      </c>
      <c r="AB105" s="145">
        <v>0.13554568068883446</v>
      </c>
      <c r="AC105" s="145">
        <v>0.13632709261667922</v>
      </c>
      <c r="AD105" s="145">
        <v>0.13710850454452397</v>
      </c>
      <c r="AE105" s="145">
        <v>0.13788991647236873</v>
      </c>
      <c r="AF105" s="145">
        <v>0.13867132840021348</v>
      </c>
      <c r="AG105" s="145">
        <v>0.13945274032805824</v>
      </c>
      <c r="AH105" s="145">
        <v>0.14023415225590299</v>
      </c>
      <c r="AI105" s="145">
        <v>0.14101556418374775</v>
      </c>
      <c r="AJ105" s="145">
        <v>0.1417969761115925</v>
      </c>
      <c r="AK105" s="145">
        <v>0.14257838803943726</v>
      </c>
      <c r="AL105" s="145">
        <v>0.14335979996728201</v>
      </c>
      <c r="AM105" s="145">
        <v>0.14414121189512677</v>
      </c>
      <c r="AN105" s="145">
        <v>0.14492262382297152</v>
      </c>
      <c r="AO105" s="145">
        <v>0.14570403575081628</v>
      </c>
      <c r="AP105" s="145">
        <v>0.14648544767866103</v>
      </c>
      <c r="AQ105" s="146">
        <v>0.14726685960650579</v>
      </c>
    </row>
    <row r="106" spans="4:43" ht="14.1" customHeight="1" thickTop="1">
      <c r="G106" s="22"/>
      <c r="H106" s="302"/>
      <c r="J106" s="304"/>
      <c r="K106" s="140" t="s">
        <v>139</v>
      </c>
      <c r="L106" s="141">
        <v>0.13713922269135043</v>
      </c>
      <c r="M106" s="141">
        <v>0.13962985494043542</v>
      </c>
      <c r="N106" s="141">
        <v>0.14212048718952042</v>
      </c>
      <c r="O106" s="141">
        <v>0.14461111943860541</v>
      </c>
      <c r="P106" s="141">
        <v>0.14710175168769041</v>
      </c>
      <c r="Q106" s="141">
        <v>0.1495923839367754</v>
      </c>
      <c r="R106" s="141">
        <v>0.1520830161858604</v>
      </c>
      <c r="S106" s="141">
        <v>0.15457364843494539</v>
      </c>
      <c r="T106" s="141">
        <v>0.15706428068403039</v>
      </c>
      <c r="U106" s="141">
        <v>0.15955491293311538</v>
      </c>
      <c r="V106" s="141">
        <v>0.16204554518220038</v>
      </c>
      <c r="W106" s="141">
        <v>0.16453617743128526</v>
      </c>
      <c r="X106" s="141">
        <v>0.16489386477352719</v>
      </c>
      <c r="Y106" s="141">
        <v>0.16525155211576911</v>
      </c>
      <c r="Z106" s="141">
        <v>0.16560923945801104</v>
      </c>
      <c r="AA106" s="141">
        <v>0.16596692680025296</v>
      </c>
      <c r="AB106" s="141">
        <v>0.16632461414249489</v>
      </c>
      <c r="AC106" s="141">
        <v>0.16668230148473681</v>
      </c>
      <c r="AD106" s="141">
        <v>0.16703998882697874</v>
      </c>
      <c r="AE106" s="141">
        <v>0.16739767616922066</v>
      </c>
      <c r="AF106" s="141">
        <v>0.16775536351146259</v>
      </c>
      <c r="AG106" s="141">
        <v>0.16811305085370451</v>
      </c>
      <c r="AH106" s="141">
        <v>0.16847073819594643</v>
      </c>
      <c r="AI106" s="141">
        <v>0.16882842553818836</v>
      </c>
      <c r="AJ106" s="141">
        <v>0.16918611288043028</v>
      </c>
      <c r="AK106" s="141">
        <v>0.16954380022267221</v>
      </c>
      <c r="AL106" s="141">
        <v>0.16990148756491413</v>
      </c>
      <c r="AM106" s="141">
        <v>0.17025917490715606</v>
      </c>
      <c r="AN106" s="141">
        <v>0.17061686224939798</v>
      </c>
      <c r="AO106" s="141">
        <v>0.17097454959163991</v>
      </c>
      <c r="AP106" s="141">
        <v>0.17133223693388183</v>
      </c>
      <c r="AQ106" s="142">
        <v>0.17168992427612376</v>
      </c>
    </row>
    <row r="107" spans="4:43" ht="14.1" customHeight="1">
      <c r="G107" s="22"/>
      <c r="H107" s="302"/>
      <c r="J107" s="304"/>
      <c r="K107" s="19" t="s">
        <v>140</v>
      </c>
      <c r="L107" s="141">
        <v>0.13713922269135043</v>
      </c>
      <c r="M107" s="141">
        <v>0.13861933852986111</v>
      </c>
      <c r="N107" s="141">
        <v>0.14009945436837179</v>
      </c>
      <c r="O107" s="141">
        <v>0.14157957020688247</v>
      </c>
      <c r="P107" s="141">
        <v>0.14305968604539315</v>
      </c>
      <c r="Q107" s="141">
        <v>0.14453980188390383</v>
      </c>
      <c r="R107" s="141">
        <v>0.14601991772241452</v>
      </c>
      <c r="S107" s="141">
        <v>0.1475000335609252</v>
      </c>
      <c r="T107" s="141">
        <v>0.14898014939943588</v>
      </c>
      <c r="U107" s="141">
        <v>0.15046026523794656</v>
      </c>
      <c r="V107" s="141">
        <v>0.15194038107645724</v>
      </c>
      <c r="W107" s="141">
        <v>0.15342049691496795</v>
      </c>
      <c r="X107" s="141">
        <v>0.15397628094078381</v>
      </c>
      <c r="Y107" s="141">
        <v>0.15453206496659966</v>
      </c>
      <c r="Z107" s="141">
        <v>0.15508784899241551</v>
      </c>
      <c r="AA107" s="141">
        <v>0.15564363301823136</v>
      </c>
      <c r="AB107" s="141">
        <v>0.15619941704404722</v>
      </c>
      <c r="AC107" s="141">
        <v>0.15675520106986307</v>
      </c>
      <c r="AD107" s="141">
        <v>0.15731098509567892</v>
      </c>
      <c r="AE107" s="141">
        <v>0.15786676912149478</v>
      </c>
      <c r="AF107" s="141">
        <v>0.15842255314731063</v>
      </c>
      <c r="AG107" s="141">
        <v>0.15897833717312648</v>
      </c>
      <c r="AH107" s="141">
        <v>0.15953412119894234</v>
      </c>
      <c r="AI107" s="141">
        <v>0.16008990522475819</v>
      </c>
      <c r="AJ107" s="141">
        <v>0.16064568925057404</v>
      </c>
      <c r="AK107" s="141">
        <v>0.16120147327638989</v>
      </c>
      <c r="AL107" s="141">
        <v>0.16175725730220575</v>
      </c>
      <c r="AM107" s="141">
        <v>0.1623130413280216</v>
      </c>
      <c r="AN107" s="141">
        <v>0.16286882535383745</v>
      </c>
      <c r="AO107" s="141">
        <v>0.16342460937965331</v>
      </c>
      <c r="AP107" s="141">
        <v>0.16398039340546916</v>
      </c>
      <c r="AQ107" s="143">
        <v>0.16453617743128526</v>
      </c>
    </row>
    <row r="108" spans="4:43" ht="14.1" customHeight="1" thickBot="1">
      <c r="G108" s="22"/>
      <c r="H108" s="302"/>
      <c r="J108" s="304"/>
      <c r="K108" s="144" t="s">
        <v>141</v>
      </c>
      <c r="L108" s="145">
        <v>0.13713922269135043</v>
      </c>
      <c r="M108" s="145">
        <v>0.13713922269135043</v>
      </c>
      <c r="N108" s="145">
        <v>0.13713922269135043</v>
      </c>
      <c r="O108" s="145">
        <v>0.13713922269135043</v>
      </c>
      <c r="P108" s="145">
        <v>0.13713922269135043</v>
      </c>
      <c r="Q108" s="145">
        <v>0.13713922269135043</v>
      </c>
      <c r="R108" s="145">
        <v>0.13713922269135043</v>
      </c>
      <c r="S108" s="145">
        <v>0.13713922269135043</v>
      </c>
      <c r="T108" s="145">
        <v>0.13713922269135043</v>
      </c>
      <c r="U108" s="145">
        <v>0.13713922269135043</v>
      </c>
      <c r="V108" s="145">
        <v>0.13713922269135043</v>
      </c>
      <c r="W108" s="145">
        <v>0.13713922269135043</v>
      </c>
      <c r="X108" s="145">
        <v>0.13795328640253129</v>
      </c>
      <c r="Y108" s="145">
        <v>0.13876735011371216</v>
      </c>
      <c r="Z108" s="145">
        <v>0.13958141382489303</v>
      </c>
      <c r="AA108" s="145">
        <v>0.1403954775360739</v>
      </c>
      <c r="AB108" s="145">
        <v>0.14120954124725477</v>
      </c>
      <c r="AC108" s="145">
        <v>0.14202360495843563</v>
      </c>
      <c r="AD108" s="145">
        <v>0.1428376686696165</v>
      </c>
      <c r="AE108" s="145">
        <v>0.14365173238079737</v>
      </c>
      <c r="AF108" s="145">
        <v>0.14446579609197824</v>
      </c>
      <c r="AG108" s="145">
        <v>0.14527985980315911</v>
      </c>
      <c r="AH108" s="145">
        <v>0.14609392351433997</v>
      </c>
      <c r="AI108" s="145">
        <v>0.14690798722552084</v>
      </c>
      <c r="AJ108" s="145">
        <v>0.14772205093670171</v>
      </c>
      <c r="AK108" s="145">
        <v>0.14853611464788258</v>
      </c>
      <c r="AL108" s="145">
        <v>0.14935017835906345</v>
      </c>
      <c r="AM108" s="145">
        <v>0.15016424207024431</v>
      </c>
      <c r="AN108" s="145">
        <v>0.15097830578142518</v>
      </c>
      <c r="AO108" s="145">
        <v>0.15179236949260605</v>
      </c>
      <c r="AP108" s="145">
        <v>0.15260643320378692</v>
      </c>
      <c r="AQ108" s="146">
        <v>0.15342049691496795</v>
      </c>
    </row>
    <row r="109" spans="4:43" ht="14.1" customHeight="1" thickTop="1">
      <c r="G109" s="22"/>
      <c r="H109" s="302"/>
      <c r="J109" s="304"/>
      <c r="K109" s="140" t="s">
        <v>142</v>
      </c>
      <c r="L109" s="141">
        <v>0.14439782807134519</v>
      </c>
      <c r="M109" s="141">
        <v>0.14702028633116587</v>
      </c>
      <c r="N109" s="141">
        <v>0.14964274459098656</v>
      </c>
      <c r="O109" s="141">
        <v>0.15226520285080725</v>
      </c>
      <c r="P109" s="141">
        <v>0.15488766111062793</v>
      </c>
      <c r="Q109" s="141">
        <v>0.15751011937044862</v>
      </c>
      <c r="R109" s="141">
        <v>0.16013257763026931</v>
      </c>
      <c r="S109" s="141">
        <v>0.16275503589008999</v>
      </c>
      <c r="T109" s="141">
        <v>0.16537749414991068</v>
      </c>
      <c r="U109" s="141">
        <v>0.16799995240973137</v>
      </c>
      <c r="V109" s="141">
        <v>0.17062241066955205</v>
      </c>
      <c r="W109" s="141">
        <v>0.17324486892937285</v>
      </c>
      <c r="X109" s="141">
        <v>0.17362148820965409</v>
      </c>
      <c r="Y109" s="141">
        <v>0.17399810748993533</v>
      </c>
      <c r="Z109" s="141">
        <v>0.17437472677021656</v>
      </c>
      <c r="AA109" s="141">
        <v>0.1747513460504978</v>
      </c>
      <c r="AB109" s="141">
        <v>0.17512796533077904</v>
      </c>
      <c r="AC109" s="141">
        <v>0.17550458461106028</v>
      </c>
      <c r="AD109" s="141">
        <v>0.17588120389134151</v>
      </c>
      <c r="AE109" s="141">
        <v>0.17625782317162275</v>
      </c>
      <c r="AF109" s="141">
        <v>0.17663444245190399</v>
      </c>
      <c r="AG109" s="141">
        <v>0.17701106173218523</v>
      </c>
      <c r="AH109" s="141">
        <v>0.17738768101246646</v>
      </c>
      <c r="AI109" s="141">
        <v>0.1777643002927477</v>
      </c>
      <c r="AJ109" s="141">
        <v>0.17814091957302894</v>
      </c>
      <c r="AK109" s="141">
        <v>0.17851753885331018</v>
      </c>
      <c r="AL109" s="141">
        <v>0.17889415813359141</v>
      </c>
      <c r="AM109" s="141">
        <v>0.17927077741387265</v>
      </c>
      <c r="AN109" s="141">
        <v>0.17964739669415389</v>
      </c>
      <c r="AO109" s="141">
        <v>0.18002401597443513</v>
      </c>
      <c r="AP109" s="141">
        <v>0.18040063525471636</v>
      </c>
      <c r="AQ109" s="142">
        <v>0.18077725453499777</v>
      </c>
    </row>
    <row r="110" spans="4:43" ht="14.1" customHeight="1">
      <c r="G110" s="22"/>
      <c r="H110" s="302"/>
      <c r="J110" s="304"/>
      <c r="K110" s="19" t="s">
        <v>143</v>
      </c>
      <c r="L110" s="141">
        <v>0.14439782807134519</v>
      </c>
      <c r="M110" s="141">
        <v>0.14595628456672696</v>
      </c>
      <c r="N110" s="141">
        <v>0.14751474106210874</v>
      </c>
      <c r="O110" s="141">
        <v>0.14907319755749052</v>
      </c>
      <c r="P110" s="141">
        <v>0.15063165405287229</v>
      </c>
      <c r="Q110" s="141">
        <v>0.15219011054825407</v>
      </c>
      <c r="R110" s="141">
        <v>0.15374856704363585</v>
      </c>
      <c r="S110" s="141">
        <v>0.15530702353901762</v>
      </c>
      <c r="T110" s="141">
        <v>0.1568654800343994</v>
      </c>
      <c r="U110" s="141">
        <v>0.15842393652978118</v>
      </c>
      <c r="V110" s="141">
        <v>0.15998239302516296</v>
      </c>
      <c r="W110" s="141">
        <v>0.16154084952054459</v>
      </c>
      <c r="X110" s="141">
        <v>0.162126050490986</v>
      </c>
      <c r="Y110" s="141">
        <v>0.1627112514614274</v>
      </c>
      <c r="Z110" s="141">
        <v>0.1632964524318688</v>
      </c>
      <c r="AA110" s="141">
        <v>0.1638816534023102</v>
      </c>
      <c r="AB110" s="141">
        <v>0.1644668543727516</v>
      </c>
      <c r="AC110" s="141">
        <v>0.165052055343193</v>
      </c>
      <c r="AD110" s="141">
        <v>0.16563725631363441</v>
      </c>
      <c r="AE110" s="141">
        <v>0.16622245728407581</v>
      </c>
      <c r="AF110" s="141">
        <v>0.16680765825451721</v>
      </c>
      <c r="AG110" s="141">
        <v>0.16739285922495861</v>
      </c>
      <c r="AH110" s="141">
        <v>0.16797806019540001</v>
      </c>
      <c r="AI110" s="141">
        <v>0.16856326116584142</v>
      </c>
      <c r="AJ110" s="141">
        <v>0.16914846213628282</v>
      </c>
      <c r="AK110" s="141">
        <v>0.16973366310672422</v>
      </c>
      <c r="AL110" s="141">
        <v>0.17031886407716562</v>
      </c>
      <c r="AM110" s="141">
        <v>0.17090406504760702</v>
      </c>
      <c r="AN110" s="141">
        <v>0.17148926601804843</v>
      </c>
      <c r="AO110" s="141">
        <v>0.17207446698848983</v>
      </c>
      <c r="AP110" s="141">
        <v>0.17265966795893123</v>
      </c>
      <c r="AQ110" s="143">
        <v>0.17324486892937285</v>
      </c>
    </row>
    <row r="111" spans="4:43" ht="14.1" customHeight="1" thickBot="1">
      <c r="G111" s="22"/>
      <c r="H111" s="302"/>
      <c r="J111" s="304"/>
      <c r="K111" s="144" t="s">
        <v>144</v>
      </c>
      <c r="L111" s="145">
        <v>0.14439782807134519</v>
      </c>
      <c r="M111" s="145">
        <v>0.14439782807134519</v>
      </c>
      <c r="N111" s="145">
        <v>0.14439782807134519</v>
      </c>
      <c r="O111" s="145">
        <v>0.14439782807134519</v>
      </c>
      <c r="P111" s="145">
        <v>0.14439782807134519</v>
      </c>
      <c r="Q111" s="145">
        <v>0.14439782807134519</v>
      </c>
      <c r="R111" s="145">
        <v>0.14439782807134519</v>
      </c>
      <c r="S111" s="145">
        <v>0.14439782807134519</v>
      </c>
      <c r="T111" s="145">
        <v>0.14439782807134519</v>
      </c>
      <c r="U111" s="145">
        <v>0.14439782807134519</v>
      </c>
      <c r="V111" s="145">
        <v>0.14439782807134519</v>
      </c>
      <c r="W111" s="145">
        <v>0.14439782807134519</v>
      </c>
      <c r="X111" s="145">
        <v>0.14525497914380517</v>
      </c>
      <c r="Y111" s="145">
        <v>0.14611213021626515</v>
      </c>
      <c r="Z111" s="145">
        <v>0.14696928128872513</v>
      </c>
      <c r="AA111" s="145">
        <v>0.14782643236118512</v>
      </c>
      <c r="AB111" s="145">
        <v>0.1486835834336451</v>
      </c>
      <c r="AC111" s="145">
        <v>0.14954073450610508</v>
      </c>
      <c r="AD111" s="145">
        <v>0.15039788557856507</v>
      </c>
      <c r="AE111" s="145">
        <v>0.15125503665102505</v>
      </c>
      <c r="AF111" s="145">
        <v>0.15211218772348503</v>
      </c>
      <c r="AG111" s="145">
        <v>0.15296933879594501</v>
      </c>
      <c r="AH111" s="145">
        <v>0.153826489868405</v>
      </c>
      <c r="AI111" s="145">
        <v>0.15468364094086498</v>
      </c>
      <c r="AJ111" s="145">
        <v>0.15554079201332496</v>
      </c>
      <c r="AK111" s="145">
        <v>0.15639794308578495</v>
      </c>
      <c r="AL111" s="145">
        <v>0.15725509415824493</v>
      </c>
      <c r="AM111" s="145">
        <v>0.15811224523070491</v>
      </c>
      <c r="AN111" s="145">
        <v>0.15896939630316489</v>
      </c>
      <c r="AO111" s="145">
        <v>0.15982654737562488</v>
      </c>
      <c r="AP111" s="145">
        <v>0.16068369844808486</v>
      </c>
      <c r="AQ111" s="146">
        <v>0.16154084952054459</v>
      </c>
    </row>
    <row r="112" spans="4:43" ht="14.1" customHeight="1" thickTop="1">
      <c r="G112" s="22"/>
      <c r="H112" s="302"/>
      <c r="J112" s="304"/>
      <c r="K112" s="140" t="s">
        <v>145</v>
      </c>
      <c r="L112" s="141">
        <v>0.15155102652611524</v>
      </c>
      <c r="M112" s="141">
        <v>0.15430339646551175</v>
      </c>
      <c r="N112" s="141">
        <v>0.15705576640490826</v>
      </c>
      <c r="O112" s="141">
        <v>0.15980813634430477</v>
      </c>
      <c r="P112" s="141">
        <v>0.16256050628370128</v>
      </c>
      <c r="Q112" s="141">
        <v>0.16531287622309779</v>
      </c>
      <c r="R112" s="141">
        <v>0.1680652461624943</v>
      </c>
      <c r="S112" s="141">
        <v>0.17081761610189081</v>
      </c>
      <c r="T112" s="141">
        <v>0.17356998604128732</v>
      </c>
      <c r="U112" s="141">
        <v>0.17632235598068383</v>
      </c>
      <c r="V112" s="141">
        <v>0.17907472592008034</v>
      </c>
      <c r="W112" s="141">
        <v>0.18182709585947687</v>
      </c>
      <c r="X112" s="141">
        <v>0.18222237215482356</v>
      </c>
      <c r="Y112" s="141">
        <v>0.18261764845017026</v>
      </c>
      <c r="Z112" s="141">
        <v>0.18301292474551695</v>
      </c>
      <c r="AA112" s="141">
        <v>0.18340820104086364</v>
      </c>
      <c r="AB112" s="141">
        <v>0.18380347733621033</v>
      </c>
      <c r="AC112" s="141">
        <v>0.18419875363155702</v>
      </c>
      <c r="AD112" s="141">
        <v>0.18459402992690371</v>
      </c>
      <c r="AE112" s="141">
        <v>0.1849893062222504</v>
      </c>
      <c r="AF112" s="141">
        <v>0.1853845825175971</v>
      </c>
      <c r="AG112" s="141">
        <v>0.18577985881294379</v>
      </c>
      <c r="AH112" s="141">
        <v>0.18617513510829048</v>
      </c>
      <c r="AI112" s="141">
        <v>0.18657041140363717</v>
      </c>
      <c r="AJ112" s="141">
        <v>0.18696568769898386</v>
      </c>
      <c r="AK112" s="141">
        <v>0.18736096399433055</v>
      </c>
      <c r="AL112" s="141">
        <v>0.18775624028967725</v>
      </c>
      <c r="AM112" s="141">
        <v>0.18815151658502394</v>
      </c>
      <c r="AN112" s="141">
        <v>0.18854679288037063</v>
      </c>
      <c r="AO112" s="141">
        <v>0.18894206917571732</v>
      </c>
      <c r="AP112" s="141">
        <v>0.18933734547106401</v>
      </c>
      <c r="AQ112" s="142">
        <v>0.18973262176641065</v>
      </c>
    </row>
    <row r="113" spans="7:43" ht="14.1" customHeight="1">
      <c r="G113" s="22"/>
      <c r="H113" s="302"/>
      <c r="J113" s="304"/>
      <c r="K113" s="19" t="s">
        <v>146</v>
      </c>
      <c r="L113" s="141">
        <v>0.15155102652611524</v>
      </c>
      <c r="M113" s="141">
        <v>0.1531866860427854</v>
      </c>
      <c r="N113" s="141">
        <v>0.15482234555945557</v>
      </c>
      <c r="O113" s="141">
        <v>0.15645800507612573</v>
      </c>
      <c r="P113" s="141">
        <v>0.15809366459279589</v>
      </c>
      <c r="Q113" s="141">
        <v>0.15972932410946605</v>
      </c>
      <c r="R113" s="141">
        <v>0.16136498362613622</v>
      </c>
      <c r="S113" s="141">
        <v>0.16300064314280638</v>
      </c>
      <c r="T113" s="141">
        <v>0.16463630265947654</v>
      </c>
      <c r="U113" s="141">
        <v>0.1662719621761467</v>
      </c>
      <c r="V113" s="141">
        <v>0.16790762169281687</v>
      </c>
      <c r="W113" s="141">
        <v>0.16954328120948706</v>
      </c>
      <c r="X113" s="141">
        <v>0.17015747194198655</v>
      </c>
      <c r="Y113" s="141">
        <v>0.17077166267448604</v>
      </c>
      <c r="Z113" s="141">
        <v>0.17138585340698553</v>
      </c>
      <c r="AA113" s="141">
        <v>0.17200004413948503</v>
      </c>
      <c r="AB113" s="141">
        <v>0.17261423487198452</v>
      </c>
      <c r="AC113" s="141">
        <v>0.17322842560448401</v>
      </c>
      <c r="AD113" s="141">
        <v>0.1738426163369835</v>
      </c>
      <c r="AE113" s="141">
        <v>0.17445680706948299</v>
      </c>
      <c r="AF113" s="141">
        <v>0.17507099780198249</v>
      </c>
      <c r="AG113" s="141">
        <v>0.17568518853448198</v>
      </c>
      <c r="AH113" s="141">
        <v>0.17629937926698147</v>
      </c>
      <c r="AI113" s="141">
        <v>0.17691356999948096</v>
      </c>
      <c r="AJ113" s="141">
        <v>0.17752776073198046</v>
      </c>
      <c r="AK113" s="141">
        <v>0.17814195146447995</v>
      </c>
      <c r="AL113" s="141">
        <v>0.17875614219697944</v>
      </c>
      <c r="AM113" s="141">
        <v>0.17937033292947893</v>
      </c>
      <c r="AN113" s="141">
        <v>0.17998452366197842</v>
      </c>
      <c r="AO113" s="141">
        <v>0.18059871439447792</v>
      </c>
      <c r="AP113" s="141">
        <v>0.18121290512697741</v>
      </c>
      <c r="AQ113" s="143">
        <v>0.18182709585947687</v>
      </c>
    </row>
    <row r="114" spans="7:43" ht="14.1" customHeight="1" thickBot="1">
      <c r="G114" s="22"/>
      <c r="H114" s="302"/>
      <c r="J114" s="304"/>
      <c r="K114" s="144" t="s">
        <v>147</v>
      </c>
      <c r="L114" s="145">
        <v>0.15155102652611524</v>
      </c>
      <c r="M114" s="145">
        <v>0.15155102652611524</v>
      </c>
      <c r="N114" s="145">
        <v>0.15155102652611524</v>
      </c>
      <c r="O114" s="145">
        <v>0.15155102652611524</v>
      </c>
      <c r="P114" s="145">
        <v>0.15155102652611524</v>
      </c>
      <c r="Q114" s="145">
        <v>0.15155102652611524</v>
      </c>
      <c r="R114" s="145">
        <v>0.15155102652611524</v>
      </c>
      <c r="S114" s="145">
        <v>0.15155102652611524</v>
      </c>
      <c r="T114" s="145">
        <v>0.15155102652611524</v>
      </c>
      <c r="U114" s="145">
        <v>0.15155102652611524</v>
      </c>
      <c r="V114" s="145">
        <v>0.15155102652611524</v>
      </c>
      <c r="W114" s="145">
        <v>0.15155102652611524</v>
      </c>
      <c r="X114" s="145">
        <v>0.15245063926028382</v>
      </c>
      <c r="Y114" s="145">
        <v>0.1533502519944524</v>
      </c>
      <c r="Z114" s="145">
        <v>0.15424986472862098</v>
      </c>
      <c r="AA114" s="145">
        <v>0.15514947746278956</v>
      </c>
      <c r="AB114" s="145">
        <v>0.15604909019695815</v>
      </c>
      <c r="AC114" s="145">
        <v>0.15694870293112673</v>
      </c>
      <c r="AD114" s="145">
        <v>0.15784831566529531</v>
      </c>
      <c r="AE114" s="145">
        <v>0.15874792839946389</v>
      </c>
      <c r="AF114" s="145">
        <v>0.15964754113363247</v>
      </c>
      <c r="AG114" s="145">
        <v>0.16054715386780105</v>
      </c>
      <c r="AH114" s="145">
        <v>0.16144676660196963</v>
      </c>
      <c r="AI114" s="145">
        <v>0.16234637933613821</v>
      </c>
      <c r="AJ114" s="145">
        <v>0.16324599207030679</v>
      </c>
      <c r="AK114" s="145">
        <v>0.16414560480447538</v>
      </c>
      <c r="AL114" s="145">
        <v>0.16504521753864396</v>
      </c>
      <c r="AM114" s="145">
        <v>0.16594483027281254</v>
      </c>
      <c r="AN114" s="145">
        <v>0.16684444300698112</v>
      </c>
      <c r="AO114" s="145">
        <v>0.1677440557411497</v>
      </c>
      <c r="AP114" s="145">
        <v>0.16864366847531828</v>
      </c>
      <c r="AQ114" s="146">
        <v>0.16954328120948706</v>
      </c>
    </row>
    <row r="115" spans="7:43" ht="14.1" customHeight="1" thickTop="1">
      <c r="G115" s="22"/>
      <c r="H115" s="302"/>
      <c r="J115" s="304"/>
      <c r="K115" s="140" t="s">
        <v>148</v>
      </c>
      <c r="L115" s="141">
        <v>0.15358769721554841</v>
      </c>
      <c r="M115" s="141">
        <v>0.15637705582675099</v>
      </c>
      <c r="N115" s="141">
        <v>0.15916641443795357</v>
      </c>
      <c r="O115" s="141">
        <v>0.16195577304915615</v>
      </c>
      <c r="P115" s="141">
        <v>0.16474513166035873</v>
      </c>
      <c r="Q115" s="141">
        <v>0.16753449027156131</v>
      </c>
      <c r="R115" s="141">
        <v>0.17032384888276389</v>
      </c>
      <c r="S115" s="141">
        <v>0.17311320749396647</v>
      </c>
      <c r="T115" s="141">
        <v>0.17590256610516905</v>
      </c>
      <c r="U115" s="141">
        <v>0.17869192471637163</v>
      </c>
      <c r="V115" s="141">
        <v>0.18148128332757421</v>
      </c>
      <c r="W115" s="141">
        <v>0.18427064193877668</v>
      </c>
      <c r="X115" s="141">
        <v>0.1846712302908175</v>
      </c>
      <c r="Y115" s="141">
        <v>0.18507181864285832</v>
      </c>
      <c r="Z115" s="141">
        <v>0.18547240699489914</v>
      </c>
      <c r="AA115" s="141">
        <v>0.18587299534693996</v>
      </c>
      <c r="AB115" s="141">
        <v>0.18627358369898078</v>
      </c>
      <c r="AC115" s="141">
        <v>0.1866741720510216</v>
      </c>
      <c r="AD115" s="141">
        <v>0.18707476040306242</v>
      </c>
      <c r="AE115" s="141">
        <v>0.18747534875510324</v>
      </c>
      <c r="AF115" s="141">
        <v>0.18787593710714406</v>
      </c>
      <c r="AG115" s="141">
        <v>0.18827652545918488</v>
      </c>
      <c r="AH115" s="141">
        <v>0.18867711381122571</v>
      </c>
      <c r="AI115" s="141">
        <v>0.18907770216326653</v>
      </c>
      <c r="AJ115" s="141">
        <v>0.18947829051530735</v>
      </c>
      <c r="AK115" s="141">
        <v>0.18987887886734817</v>
      </c>
      <c r="AL115" s="141">
        <v>0.19027946721938899</v>
      </c>
      <c r="AM115" s="141">
        <v>0.19068005557142981</v>
      </c>
      <c r="AN115" s="141">
        <v>0.19108064392347063</v>
      </c>
      <c r="AO115" s="141">
        <v>0.19148123227551145</v>
      </c>
      <c r="AP115" s="141">
        <v>0.19188182062755227</v>
      </c>
      <c r="AQ115" s="142">
        <v>0.19228240897959306</v>
      </c>
    </row>
    <row r="116" spans="7:43" ht="14.1" customHeight="1">
      <c r="G116" s="22"/>
      <c r="H116" s="302"/>
      <c r="J116" s="304"/>
      <c r="K116" s="19" t="s">
        <v>149</v>
      </c>
      <c r="L116" s="141">
        <v>0.15358769721554841</v>
      </c>
      <c r="M116" s="141">
        <v>0.15524533810622743</v>
      </c>
      <c r="N116" s="141">
        <v>0.15690297899690644</v>
      </c>
      <c r="O116" s="141">
        <v>0.15856061988758546</v>
      </c>
      <c r="P116" s="141">
        <v>0.16021826077826448</v>
      </c>
      <c r="Q116" s="141">
        <v>0.1618759016689435</v>
      </c>
      <c r="R116" s="141">
        <v>0.16353354255962252</v>
      </c>
      <c r="S116" s="141">
        <v>0.16519118345030154</v>
      </c>
      <c r="T116" s="141">
        <v>0.16684882434098056</v>
      </c>
      <c r="U116" s="141">
        <v>0.16850646523165957</v>
      </c>
      <c r="V116" s="141">
        <v>0.17016410612233859</v>
      </c>
      <c r="W116" s="141">
        <v>0.1718217470130175</v>
      </c>
      <c r="X116" s="141">
        <v>0.17244419175930545</v>
      </c>
      <c r="Y116" s="141">
        <v>0.1730666365055934</v>
      </c>
      <c r="Z116" s="141">
        <v>0.17368908125188134</v>
      </c>
      <c r="AA116" s="141">
        <v>0.17431152599816929</v>
      </c>
      <c r="AB116" s="141">
        <v>0.17493397074445724</v>
      </c>
      <c r="AC116" s="141">
        <v>0.17555641549074519</v>
      </c>
      <c r="AD116" s="141">
        <v>0.17617886023703314</v>
      </c>
      <c r="AE116" s="141">
        <v>0.17680130498332108</v>
      </c>
      <c r="AF116" s="141">
        <v>0.17742374972960903</v>
      </c>
      <c r="AG116" s="141">
        <v>0.17804619447589698</v>
      </c>
      <c r="AH116" s="141">
        <v>0.17866863922218493</v>
      </c>
      <c r="AI116" s="141">
        <v>0.17929108396847288</v>
      </c>
      <c r="AJ116" s="141">
        <v>0.17991352871476082</v>
      </c>
      <c r="AK116" s="141">
        <v>0.18053597346104877</v>
      </c>
      <c r="AL116" s="141">
        <v>0.18115841820733672</v>
      </c>
      <c r="AM116" s="141">
        <v>0.18178086295362467</v>
      </c>
      <c r="AN116" s="141">
        <v>0.18240330769991261</v>
      </c>
      <c r="AO116" s="141">
        <v>0.18302575244620056</v>
      </c>
      <c r="AP116" s="141">
        <v>0.18364819719248851</v>
      </c>
      <c r="AQ116" s="143">
        <v>0.18427064193877668</v>
      </c>
    </row>
    <row r="117" spans="7:43" ht="14.1" customHeight="1" thickBot="1">
      <c r="G117" s="22"/>
      <c r="H117" s="302"/>
      <c r="J117" s="304"/>
      <c r="K117" s="144" t="s">
        <v>150</v>
      </c>
      <c r="L117" s="145">
        <v>0.15358769721554841</v>
      </c>
      <c r="M117" s="145">
        <v>0.15358769721554841</v>
      </c>
      <c r="N117" s="145">
        <v>0.15358769721554841</v>
      </c>
      <c r="O117" s="145">
        <v>0.15358769721554841</v>
      </c>
      <c r="P117" s="145">
        <v>0.15358769721554841</v>
      </c>
      <c r="Q117" s="145">
        <v>0.15358769721554841</v>
      </c>
      <c r="R117" s="145">
        <v>0.15358769721554841</v>
      </c>
      <c r="S117" s="145">
        <v>0.15358769721554841</v>
      </c>
      <c r="T117" s="145">
        <v>0.15358769721554841</v>
      </c>
      <c r="U117" s="145">
        <v>0.15358769721554841</v>
      </c>
      <c r="V117" s="145">
        <v>0.15358769721554841</v>
      </c>
      <c r="W117" s="145">
        <v>0.15358769721554841</v>
      </c>
      <c r="X117" s="145">
        <v>0.15449939970542187</v>
      </c>
      <c r="Y117" s="145">
        <v>0.15541110219529533</v>
      </c>
      <c r="Z117" s="145">
        <v>0.15632280468516879</v>
      </c>
      <c r="AA117" s="145">
        <v>0.15723450717504225</v>
      </c>
      <c r="AB117" s="145">
        <v>0.15814620966491572</v>
      </c>
      <c r="AC117" s="145">
        <v>0.15905791215478918</v>
      </c>
      <c r="AD117" s="145">
        <v>0.15996961464466264</v>
      </c>
      <c r="AE117" s="145">
        <v>0.1608813171345361</v>
      </c>
      <c r="AF117" s="145">
        <v>0.16179301962440956</v>
      </c>
      <c r="AG117" s="145">
        <v>0.16270472211428302</v>
      </c>
      <c r="AH117" s="145">
        <v>0.16361642460415649</v>
      </c>
      <c r="AI117" s="145">
        <v>0.16452812709402995</v>
      </c>
      <c r="AJ117" s="145">
        <v>0.16543982958390341</v>
      </c>
      <c r="AK117" s="145">
        <v>0.16635153207377687</v>
      </c>
      <c r="AL117" s="145">
        <v>0.16726323456365033</v>
      </c>
      <c r="AM117" s="145">
        <v>0.16817493705352379</v>
      </c>
      <c r="AN117" s="145">
        <v>0.16908663954339725</v>
      </c>
      <c r="AO117" s="145">
        <v>0.16999834203327072</v>
      </c>
      <c r="AP117" s="145">
        <v>0.17091004452314418</v>
      </c>
      <c r="AQ117" s="146">
        <v>0.1718217470130175</v>
      </c>
    </row>
    <row r="118" spans="7:43" ht="14.1" customHeight="1" thickTop="1">
      <c r="G118" s="22"/>
      <c r="H118" s="302"/>
      <c r="J118" s="304"/>
      <c r="K118" s="140" t="s">
        <v>151</v>
      </c>
      <c r="L118" s="141">
        <v>0.160946048317963</v>
      </c>
      <c r="M118" s="141">
        <v>0.16386904445602404</v>
      </c>
      <c r="N118" s="141">
        <v>0.16679204059408509</v>
      </c>
      <c r="O118" s="141">
        <v>0.16971503673214614</v>
      </c>
      <c r="P118" s="141">
        <v>0.17263803287020718</v>
      </c>
      <c r="Q118" s="141">
        <v>0.17556102900826823</v>
      </c>
      <c r="R118" s="141">
        <v>0.17848402514632927</v>
      </c>
      <c r="S118" s="141">
        <v>0.18140702128439032</v>
      </c>
      <c r="T118" s="141">
        <v>0.18433001742245136</v>
      </c>
      <c r="U118" s="141">
        <v>0.18725301356051241</v>
      </c>
      <c r="V118" s="141">
        <v>0.19017600969857346</v>
      </c>
      <c r="W118" s="141">
        <v>0.19309900583663436</v>
      </c>
      <c r="X118" s="141">
        <v>0.19351878628410529</v>
      </c>
      <c r="Y118" s="141">
        <v>0.19393856673157622</v>
      </c>
      <c r="Z118" s="141">
        <v>0.19435834717904715</v>
      </c>
      <c r="AA118" s="141">
        <v>0.19477812762651808</v>
      </c>
      <c r="AB118" s="141">
        <v>0.19519790807398901</v>
      </c>
      <c r="AC118" s="141">
        <v>0.19561768852145994</v>
      </c>
      <c r="AD118" s="141">
        <v>0.19603746896893087</v>
      </c>
      <c r="AE118" s="141">
        <v>0.1964572494164018</v>
      </c>
      <c r="AF118" s="141">
        <v>0.19687702986387273</v>
      </c>
      <c r="AG118" s="141">
        <v>0.19729681031134366</v>
      </c>
      <c r="AH118" s="141">
        <v>0.19771659075881459</v>
      </c>
      <c r="AI118" s="141">
        <v>0.19813637120628552</v>
      </c>
      <c r="AJ118" s="141">
        <v>0.19855615165375645</v>
      </c>
      <c r="AK118" s="141">
        <v>0.19897593210122738</v>
      </c>
      <c r="AL118" s="141">
        <v>0.19939571254869831</v>
      </c>
      <c r="AM118" s="141">
        <v>0.19981549299616924</v>
      </c>
      <c r="AN118" s="141">
        <v>0.20023527344364017</v>
      </c>
      <c r="AO118" s="141">
        <v>0.2006550538911111</v>
      </c>
      <c r="AP118" s="141">
        <v>0.20107483433858203</v>
      </c>
      <c r="AQ118" s="142">
        <v>0.20149461478605324</v>
      </c>
    </row>
    <row r="119" spans="7:43" ht="14.1" customHeight="1">
      <c r="G119" s="22"/>
      <c r="H119" s="302"/>
      <c r="J119" s="304"/>
      <c r="K119" s="19" t="s">
        <v>152</v>
      </c>
      <c r="L119" s="141">
        <v>0.160946048317963</v>
      </c>
      <c r="M119" s="141">
        <v>0.16268310640088116</v>
      </c>
      <c r="N119" s="141">
        <v>0.16442016448379931</v>
      </c>
      <c r="O119" s="141">
        <v>0.16615722256671747</v>
      </c>
      <c r="P119" s="141">
        <v>0.16789428064963563</v>
      </c>
      <c r="Q119" s="141">
        <v>0.16963133873255379</v>
      </c>
      <c r="R119" s="141">
        <v>0.17136839681547195</v>
      </c>
      <c r="S119" s="141">
        <v>0.1731054548983901</v>
      </c>
      <c r="T119" s="141">
        <v>0.17484251298130826</v>
      </c>
      <c r="U119" s="141">
        <v>0.17657957106422642</v>
      </c>
      <c r="V119" s="141">
        <v>0.17831662914714458</v>
      </c>
      <c r="W119" s="141">
        <v>0.18005368723006271</v>
      </c>
      <c r="X119" s="141">
        <v>0.18070595316039129</v>
      </c>
      <c r="Y119" s="141">
        <v>0.18135821909071986</v>
      </c>
      <c r="Z119" s="141">
        <v>0.18201048502104844</v>
      </c>
      <c r="AA119" s="141">
        <v>0.18266275095137702</v>
      </c>
      <c r="AB119" s="141">
        <v>0.18331501688170559</v>
      </c>
      <c r="AC119" s="141">
        <v>0.18396728281203417</v>
      </c>
      <c r="AD119" s="141">
        <v>0.18461954874236275</v>
      </c>
      <c r="AE119" s="141">
        <v>0.18527181467269133</v>
      </c>
      <c r="AF119" s="141">
        <v>0.1859240806030199</v>
      </c>
      <c r="AG119" s="141">
        <v>0.18657634653334848</v>
      </c>
      <c r="AH119" s="141">
        <v>0.18722861246367706</v>
      </c>
      <c r="AI119" s="141">
        <v>0.18788087839400563</v>
      </c>
      <c r="AJ119" s="141">
        <v>0.18853314432433421</v>
      </c>
      <c r="AK119" s="141">
        <v>0.18918541025466279</v>
      </c>
      <c r="AL119" s="141">
        <v>0.18983767618499137</v>
      </c>
      <c r="AM119" s="141">
        <v>0.19048994211531994</v>
      </c>
      <c r="AN119" s="141">
        <v>0.19114220804564852</v>
      </c>
      <c r="AO119" s="141">
        <v>0.1917944739759771</v>
      </c>
      <c r="AP119" s="141">
        <v>0.19244673990630567</v>
      </c>
      <c r="AQ119" s="143">
        <v>0.19309900583663436</v>
      </c>
    </row>
    <row r="120" spans="7:43" ht="14.1" customHeight="1" thickBot="1">
      <c r="G120" s="22"/>
      <c r="H120" s="302"/>
      <c r="J120" s="304"/>
      <c r="K120" s="144" t="s">
        <v>153</v>
      </c>
      <c r="L120" s="145">
        <v>0.160946048317963</v>
      </c>
      <c r="M120" s="145">
        <v>0.160946048317963</v>
      </c>
      <c r="N120" s="145">
        <v>0.160946048317963</v>
      </c>
      <c r="O120" s="145">
        <v>0.160946048317963</v>
      </c>
      <c r="P120" s="145">
        <v>0.160946048317963</v>
      </c>
      <c r="Q120" s="145">
        <v>0.160946048317963</v>
      </c>
      <c r="R120" s="145">
        <v>0.160946048317963</v>
      </c>
      <c r="S120" s="145">
        <v>0.160946048317963</v>
      </c>
      <c r="T120" s="145">
        <v>0.160946048317963</v>
      </c>
      <c r="U120" s="145">
        <v>0.160946048317963</v>
      </c>
      <c r="V120" s="145">
        <v>0.160946048317963</v>
      </c>
      <c r="W120" s="145">
        <v>0.160946048317963</v>
      </c>
      <c r="X120" s="145">
        <v>0.16190143026356799</v>
      </c>
      <c r="Y120" s="145">
        <v>0.16285681220917297</v>
      </c>
      <c r="Z120" s="145">
        <v>0.16381219415477796</v>
      </c>
      <c r="AA120" s="145">
        <v>0.16476757610038295</v>
      </c>
      <c r="AB120" s="145">
        <v>0.16572295804598794</v>
      </c>
      <c r="AC120" s="145">
        <v>0.16667833999159293</v>
      </c>
      <c r="AD120" s="145">
        <v>0.16763372193719792</v>
      </c>
      <c r="AE120" s="145">
        <v>0.1685891038828029</v>
      </c>
      <c r="AF120" s="145">
        <v>0.16954448582840789</v>
      </c>
      <c r="AG120" s="145">
        <v>0.17049986777401288</v>
      </c>
      <c r="AH120" s="145">
        <v>0.17145524971961787</v>
      </c>
      <c r="AI120" s="145">
        <v>0.17241063166522286</v>
      </c>
      <c r="AJ120" s="145">
        <v>0.17336601361082785</v>
      </c>
      <c r="AK120" s="145">
        <v>0.17432139555643283</v>
      </c>
      <c r="AL120" s="145">
        <v>0.17527677750203782</v>
      </c>
      <c r="AM120" s="145">
        <v>0.17623215944764281</v>
      </c>
      <c r="AN120" s="145">
        <v>0.1771875413932478</v>
      </c>
      <c r="AO120" s="145">
        <v>0.17814292333885279</v>
      </c>
      <c r="AP120" s="145">
        <v>0.17909830528445778</v>
      </c>
      <c r="AQ120" s="146">
        <v>0.18005368723006271</v>
      </c>
    </row>
    <row r="121" spans="7:43" ht="14.1" customHeight="1" thickTop="1">
      <c r="G121" s="22"/>
      <c r="H121" s="302"/>
      <c r="J121" s="304"/>
      <c r="K121" s="140" t="s">
        <v>154</v>
      </c>
      <c r="L121" s="141">
        <v>0.16992492231411765</v>
      </c>
      <c r="M121" s="141">
        <v>0.17301098684863317</v>
      </c>
      <c r="N121" s="141">
        <v>0.17609705138314868</v>
      </c>
      <c r="O121" s="141">
        <v>0.1791831159176642</v>
      </c>
      <c r="P121" s="141">
        <v>0.18226918045217971</v>
      </c>
      <c r="Q121" s="141">
        <v>0.18535524498669523</v>
      </c>
      <c r="R121" s="141">
        <v>0.18844130952121074</v>
      </c>
      <c r="S121" s="141">
        <v>0.19152737405572626</v>
      </c>
      <c r="T121" s="141">
        <v>0.19461343859024177</v>
      </c>
      <c r="U121" s="141">
        <v>0.19769950312475729</v>
      </c>
      <c r="V121" s="141">
        <v>0.2007855676592728</v>
      </c>
      <c r="W121" s="141">
        <v>0.20387163219378834</v>
      </c>
      <c r="X121" s="141">
        <v>0.20431483139420961</v>
      </c>
      <c r="Y121" s="141">
        <v>0.20475803059463088</v>
      </c>
      <c r="Z121" s="141">
        <v>0.20520122979505215</v>
      </c>
      <c r="AA121" s="141">
        <v>0.20564442899547342</v>
      </c>
      <c r="AB121" s="141">
        <v>0.20608762819589468</v>
      </c>
      <c r="AC121" s="141">
        <v>0.20653082739631595</v>
      </c>
      <c r="AD121" s="141">
        <v>0.20697402659673722</v>
      </c>
      <c r="AE121" s="141">
        <v>0.20741722579715849</v>
      </c>
      <c r="AF121" s="141">
        <v>0.20786042499757976</v>
      </c>
      <c r="AG121" s="141">
        <v>0.20830362419800103</v>
      </c>
      <c r="AH121" s="141">
        <v>0.20874682339842229</v>
      </c>
      <c r="AI121" s="141">
        <v>0.20919002259884356</v>
      </c>
      <c r="AJ121" s="141">
        <v>0.20963322179926483</v>
      </c>
      <c r="AK121" s="141">
        <v>0.2100764209996861</v>
      </c>
      <c r="AL121" s="141">
        <v>0.21051962020010737</v>
      </c>
      <c r="AM121" s="141">
        <v>0.21096281940052863</v>
      </c>
      <c r="AN121" s="141">
        <v>0.2114060186009499</v>
      </c>
      <c r="AO121" s="141">
        <v>0.21184921780137117</v>
      </c>
      <c r="AP121" s="141">
        <v>0.21229241700179244</v>
      </c>
      <c r="AQ121" s="142">
        <v>0.21273561620221393</v>
      </c>
    </row>
    <row r="122" spans="7:43" ht="14.1" customHeight="1">
      <c r="G122" s="22"/>
      <c r="H122" s="302"/>
      <c r="J122" s="304"/>
      <c r="K122" s="19" t="s">
        <v>155</v>
      </c>
      <c r="L122" s="141">
        <v>0.16992492231411765</v>
      </c>
      <c r="M122" s="141">
        <v>0.17175888756445945</v>
      </c>
      <c r="N122" s="141">
        <v>0.17359285281480125</v>
      </c>
      <c r="O122" s="141">
        <v>0.17542681806514304</v>
      </c>
      <c r="P122" s="141">
        <v>0.17726078331548484</v>
      </c>
      <c r="Q122" s="141">
        <v>0.17909474856582663</v>
      </c>
      <c r="R122" s="141">
        <v>0.18092871381616843</v>
      </c>
      <c r="S122" s="141">
        <v>0.18276267906651023</v>
      </c>
      <c r="T122" s="141">
        <v>0.18459664431685202</v>
      </c>
      <c r="U122" s="141">
        <v>0.18643060956719382</v>
      </c>
      <c r="V122" s="141">
        <v>0.18826457481753561</v>
      </c>
      <c r="W122" s="141">
        <v>0.19009854006787755</v>
      </c>
      <c r="X122" s="141">
        <v>0.1907871946741731</v>
      </c>
      <c r="Y122" s="141">
        <v>0.19147584928046865</v>
      </c>
      <c r="Z122" s="141">
        <v>0.1921645038867642</v>
      </c>
      <c r="AA122" s="141">
        <v>0.19285315849305976</v>
      </c>
      <c r="AB122" s="141">
        <v>0.19354181309935531</v>
      </c>
      <c r="AC122" s="141">
        <v>0.19423046770565086</v>
      </c>
      <c r="AD122" s="141">
        <v>0.19491912231194641</v>
      </c>
      <c r="AE122" s="141">
        <v>0.19560777691824197</v>
      </c>
      <c r="AF122" s="141">
        <v>0.19629643152453752</v>
      </c>
      <c r="AG122" s="141">
        <v>0.19698508613083307</v>
      </c>
      <c r="AH122" s="141">
        <v>0.19767374073712862</v>
      </c>
      <c r="AI122" s="141">
        <v>0.19836239534342417</v>
      </c>
      <c r="AJ122" s="141">
        <v>0.19905104994971973</v>
      </c>
      <c r="AK122" s="141">
        <v>0.19973970455601528</v>
      </c>
      <c r="AL122" s="141">
        <v>0.20042835916231083</v>
      </c>
      <c r="AM122" s="141">
        <v>0.20111701376860638</v>
      </c>
      <c r="AN122" s="141">
        <v>0.20180566837490194</v>
      </c>
      <c r="AO122" s="141">
        <v>0.20249432298119749</v>
      </c>
      <c r="AP122" s="141">
        <v>0.20318297758749304</v>
      </c>
      <c r="AQ122" s="143">
        <v>0.20387163219378834</v>
      </c>
    </row>
    <row r="123" spans="7:43" ht="14.1" customHeight="1" thickBot="1">
      <c r="G123" s="22"/>
      <c r="H123" s="302"/>
      <c r="J123" s="304"/>
      <c r="K123" s="144" t="s">
        <v>156</v>
      </c>
      <c r="L123" s="145">
        <v>0.16992492231411765</v>
      </c>
      <c r="M123" s="145">
        <v>0.16992492231411765</v>
      </c>
      <c r="N123" s="145">
        <v>0.16992492231411765</v>
      </c>
      <c r="O123" s="145">
        <v>0.16992492231411765</v>
      </c>
      <c r="P123" s="145">
        <v>0.16992492231411765</v>
      </c>
      <c r="Q123" s="145">
        <v>0.16992492231411765</v>
      </c>
      <c r="R123" s="145">
        <v>0.16992492231411765</v>
      </c>
      <c r="S123" s="145">
        <v>0.16992492231411765</v>
      </c>
      <c r="T123" s="145">
        <v>0.16992492231411765</v>
      </c>
      <c r="U123" s="145">
        <v>0.16992492231411765</v>
      </c>
      <c r="V123" s="145">
        <v>0.16992492231411765</v>
      </c>
      <c r="W123" s="145">
        <v>0.16992492231411765</v>
      </c>
      <c r="X123" s="145">
        <v>0.17093360320180565</v>
      </c>
      <c r="Y123" s="145">
        <v>0.17194228408949364</v>
      </c>
      <c r="Z123" s="145">
        <v>0.17295096497718163</v>
      </c>
      <c r="AA123" s="145">
        <v>0.17395964586486962</v>
      </c>
      <c r="AB123" s="145">
        <v>0.17496832675255761</v>
      </c>
      <c r="AC123" s="145">
        <v>0.1759770076402456</v>
      </c>
      <c r="AD123" s="145">
        <v>0.17698568852793359</v>
      </c>
      <c r="AE123" s="145">
        <v>0.17799436941562158</v>
      </c>
      <c r="AF123" s="145">
        <v>0.17900305030330957</v>
      </c>
      <c r="AG123" s="145">
        <v>0.18001173119099756</v>
      </c>
      <c r="AH123" s="145">
        <v>0.18102041207868555</v>
      </c>
      <c r="AI123" s="145">
        <v>0.18202909296637354</v>
      </c>
      <c r="AJ123" s="145">
        <v>0.18303777385406153</v>
      </c>
      <c r="AK123" s="145">
        <v>0.18404645474174952</v>
      </c>
      <c r="AL123" s="145">
        <v>0.18505513562943751</v>
      </c>
      <c r="AM123" s="145">
        <v>0.1860638165171255</v>
      </c>
      <c r="AN123" s="145">
        <v>0.18707249740481349</v>
      </c>
      <c r="AO123" s="145">
        <v>0.18808117829250148</v>
      </c>
      <c r="AP123" s="145">
        <v>0.18908985918018947</v>
      </c>
      <c r="AQ123" s="146">
        <v>0.19009854006787755</v>
      </c>
    </row>
    <row r="124" spans="7:43" ht="14.1" customHeight="1" thickTop="1">
      <c r="G124" s="22"/>
      <c r="H124" s="302"/>
      <c r="J124" s="304"/>
      <c r="K124" s="140" t="s">
        <v>157</v>
      </c>
      <c r="L124" s="141">
        <v>0.17950748203127412</v>
      </c>
      <c r="M124" s="141">
        <v>0.18276757870474997</v>
      </c>
      <c r="N124" s="141">
        <v>0.18602767537822582</v>
      </c>
      <c r="O124" s="141">
        <v>0.18928777205170166</v>
      </c>
      <c r="P124" s="141">
        <v>0.19254786872517751</v>
      </c>
      <c r="Q124" s="141">
        <v>0.19580796539865336</v>
      </c>
      <c r="R124" s="141">
        <v>0.19906806207212921</v>
      </c>
      <c r="S124" s="141">
        <v>0.20232815874560506</v>
      </c>
      <c r="T124" s="141">
        <v>0.20558825541908091</v>
      </c>
      <c r="U124" s="141">
        <v>0.20884835209255675</v>
      </c>
      <c r="V124" s="141">
        <v>0.2121084487660326</v>
      </c>
      <c r="W124" s="141">
        <v>0.21536854543950842</v>
      </c>
      <c r="X124" s="141">
        <v>0.21583673792959432</v>
      </c>
      <c r="Y124" s="141">
        <v>0.21630493041968021</v>
      </c>
      <c r="Z124" s="141">
        <v>0.21677312290976611</v>
      </c>
      <c r="AA124" s="141">
        <v>0.217241315399852</v>
      </c>
      <c r="AB124" s="141">
        <v>0.2177095078899379</v>
      </c>
      <c r="AC124" s="141">
        <v>0.21817770038002379</v>
      </c>
      <c r="AD124" s="141">
        <v>0.21864589287010969</v>
      </c>
      <c r="AE124" s="141">
        <v>0.21911408536019558</v>
      </c>
      <c r="AF124" s="141">
        <v>0.21958227785028148</v>
      </c>
      <c r="AG124" s="141">
        <v>0.22005047034036737</v>
      </c>
      <c r="AH124" s="141">
        <v>0.22051866283045327</v>
      </c>
      <c r="AI124" s="141">
        <v>0.22098685532053916</v>
      </c>
      <c r="AJ124" s="141">
        <v>0.22145504781062506</v>
      </c>
      <c r="AK124" s="141">
        <v>0.22192324030071095</v>
      </c>
      <c r="AL124" s="141">
        <v>0.22239143279079684</v>
      </c>
      <c r="AM124" s="141">
        <v>0.22285962528088274</v>
      </c>
      <c r="AN124" s="141">
        <v>0.22332781777096863</v>
      </c>
      <c r="AO124" s="141">
        <v>0.22379601026105453</v>
      </c>
      <c r="AP124" s="141">
        <v>0.22426420275114042</v>
      </c>
      <c r="AQ124" s="142">
        <v>0.22473239524122618</v>
      </c>
    </row>
    <row r="125" spans="7:43" ht="14.1" customHeight="1">
      <c r="G125" s="22"/>
      <c r="H125" s="302"/>
      <c r="J125" s="304"/>
      <c r="K125" s="19" t="s">
        <v>158</v>
      </c>
      <c r="L125" s="141">
        <v>0.17950748203127412</v>
      </c>
      <c r="M125" s="141">
        <v>0.18144486990668621</v>
      </c>
      <c r="N125" s="141">
        <v>0.1833822577820983</v>
      </c>
      <c r="O125" s="141">
        <v>0.18531964565751038</v>
      </c>
      <c r="P125" s="141">
        <v>0.18725703353292247</v>
      </c>
      <c r="Q125" s="141">
        <v>0.18919442140833456</v>
      </c>
      <c r="R125" s="141">
        <v>0.19113180928374665</v>
      </c>
      <c r="S125" s="141">
        <v>0.19306919715915874</v>
      </c>
      <c r="T125" s="141">
        <v>0.19500658503457083</v>
      </c>
      <c r="U125" s="141">
        <v>0.19694397290998292</v>
      </c>
      <c r="V125" s="141">
        <v>0.19888136078539501</v>
      </c>
      <c r="W125" s="141">
        <v>0.20081874866080715</v>
      </c>
      <c r="X125" s="141">
        <v>0.20154623849974221</v>
      </c>
      <c r="Y125" s="141">
        <v>0.20227372833867727</v>
      </c>
      <c r="Z125" s="141">
        <v>0.20300121817761232</v>
      </c>
      <c r="AA125" s="141">
        <v>0.20372870801654738</v>
      </c>
      <c r="AB125" s="141">
        <v>0.20445619785548244</v>
      </c>
      <c r="AC125" s="141">
        <v>0.2051836876944175</v>
      </c>
      <c r="AD125" s="141">
        <v>0.20591117753335256</v>
      </c>
      <c r="AE125" s="141">
        <v>0.20663866737228762</v>
      </c>
      <c r="AF125" s="141">
        <v>0.20736615721122267</v>
      </c>
      <c r="AG125" s="141">
        <v>0.20809364705015773</v>
      </c>
      <c r="AH125" s="141">
        <v>0.20882113688909279</v>
      </c>
      <c r="AI125" s="141">
        <v>0.20954862672802785</v>
      </c>
      <c r="AJ125" s="141">
        <v>0.21027611656696291</v>
      </c>
      <c r="AK125" s="141">
        <v>0.21100360640589796</v>
      </c>
      <c r="AL125" s="141">
        <v>0.21173109624483302</v>
      </c>
      <c r="AM125" s="141">
        <v>0.21245858608376808</v>
      </c>
      <c r="AN125" s="141">
        <v>0.21318607592270314</v>
      </c>
      <c r="AO125" s="141">
        <v>0.2139135657616382</v>
      </c>
      <c r="AP125" s="141">
        <v>0.21464105560057326</v>
      </c>
      <c r="AQ125" s="143">
        <v>0.21536854543950842</v>
      </c>
    </row>
    <row r="126" spans="7:43" ht="14.1" customHeight="1" thickBot="1">
      <c r="G126" s="22"/>
      <c r="H126" s="302"/>
      <c r="J126" s="304"/>
      <c r="K126" s="144" t="s">
        <v>159</v>
      </c>
      <c r="L126" s="145">
        <v>0.17950748203127412</v>
      </c>
      <c r="M126" s="145">
        <v>0.17950748203127412</v>
      </c>
      <c r="N126" s="145">
        <v>0.17950748203127412</v>
      </c>
      <c r="O126" s="145">
        <v>0.17950748203127412</v>
      </c>
      <c r="P126" s="145">
        <v>0.17950748203127412</v>
      </c>
      <c r="Q126" s="145">
        <v>0.17950748203127412</v>
      </c>
      <c r="R126" s="145">
        <v>0.17950748203127412</v>
      </c>
      <c r="S126" s="145">
        <v>0.17950748203127412</v>
      </c>
      <c r="T126" s="145">
        <v>0.17950748203127412</v>
      </c>
      <c r="U126" s="145">
        <v>0.17950748203127412</v>
      </c>
      <c r="V126" s="145">
        <v>0.17950748203127412</v>
      </c>
      <c r="W126" s="145">
        <v>0.17950748203127412</v>
      </c>
      <c r="X126" s="145">
        <v>0.18057304536275076</v>
      </c>
      <c r="Y126" s="145">
        <v>0.1816386086942274</v>
      </c>
      <c r="Z126" s="145">
        <v>0.18270417202570405</v>
      </c>
      <c r="AA126" s="145">
        <v>0.18376973535718069</v>
      </c>
      <c r="AB126" s="145">
        <v>0.18483529868865733</v>
      </c>
      <c r="AC126" s="145">
        <v>0.18590086202013398</v>
      </c>
      <c r="AD126" s="145">
        <v>0.18696642535161062</v>
      </c>
      <c r="AE126" s="145">
        <v>0.18803198868308726</v>
      </c>
      <c r="AF126" s="145">
        <v>0.18909755201456391</v>
      </c>
      <c r="AG126" s="145">
        <v>0.19016311534604055</v>
      </c>
      <c r="AH126" s="145">
        <v>0.19122867867751719</v>
      </c>
      <c r="AI126" s="145">
        <v>0.19229424200899384</v>
      </c>
      <c r="AJ126" s="145">
        <v>0.19335980534047048</v>
      </c>
      <c r="AK126" s="145">
        <v>0.19442536867194712</v>
      </c>
      <c r="AL126" s="145">
        <v>0.19549093200342377</v>
      </c>
      <c r="AM126" s="145">
        <v>0.19655649533490041</v>
      </c>
      <c r="AN126" s="145">
        <v>0.19762205866637705</v>
      </c>
      <c r="AO126" s="145">
        <v>0.1986876219978537</v>
      </c>
      <c r="AP126" s="145">
        <v>0.19975318532933034</v>
      </c>
      <c r="AQ126" s="146">
        <v>0.20081874866080715</v>
      </c>
    </row>
    <row r="127" spans="7:43" ht="14.1" customHeight="1" thickTop="1">
      <c r="G127" s="22"/>
      <c r="H127" s="302"/>
      <c r="J127" s="304"/>
      <c r="K127" s="140" t="s">
        <v>160</v>
      </c>
      <c r="L127" s="141">
        <v>0.18626187442464867</v>
      </c>
      <c r="M127" s="141">
        <v>0.18964463992464817</v>
      </c>
      <c r="N127" s="141">
        <v>0.19302740542464766</v>
      </c>
      <c r="O127" s="141">
        <v>0.19641017092464716</v>
      </c>
      <c r="P127" s="141">
        <v>0.19979293642464666</v>
      </c>
      <c r="Q127" s="141">
        <v>0.20317570192464615</v>
      </c>
      <c r="R127" s="141">
        <v>0.20655846742464565</v>
      </c>
      <c r="S127" s="141">
        <v>0.20994123292464514</v>
      </c>
      <c r="T127" s="141">
        <v>0.21332399842464464</v>
      </c>
      <c r="U127" s="141">
        <v>0.21670676392464414</v>
      </c>
      <c r="V127" s="141">
        <v>0.22008952942464363</v>
      </c>
      <c r="W127" s="141">
        <v>0.2234722949246431</v>
      </c>
      <c r="X127" s="141">
        <v>0.22395810426143581</v>
      </c>
      <c r="Y127" s="141">
        <v>0.22444391359822852</v>
      </c>
      <c r="Z127" s="141">
        <v>0.22492972293502123</v>
      </c>
      <c r="AA127" s="141">
        <v>0.22541553227181393</v>
      </c>
      <c r="AB127" s="141">
        <v>0.22590134160860664</v>
      </c>
      <c r="AC127" s="141">
        <v>0.22638715094539935</v>
      </c>
      <c r="AD127" s="141">
        <v>0.22687296028219206</v>
      </c>
      <c r="AE127" s="141">
        <v>0.22735876961898477</v>
      </c>
      <c r="AF127" s="141">
        <v>0.22784457895577748</v>
      </c>
      <c r="AG127" s="141">
        <v>0.22833038829257019</v>
      </c>
      <c r="AH127" s="141">
        <v>0.22881619762936289</v>
      </c>
      <c r="AI127" s="141">
        <v>0.2293020069661556</v>
      </c>
      <c r="AJ127" s="141">
        <v>0.22978781630294831</v>
      </c>
      <c r="AK127" s="141">
        <v>0.23027362563974102</v>
      </c>
      <c r="AL127" s="141">
        <v>0.23075943497653373</v>
      </c>
      <c r="AM127" s="141">
        <v>0.23124524431332644</v>
      </c>
      <c r="AN127" s="141">
        <v>0.23173105365011915</v>
      </c>
      <c r="AO127" s="141">
        <v>0.23221686298691185</v>
      </c>
      <c r="AP127" s="141">
        <v>0.23270267232370456</v>
      </c>
      <c r="AQ127" s="142">
        <v>0.23318848166049716</v>
      </c>
    </row>
    <row r="128" spans="7:43" ht="14.1" customHeight="1">
      <c r="G128" s="22"/>
      <c r="H128" s="302"/>
      <c r="J128" s="304"/>
      <c r="K128" s="19" t="s">
        <v>161</v>
      </c>
      <c r="L128" s="141">
        <v>0.18626187442464867</v>
      </c>
      <c r="M128" s="141">
        <v>0.18827216108834871</v>
      </c>
      <c r="N128" s="141">
        <v>0.19028244775204875</v>
      </c>
      <c r="O128" s="141">
        <v>0.19229273441574879</v>
      </c>
      <c r="P128" s="141">
        <v>0.19430302107944883</v>
      </c>
      <c r="Q128" s="141">
        <v>0.19631330774314887</v>
      </c>
      <c r="R128" s="141">
        <v>0.19832359440684891</v>
      </c>
      <c r="S128" s="141">
        <v>0.20033388107054895</v>
      </c>
      <c r="T128" s="141">
        <v>0.20234416773424899</v>
      </c>
      <c r="U128" s="141">
        <v>0.20435445439794903</v>
      </c>
      <c r="V128" s="141">
        <v>0.20636474106164907</v>
      </c>
      <c r="W128" s="141">
        <v>0.20837502772534908</v>
      </c>
      <c r="X128" s="141">
        <v>0.20912989108531377</v>
      </c>
      <c r="Y128" s="141">
        <v>0.20988475444527846</v>
      </c>
      <c r="Z128" s="141">
        <v>0.21063961780524315</v>
      </c>
      <c r="AA128" s="141">
        <v>0.21139448116520784</v>
      </c>
      <c r="AB128" s="141">
        <v>0.21214934452517253</v>
      </c>
      <c r="AC128" s="141">
        <v>0.21290420788513723</v>
      </c>
      <c r="AD128" s="141">
        <v>0.21365907124510192</v>
      </c>
      <c r="AE128" s="141">
        <v>0.21441393460506661</v>
      </c>
      <c r="AF128" s="141">
        <v>0.2151687979650313</v>
      </c>
      <c r="AG128" s="141">
        <v>0.21592366132499599</v>
      </c>
      <c r="AH128" s="141">
        <v>0.21667852468496068</v>
      </c>
      <c r="AI128" s="141">
        <v>0.21743338804492537</v>
      </c>
      <c r="AJ128" s="141">
        <v>0.21818825140489007</v>
      </c>
      <c r="AK128" s="141">
        <v>0.21894311476485476</v>
      </c>
      <c r="AL128" s="141">
        <v>0.21969797812481945</v>
      </c>
      <c r="AM128" s="141">
        <v>0.22045284148478414</v>
      </c>
      <c r="AN128" s="141">
        <v>0.22120770484474883</v>
      </c>
      <c r="AO128" s="141">
        <v>0.22196256820471352</v>
      </c>
      <c r="AP128" s="141">
        <v>0.22271743156467821</v>
      </c>
      <c r="AQ128" s="143">
        <v>0.2234722949246431</v>
      </c>
    </row>
    <row r="129" spans="7:45" ht="14.1" customHeight="1" thickBot="1">
      <c r="G129" s="22"/>
      <c r="H129" s="302"/>
      <c r="J129" s="305"/>
      <c r="K129" s="144" t="s">
        <v>162</v>
      </c>
      <c r="L129" s="145">
        <v>0.18626187442464867</v>
      </c>
      <c r="M129" s="145">
        <v>0.18626187442464867</v>
      </c>
      <c r="N129" s="145">
        <v>0.18626187442464867</v>
      </c>
      <c r="O129" s="145">
        <v>0.18626187442464867</v>
      </c>
      <c r="P129" s="145">
        <v>0.18626187442464867</v>
      </c>
      <c r="Q129" s="145">
        <v>0.18626187442464867</v>
      </c>
      <c r="R129" s="145">
        <v>0.18626187442464867</v>
      </c>
      <c r="S129" s="145">
        <v>0.18626187442464867</v>
      </c>
      <c r="T129" s="145">
        <v>0.18626187442464867</v>
      </c>
      <c r="U129" s="145">
        <v>0.18626187442464867</v>
      </c>
      <c r="V129" s="145">
        <v>0.18626187442464867</v>
      </c>
      <c r="W129" s="145">
        <v>0.18626187442464867</v>
      </c>
      <c r="X129" s="145">
        <v>0.18736753208968368</v>
      </c>
      <c r="Y129" s="145">
        <v>0.18847318975471869</v>
      </c>
      <c r="Z129" s="145">
        <v>0.1895788474197537</v>
      </c>
      <c r="AA129" s="145">
        <v>0.19068450508478871</v>
      </c>
      <c r="AB129" s="145">
        <v>0.19179016274982372</v>
      </c>
      <c r="AC129" s="145">
        <v>0.19289582041485873</v>
      </c>
      <c r="AD129" s="145">
        <v>0.19400147807989374</v>
      </c>
      <c r="AE129" s="145">
        <v>0.19510713574492874</v>
      </c>
      <c r="AF129" s="145">
        <v>0.19621279340996375</v>
      </c>
      <c r="AG129" s="145">
        <v>0.19731845107499876</v>
      </c>
      <c r="AH129" s="145">
        <v>0.19842410874003377</v>
      </c>
      <c r="AI129" s="145">
        <v>0.19952976640506878</v>
      </c>
      <c r="AJ129" s="145">
        <v>0.20063542407010379</v>
      </c>
      <c r="AK129" s="145">
        <v>0.2017410817351388</v>
      </c>
      <c r="AL129" s="145">
        <v>0.20284673940017381</v>
      </c>
      <c r="AM129" s="145">
        <v>0.20395239706520882</v>
      </c>
      <c r="AN129" s="145">
        <v>0.20505805473024383</v>
      </c>
      <c r="AO129" s="145">
        <v>0.20616371239527884</v>
      </c>
      <c r="AP129" s="145">
        <v>0.20726937006031385</v>
      </c>
      <c r="AQ129" s="146">
        <v>0.20837502772534908</v>
      </c>
    </row>
    <row r="130" spans="7:45" ht="14.1" customHeight="1" thickTop="1">
      <c r="G130" s="22"/>
      <c r="H130" s="302"/>
      <c r="J130" s="147"/>
      <c r="K130" s="19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</row>
    <row r="131" spans="7:45" ht="14.1" customHeight="1">
      <c r="G131" s="22"/>
      <c r="H131" s="302"/>
      <c r="J131" s="78"/>
      <c r="L131" s="128">
        <v>2019</v>
      </c>
      <c r="M131" s="128">
        <v>2020</v>
      </c>
      <c r="N131" s="128">
        <v>2021</v>
      </c>
      <c r="O131" s="128">
        <v>2022</v>
      </c>
      <c r="P131" s="128">
        <v>2023</v>
      </c>
      <c r="Q131" s="128">
        <v>2024</v>
      </c>
      <c r="R131" s="128">
        <v>2025</v>
      </c>
      <c r="S131" s="128">
        <v>2026</v>
      </c>
      <c r="T131" s="128">
        <v>2027</v>
      </c>
      <c r="U131" s="128">
        <v>2028</v>
      </c>
      <c r="V131" s="128">
        <v>2029</v>
      </c>
      <c r="W131" s="128">
        <v>2030</v>
      </c>
      <c r="X131" s="128">
        <v>2031</v>
      </c>
      <c r="Y131" s="128">
        <v>2032</v>
      </c>
      <c r="Z131" s="128">
        <v>2033</v>
      </c>
      <c r="AA131" s="128">
        <v>2034</v>
      </c>
      <c r="AB131" s="128">
        <v>2035</v>
      </c>
      <c r="AC131" s="128">
        <v>2036</v>
      </c>
      <c r="AD131" s="128">
        <v>2037</v>
      </c>
      <c r="AE131" s="128">
        <v>2038</v>
      </c>
      <c r="AF131" s="128">
        <v>2039</v>
      </c>
      <c r="AG131" s="128">
        <v>2040</v>
      </c>
      <c r="AH131" s="128">
        <v>2041</v>
      </c>
      <c r="AI131" s="128">
        <v>2042</v>
      </c>
      <c r="AJ131" s="128">
        <v>2043</v>
      </c>
      <c r="AK131" s="128">
        <v>2044</v>
      </c>
      <c r="AL131" s="128">
        <v>2045</v>
      </c>
      <c r="AM131" s="128">
        <v>2046</v>
      </c>
      <c r="AN131" s="128">
        <v>2047</v>
      </c>
      <c r="AO131" s="128">
        <v>2048</v>
      </c>
      <c r="AP131" s="128">
        <v>2049</v>
      </c>
      <c r="AQ131" s="128">
        <v>2050</v>
      </c>
    </row>
    <row r="132" spans="7:45" ht="14.1" customHeight="1">
      <c r="G132" s="22"/>
      <c r="H132" s="302"/>
      <c r="J132" s="303" t="s">
        <v>163</v>
      </c>
      <c r="K132" s="140" t="s">
        <v>133</v>
      </c>
      <c r="L132" s="148">
        <f t="shared" ref="L132:AQ139" si="2">L100*8760</f>
        <v>1048.9666341803727</v>
      </c>
      <c r="M132" s="148">
        <f t="shared" si="2"/>
        <v>1068.0172753903184</v>
      </c>
      <c r="N132" s="148">
        <f t="shared" si="2"/>
        <v>1087.0679166002642</v>
      </c>
      <c r="O132" s="148">
        <f t="shared" si="2"/>
        <v>1106.1185578102102</v>
      </c>
      <c r="P132" s="148">
        <f t="shared" si="2"/>
        <v>1125.1691990201559</v>
      </c>
      <c r="Q132" s="148">
        <f t="shared" si="2"/>
        <v>1144.2198402301017</v>
      </c>
      <c r="R132" s="148">
        <f t="shared" si="2"/>
        <v>1163.2704814400474</v>
      </c>
      <c r="S132" s="148">
        <f t="shared" si="2"/>
        <v>1182.3211226499932</v>
      </c>
      <c r="T132" s="148">
        <f t="shared" si="2"/>
        <v>1201.3717638599389</v>
      </c>
      <c r="U132" s="148">
        <f t="shared" si="2"/>
        <v>1220.4224050698847</v>
      </c>
      <c r="V132" s="148">
        <f t="shared" si="2"/>
        <v>1239.4730462798304</v>
      </c>
      <c r="W132" s="148">
        <f t="shared" si="2"/>
        <v>1258.5236874897762</v>
      </c>
      <c r="X132" s="148">
        <f t="shared" si="2"/>
        <v>1261.2596085495368</v>
      </c>
      <c r="Y132" s="148">
        <f t="shared" si="2"/>
        <v>1263.9955296092971</v>
      </c>
      <c r="Z132" s="148">
        <f t="shared" si="2"/>
        <v>1266.7314506690575</v>
      </c>
      <c r="AA132" s="148">
        <f t="shared" si="2"/>
        <v>1269.4673717288179</v>
      </c>
      <c r="AB132" s="148">
        <f t="shared" si="2"/>
        <v>1272.2032927885784</v>
      </c>
      <c r="AC132" s="148">
        <f t="shared" si="2"/>
        <v>1274.9392138483388</v>
      </c>
      <c r="AD132" s="148">
        <f t="shared" si="2"/>
        <v>1277.6751349080992</v>
      </c>
      <c r="AE132" s="148">
        <f t="shared" si="2"/>
        <v>1280.4110559678595</v>
      </c>
      <c r="AF132" s="148">
        <f t="shared" si="2"/>
        <v>1283.1469770276201</v>
      </c>
      <c r="AG132" s="148">
        <f t="shared" si="2"/>
        <v>1285.8828980873805</v>
      </c>
      <c r="AH132" s="148">
        <f t="shared" si="2"/>
        <v>1288.6188191471408</v>
      </c>
      <c r="AI132" s="148">
        <f t="shared" si="2"/>
        <v>1291.3547402069012</v>
      </c>
      <c r="AJ132" s="148">
        <f t="shared" si="2"/>
        <v>1294.0906612666618</v>
      </c>
      <c r="AK132" s="148">
        <f t="shared" si="2"/>
        <v>1296.8265823264221</v>
      </c>
      <c r="AL132" s="148">
        <f t="shared" si="2"/>
        <v>1299.5625033861825</v>
      </c>
      <c r="AM132" s="148">
        <f t="shared" si="2"/>
        <v>1302.2984244459428</v>
      </c>
      <c r="AN132" s="148">
        <f t="shared" si="2"/>
        <v>1305.0343455057034</v>
      </c>
      <c r="AO132" s="148">
        <f t="shared" si="2"/>
        <v>1307.7702665654638</v>
      </c>
      <c r="AP132" s="148">
        <f t="shared" si="2"/>
        <v>1310.5061876252241</v>
      </c>
      <c r="AQ132" s="148">
        <f t="shared" si="2"/>
        <v>1313.2421086849838</v>
      </c>
    </row>
    <row r="133" spans="7:45" ht="14.1" customHeight="1">
      <c r="G133" s="22"/>
      <c r="H133" s="302"/>
      <c r="J133" s="304"/>
      <c r="K133" s="19" t="s">
        <v>134</v>
      </c>
      <c r="L133" s="149">
        <f t="shared" si="2"/>
        <v>1048.9666341803727</v>
      </c>
      <c r="M133" s="149">
        <f t="shared" si="2"/>
        <v>1060.2879184843821</v>
      </c>
      <c r="N133" s="149">
        <f t="shared" si="2"/>
        <v>1071.6092027883913</v>
      </c>
      <c r="O133" s="149">
        <f t="shared" si="2"/>
        <v>1082.9304870924004</v>
      </c>
      <c r="P133" s="149">
        <f t="shared" si="2"/>
        <v>1094.2517713964098</v>
      </c>
      <c r="Q133" s="149">
        <f t="shared" si="2"/>
        <v>1105.573055700419</v>
      </c>
      <c r="R133" s="149">
        <f t="shared" si="2"/>
        <v>1116.8943400044282</v>
      </c>
      <c r="S133" s="149">
        <f t="shared" si="2"/>
        <v>1128.2156243084373</v>
      </c>
      <c r="T133" s="149">
        <f t="shared" si="2"/>
        <v>1139.5369086124465</v>
      </c>
      <c r="U133" s="149">
        <f t="shared" si="2"/>
        <v>1150.8581929164557</v>
      </c>
      <c r="V133" s="149">
        <f t="shared" si="2"/>
        <v>1162.1794772204648</v>
      </c>
      <c r="W133" s="149">
        <f t="shared" si="2"/>
        <v>1173.5007615244745</v>
      </c>
      <c r="X133" s="149">
        <f t="shared" si="2"/>
        <v>1177.7519078227394</v>
      </c>
      <c r="Y133" s="149">
        <f t="shared" si="2"/>
        <v>1182.0030541210047</v>
      </c>
      <c r="Z133" s="149">
        <f t="shared" si="2"/>
        <v>1186.2542004192696</v>
      </c>
      <c r="AA133" s="149">
        <f t="shared" si="2"/>
        <v>1190.5053467175346</v>
      </c>
      <c r="AB133" s="149">
        <f t="shared" si="2"/>
        <v>1194.7564930157998</v>
      </c>
      <c r="AC133" s="149">
        <f t="shared" si="2"/>
        <v>1199.0076393140648</v>
      </c>
      <c r="AD133" s="149">
        <f t="shared" si="2"/>
        <v>1203.2587856123298</v>
      </c>
      <c r="AE133" s="149">
        <f t="shared" si="2"/>
        <v>1207.5099319105948</v>
      </c>
      <c r="AF133" s="149">
        <f t="shared" si="2"/>
        <v>1211.76107820886</v>
      </c>
      <c r="AG133" s="149">
        <f t="shared" si="2"/>
        <v>1216.012224507125</v>
      </c>
      <c r="AH133" s="149">
        <f t="shared" si="2"/>
        <v>1220.26337080539</v>
      </c>
      <c r="AI133" s="149">
        <f t="shared" si="2"/>
        <v>1224.5145171036552</v>
      </c>
      <c r="AJ133" s="149">
        <f t="shared" si="2"/>
        <v>1228.7656634019202</v>
      </c>
      <c r="AK133" s="149">
        <f t="shared" si="2"/>
        <v>1233.0168097001851</v>
      </c>
      <c r="AL133" s="149">
        <f t="shared" si="2"/>
        <v>1237.2679559984504</v>
      </c>
      <c r="AM133" s="149">
        <f t="shared" si="2"/>
        <v>1241.5191022967153</v>
      </c>
      <c r="AN133" s="149">
        <f t="shared" si="2"/>
        <v>1245.7702485949803</v>
      </c>
      <c r="AO133" s="149">
        <f t="shared" si="2"/>
        <v>1250.0213948932455</v>
      </c>
      <c r="AP133" s="149">
        <f t="shared" si="2"/>
        <v>1254.2725411915105</v>
      </c>
      <c r="AQ133" s="149">
        <f t="shared" si="2"/>
        <v>1258.5236874897762</v>
      </c>
    </row>
    <row r="134" spans="7:45" ht="14.1" customHeight="1" thickBot="1">
      <c r="G134" s="22"/>
      <c r="H134" s="302"/>
      <c r="J134" s="304"/>
      <c r="K134" s="144" t="s">
        <v>135</v>
      </c>
      <c r="L134" s="150">
        <f t="shared" si="2"/>
        <v>1048.9666341803727</v>
      </c>
      <c r="M134" s="150">
        <f t="shared" si="2"/>
        <v>1048.9666341803727</v>
      </c>
      <c r="N134" s="150">
        <f t="shared" si="2"/>
        <v>1048.9666341803727</v>
      </c>
      <c r="O134" s="150">
        <f t="shared" si="2"/>
        <v>1048.9666341803727</v>
      </c>
      <c r="P134" s="150">
        <f t="shared" si="2"/>
        <v>1048.9666341803727</v>
      </c>
      <c r="Q134" s="150">
        <f t="shared" si="2"/>
        <v>1048.9666341803727</v>
      </c>
      <c r="R134" s="150">
        <f t="shared" si="2"/>
        <v>1048.9666341803727</v>
      </c>
      <c r="S134" s="150">
        <f t="shared" si="2"/>
        <v>1048.9666341803727</v>
      </c>
      <c r="T134" s="150">
        <f t="shared" si="2"/>
        <v>1048.9666341803727</v>
      </c>
      <c r="U134" s="150">
        <f t="shared" si="2"/>
        <v>1048.9666341803727</v>
      </c>
      <c r="V134" s="150">
        <f t="shared" si="2"/>
        <v>1048.9666341803727</v>
      </c>
      <c r="W134" s="150">
        <f t="shared" si="2"/>
        <v>1048.9666341803727</v>
      </c>
      <c r="X134" s="150">
        <f t="shared" si="2"/>
        <v>1055.1933405475777</v>
      </c>
      <c r="Y134" s="150">
        <f t="shared" si="2"/>
        <v>1061.4200469147829</v>
      </c>
      <c r="Z134" s="150">
        <f t="shared" si="2"/>
        <v>1067.6467532819879</v>
      </c>
      <c r="AA134" s="150">
        <f t="shared" si="2"/>
        <v>1073.8734596491929</v>
      </c>
      <c r="AB134" s="150">
        <f t="shared" si="2"/>
        <v>1080.1001660163979</v>
      </c>
      <c r="AC134" s="150">
        <f t="shared" si="2"/>
        <v>1086.3268723836029</v>
      </c>
      <c r="AD134" s="150">
        <f t="shared" si="2"/>
        <v>1092.5535787508081</v>
      </c>
      <c r="AE134" s="150">
        <f t="shared" si="2"/>
        <v>1098.7802851180131</v>
      </c>
      <c r="AF134" s="150">
        <f t="shared" si="2"/>
        <v>1105.0069914852184</v>
      </c>
      <c r="AG134" s="150">
        <f t="shared" si="2"/>
        <v>1111.2336978524233</v>
      </c>
      <c r="AH134" s="150">
        <f t="shared" si="2"/>
        <v>1117.4604042196283</v>
      </c>
      <c r="AI134" s="150">
        <f t="shared" si="2"/>
        <v>1123.6871105868333</v>
      </c>
      <c r="AJ134" s="150">
        <f t="shared" si="2"/>
        <v>1129.9138169540383</v>
      </c>
      <c r="AK134" s="150">
        <f t="shared" si="2"/>
        <v>1136.1405233212436</v>
      </c>
      <c r="AL134" s="150">
        <f t="shared" si="2"/>
        <v>1142.3672296884486</v>
      </c>
      <c r="AM134" s="150">
        <f t="shared" si="2"/>
        <v>1148.5939360556536</v>
      </c>
      <c r="AN134" s="150">
        <f t="shared" si="2"/>
        <v>1154.8206424228586</v>
      </c>
      <c r="AO134" s="150">
        <f t="shared" si="2"/>
        <v>1161.0473487900636</v>
      </c>
      <c r="AP134" s="150">
        <f t="shared" si="2"/>
        <v>1167.2740551572688</v>
      </c>
      <c r="AQ134" s="150">
        <f t="shared" si="2"/>
        <v>1173.5007615244745</v>
      </c>
    </row>
    <row r="135" spans="7:45" ht="14.1" customHeight="1" thickTop="1">
      <c r="G135" s="22"/>
      <c r="H135" s="302"/>
      <c r="J135" s="304"/>
      <c r="K135" s="140" t="s">
        <v>136</v>
      </c>
      <c r="L135" s="151">
        <f t="shared" si="2"/>
        <v>1153.1543203945896</v>
      </c>
      <c r="M135" s="151">
        <f t="shared" si="2"/>
        <v>1174.0971497484531</v>
      </c>
      <c r="N135" s="151">
        <f t="shared" si="2"/>
        <v>1195.0399791023169</v>
      </c>
      <c r="O135" s="151">
        <f t="shared" si="2"/>
        <v>1215.9828084561805</v>
      </c>
      <c r="P135" s="151">
        <f t="shared" si="2"/>
        <v>1236.9256378100442</v>
      </c>
      <c r="Q135" s="151">
        <f t="shared" si="2"/>
        <v>1257.8684671639078</v>
      </c>
      <c r="R135" s="151">
        <f t="shared" si="2"/>
        <v>1278.8112965177713</v>
      </c>
      <c r="S135" s="151">
        <f t="shared" si="2"/>
        <v>1299.7541258716351</v>
      </c>
      <c r="T135" s="151">
        <f t="shared" si="2"/>
        <v>1320.6969552254986</v>
      </c>
      <c r="U135" s="151">
        <f t="shared" si="2"/>
        <v>1341.6397845793622</v>
      </c>
      <c r="V135" s="151">
        <f t="shared" si="2"/>
        <v>1362.582613933226</v>
      </c>
      <c r="W135" s="151">
        <f t="shared" si="2"/>
        <v>1383.525443287089</v>
      </c>
      <c r="X135" s="151">
        <f t="shared" si="2"/>
        <v>1386.5331072942349</v>
      </c>
      <c r="Y135" s="151">
        <f t="shared" si="2"/>
        <v>1389.5407713013808</v>
      </c>
      <c r="Z135" s="151">
        <f t="shared" si="2"/>
        <v>1392.5484353085267</v>
      </c>
      <c r="AA135" s="151">
        <f t="shared" si="2"/>
        <v>1395.5560993156726</v>
      </c>
      <c r="AB135" s="151">
        <f t="shared" si="2"/>
        <v>1398.5637633228187</v>
      </c>
      <c r="AC135" s="151">
        <f t="shared" si="2"/>
        <v>1401.5714273299645</v>
      </c>
      <c r="AD135" s="151">
        <f t="shared" si="2"/>
        <v>1404.5790913371104</v>
      </c>
      <c r="AE135" s="151">
        <f t="shared" si="2"/>
        <v>1407.5867553442563</v>
      </c>
      <c r="AF135" s="151">
        <f t="shared" si="2"/>
        <v>1410.5944193514022</v>
      </c>
      <c r="AG135" s="151">
        <f t="shared" si="2"/>
        <v>1413.602083358548</v>
      </c>
      <c r="AH135" s="151">
        <f t="shared" si="2"/>
        <v>1416.6097473656939</v>
      </c>
      <c r="AI135" s="151">
        <f t="shared" si="2"/>
        <v>1419.6174113728398</v>
      </c>
      <c r="AJ135" s="151">
        <f t="shared" si="2"/>
        <v>1422.6250753799859</v>
      </c>
      <c r="AK135" s="151">
        <f t="shared" si="2"/>
        <v>1425.6327393871318</v>
      </c>
      <c r="AL135" s="151">
        <f t="shared" si="2"/>
        <v>1428.6404033942777</v>
      </c>
      <c r="AM135" s="151">
        <f t="shared" si="2"/>
        <v>1431.6480674014235</v>
      </c>
      <c r="AN135" s="151">
        <f t="shared" si="2"/>
        <v>1434.6557314085694</v>
      </c>
      <c r="AO135" s="151">
        <f t="shared" si="2"/>
        <v>1437.6633954157153</v>
      </c>
      <c r="AP135" s="151">
        <f t="shared" si="2"/>
        <v>1440.6710594228612</v>
      </c>
      <c r="AQ135" s="151">
        <f t="shared" si="2"/>
        <v>1443.6787234300059</v>
      </c>
    </row>
    <row r="136" spans="7:45" ht="14.1" customHeight="1">
      <c r="G136" s="22"/>
      <c r="H136" s="302"/>
      <c r="J136" s="304"/>
      <c r="K136" s="19" t="s">
        <v>137</v>
      </c>
      <c r="L136" s="149">
        <f t="shared" si="2"/>
        <v>1153.1543203945896</v>
      </c>
      <c r="M136" s="149">
        <f t="shared" si="2"/>
        <v>1165.6000812817172</v>
      </c>
      <c r="N136" s="149">
        <f t="shared" si="2"/>
        <v>1178.0458421688445</v>
      </c>
      <c r="O136" s="149">
        <f t="shared" si="2"/>
        <v>1190.4916030559721</v>
      </c>
      <c r="P136" s="149">
        <f t="shared" si="2"/>
        <v>1202.9373639430996</v>
      </c>
      <c r="Q136" s="149">
        <f t="shared" si="2"/>
        <v>1215.383124830227</v>
      </c>
      <c r="R136" s="149">
        <f t="shared" si="2"/>
        <v>1227.8288857173545</v>
      </c>
      <c r="S136" s="149">
        <f t="shared" si="2"/>
        <v>1240.2746466044821</v>
      </c>
      <c r="T136" s="149">
        <f t="shared" si="2"/>
        <v>1252.7204074916094</v>
      </c>
      <c r="U136" s="149">
        <f t="shared" si="2"/>
        <v>1265.166168378737</v>
      </c>
      <c r="V136" s="149">
        <f t="shared" si="2"/>
        <v>1277.6119292658645</v>
      </c>
      <c r="W136" s="149">
        <f t="shared" si="2"/>
        <v>1290.0576901529907</v>
      </c>
      <c r="X136" s="149">
        <f t="shared" si="2"/>
        <v>1294.7310778096955</v>
      </c>
      <c r="Y136" s="149">
        <f t="shared" si="2"/>
        <v>1299.4044654664003</v>
      </c>
      <c r="Z136" s="149">
        <f t="shared" si="2"/>
        <v>1304.0778531231053</v>
      </c>
      <c r="AA136" s="149">
        <f t="shared" si="2"/>
        <v>1308.7512407798101</v>
      </c>
      <c r="AB136" s="149">
        <f t="shared" si="2"/>
        <v>1313.4246284365149</v>
      </c>
      <c r="AC136" s="149">
        <f t="shared" si="2"/>
        <v>1318.0980160932199</v>
      </c>
      <c r="AD136" s="149">
        <f t="shared" si="2"/>
        <v>1322.7714037499247</v>
      </c>
      <c r="AE136" s="149">
        <f t="shared" si="2"/>
        <v>1327.4447914066295</v>
      </c>
      <c r="AF136" s="149">
        <f t="shared" si="2"/>
        <v>1332.1181790633343</v>
      </c>
      <c r="AG136" s="149">
        <f t="shared" si="2"/>
        <v>1336.7915667200393</v>
      </c>
      <c r="AH136" s="149">
        <f t="shared" si="2"/>
        <v>1341.4649543767441</v>
      </c>
      <c r="AI136" s="149">
        <f t="shared" si="2"/>
        <v>1346.1383420334489</v>
      </c>
      <c r="AJ136" s="149">
        <f t="shared" si="2"/>
        <v>1350.8117296901539</v>
      </c>
      <c r="AK136" s="149">
        <f t="shared" si="2"/>
        <v>1355.4851173468587</v>
      </c>
      <c r="AL136" s="149">
        <f t="shared" si="2"/>
        <v>1360.1585050035635</v>
      </c>
      <c r="AM136" s="149">
        <f t="shared" si="2"/>
        <v>1364.8318926602683</v>
      </c>
      <c r="AN136" s="149">
        <f t="shared" si="2"/>
        <v>1369.5052803169733</v>
      </c>
      <c r="AO136" s="149">
        <f t="shared" si="2"/>
        <v>1374.1786679736781</v>
      </c>
      <c r="AP136" s="149">
        <f t="shared" si="2"/>
        <v>1378.8520556303829</v>
      </c>
      <c r="AQ136" s="149">
        <f t="shared" si="2"/>
        <v>1383.525443287089</v>
      </c>
    </row>
    <row r="137" spans="7:45" ht="14.1" customHeight="1" thickBot="1">
      <c r="G137" s="22"/>
      <c r="H137" s="302"/>
      <c r="J137" s="304"/>
      <c r="K137" s="144" t="s">
        <v>138</v>
      </c>
      <c r="L137" s="150">
        <f t="shared" si="2"/>
        <v>1153.1543203945896</v>
      </c>
      <c r="M137" s="150">
        <f t="shared" si="2"/>
        <v>1153.1543203945896</v>
      </c>
      <c r="N137" s="150">
        <f t="shared" si="2"/>
        <v>1153.1543203945896</v>
      </c>
      <c r="O137" s="150">
        <f t="shared" si="2"/>
        <v>1153.1543203945896</v>
      </c>
      <c r="P137" s="150">
        <f t="shared" si="2"/>
        <v>1153.1543203945896</v>
      </c>
      <c r="Q137" s="150">
        <f t="shared" si="2"/>
        <v>1153.1543203945896</v>
      </c>
      <c r="R137" s="150">
        <f t="shared" si="2"/>
        <v>1153.1543203945896</v>
      </c>
      <c r="S137" s="150">
        <f t="shared" si="2"/>
        <v>1153.1543203945896</v>
      </c>
      <c r="T137" s="150">
        <f t="shared" si="2"/>
        <v>1153.1543203945896</v>
      </c>
      <c r="U137" s="150">
        <f t="shared" si="2"/>
        <v>1153.1543203945896</v>
      </c>
      <c r="V137" s="150">
        <f t="shared" si="2"/>
        <v>1153.1543203945896</v>
      </c>
      <c r="W137" s="150">
        <f t="shared" si="2"/>
        <v>1153.1543203945896</v>
      </c>
      <c r="X137" s="150">
        <f t="shared" si="2"/>
        <v>1159.9994888825097</v>
      </c>
      <c r="Y137" s="150">
        <f t="shared" si="2"/>
        <v>1166.8446573704298</v>
      </c>
      <c r="Z137" s="150">
        <f t="shared" si="2"/>
        <v>1173.6898258583499</v>
      </c>
      <c r="AA137" s="150">
        <f t="shared" si="2"/>
        <v>1180.5349943462697</v>
      </c>
      <c r="AB137" s="150">
        <f t="shared" si="2"/>
        <v>1187.3801628341898</v>
      </c>
      <c r="AC137" s="150">
        <f t="shared" si="2"/>
        <v>1194.2253313221099</v>
      </c>
      <c r="AD137" s="150">
        <f t="shared" si="2"/>
        <v>1201.07049981003</v>
      </c>
      <c r="AE137" s="150">
        <f t="shared" si="2"/>
        <v>1207.9156682979501</v>
      </c>
      <c r="AF137" s="150">
        <f t="shared" si="2"/>
        <v>1214.7608367858702</v>
      </c>
      <c r="AG137" s="150">
        <f t="shared" si="2"/>
        <v>1221.6060052737901</v>
      </c>
      <c r="AH137" s="150">
        <f t="shared" si="2"/>
        <v>1228.4511737617102</v>
      </c>
      <c r="AI137" s="150">
        <f t="shared" si="2"/>
        <v>1235.2963422496302</v>
      </c>
      <c r="AJ137" s="150">
        <f t="shared" si="2"/>
        <v>1242.1415107375503</v>
      </c>
      <c r="AK137" s="150">
        <f t="shared" si="2"/>
        <v>1248.9866792254704</v>
      </c>
      <c r="AL137" s="150">
        <f t="shared" si="2"/>
        <v>1255.8318477133905</v>
      </c>
      <c r="AM137" s="150">
        <f t="shared" si="2"/>
        <v>1262.6770162013106</v>
      </c>
      <c r="AN137" s="150">
        <f t="shared" si="2"/>
        <v>1269.5221846892305</v>
      </c>
      <c r="AO137" s="150">
        <f t="shared" si="2"/>
        <v>1276.3673531771506</v>
      </c>
      <c r="AP137" s="150">
        <f t="shared" si="2"/>
        <v>1283.2125216650707</v>
      </c>
      <c r="AQ137" s="150">
        <f t="shared" si="2"/>
        <v>1290.0576901529907</v>
      </c>
    </row>
    <row r="138" spans="7:45" ht="14.1" customHeight="1" thickTop="1">
      <c r="G138" s="22"/>
      <c r="H138" s="302"/>
      <c r="J138" s="304"/>
      <c r="K138" s="140" t="s">
        <v>139</v>
      </c>
      <c r="L138" s="151">
        <f t="shared" si="2"/>
        <v>1201.3395907762297</v>
      </c>
      <c r="M138" s="151">
        <f t="shared" si="2"/>
        <v>1223.1575292782143</v>
      </c>
      <c r="N138" s="151">
        <f t="shared" si="2"/>
        <v>1244.9754677801989</v>
      </c>
      <c r="O138" s="151">
        <f t="shared" si="2"/>
        <v>1266.7934062821835</v>
      </c>
      <c r="P138" s="151">
        <f t="shared" si="2"/>
        <v>1288.6113447841681</v>
      </c>
      <c r="Q138" s="151">
        <f t="shared" si="2"/>
        <v>1310.4292832861524</v>
      </c>
      <c r="R138" s="151">
        <f t="shared" si="2"/>
        <v>1332.247221788137</v>
      </c>
      <c r="S138" s="151">
        <f t="shared" si="2"/>
        <v>1354.0651602901216</v>
      </c>
      <c r="T138" s="151">
        <f t="shared" si="2"/>
        <v>1375.8830987921062</v>
      </c>
      <c r="U138" s="151">
        <f t="shared" si="2"/>
        <v>1397.7010372940908</v>
      </c>
      <c r="V138" s="151">
        <f t="shared" si="2"/>
        <v>1419.5189757960752</v>
      </c>
      <c r="W138" s="151">
        <f t="shared" si="2"/>
        <v>1441.3369142980589</v>
      </c>
      <c r="X138" s="151">
        <f t="shared" si="2"/>
        <v>1444.4702554160981</v>
      </c>
      <c r="Y138" s="151">
        <f t="shared" si="2"/>
        <v>1447.6035965341375</v>
      </c>
      <c r="Z138" s="151">
        <f t="shared" si="2"/>
        <v>1450.7369376521767</v>
      </c>
      <c r="AA138" s="151">
        <f t="shared" si="2"/>
        <v>1453.8702787702159</v>
      </c>
      <c r="AB138" s="151">
        <f t="shared" si="2"/>
        <v>1457.0036198882551</v>
      </c>
      <c r="AC138" s="151">
        <f t="shared" si="2"/>
        <v>1460.1369610062945</v>
      </c>
      <c r="AD138" s="151">
        <f t="shared" si="2"/>
        <v>1463.2703021243337</v>
      </c>
      <c r="AE138" s="151">
        <f t="shared" si="2"/>
        <v>1466.4036432423729</v>
      </c>
      <c r="AF138" s="151">
        <f t="shared" si="2"/>
        <v>1469.5369843604121</v>
      </c>
      <c r="AG138" s="151">
        <f t="shared" si="2"/>
        <v>1472.6703254784516</v>
      </c>
      <c r="AH138" s="151">
        <f t="shared" si="2"/>
        <v>1475.8036665964908</v>
      </c>
      <c r="AI138" s="151">
        <f t="shared" si="2"/>
        <v>1478.93700771453</v>
      </c>
      <c r="AJ138" s="151">
        <f t="shared" si="2"/>
        <v>1482.0703488325694</v>
      </c>
      <c r="AK138" s="151">
        <f t="shared" si="2"/>
        <v>1485.2036899506086</v>
      </c>
      <c r="AL138" s="151">
        <f t="shared" si="2"/>
        <v>1488.3370310686478</v>
      </c>
      <c r="AM138" s="151">
        <f t="shared" si="2"/>
        <v>1491.470372186687</v>
      </c>
      <c r="AN138" s="151">
        <f t="shared" si="2"/>
        <v>1494.6037133047264</v>
      </c>
      <c r="AO138" s="151">
        <f t="shared" si="2"/>
        <v>1497.7370544227656</v>
      </c>
      <c r="AP138" s="151">
        <f t="shared" si="2"/>
        <v>1500.8703955408048</v>
      </c>
      <c r="AQ138" s="151">
        <f t="shared" si="2"/>
        <v>1504.0037366588442</v>
      </c>
    </row>
    <row r="139" spans="7:45" ht="14.1" customHeight="1">
      <c r="G139" s="22"/>
      <c r="H139" s="302"/>
      <c r="J139" s="304"/>
      <c r="K139" s="19" t="s">
        <v>140</v>
      </c>
      <c r="L139" s="149">
        <f t="shared" si="2"/>
        <v>1201.3395907762297</v>
      </c>
      <c r="M139" s="149">
        <f t="shared" si="2"/>
        <v>1214.3054055215832</v>
      </c>
      <c r="N139" s="149">
        <f t="shared" si="2"/>
        <v>1227.2712202669368</v>
      </c>
      <c r="O139" s="149">
        <f t="shared" si="2"/>
        <v>1240.2370350122906</v>
      </c>
      <c r="P139" s="149">
        <f t="shared" si="2"/>
        <v>1253.2028497576441</v>
      </c>
      <c r="Q139" s="149">
        <f t="shared" si="2"/>
        <v>1266.1686645029977</v>
      </c>
      <c r="R139" s="149">
        <f t="shared" si="2"/>
        <v>1279.1344792483512</v>
      </c>
      <c r="S139" s="149">
        <f t="shared" si="2"/>
        <v>1292.1002939937048</v>
      </c>
      <c r="T139" s="149">
        <f t="shared" si="2"/>
        <v>1305.0661087390583</v>
      </c>
      <c r="U139" s="149">
        <f t="shared" si="2"/>
        <v>1318.0319234844119</v>
      </c>
      <c r="V139" s="149">
        <f t="shared" si="2"/>
        <v>1330.9977382297654</v>
      </c>
      <c r="W139" s="149">
        <f t="shared" si="2"/>
        <v>1343.9635529751192</v>
      </c>
      <c r="X139" s="149">
        <f t="shared" si="2"/>
        <v>1348.8322210412662</v>
      </c>
      <c r="Y139" s="149">
        <f t="shared" si="2"/>
        <v>1353.7008891074131</v>
      </c>
      <c r="Z139" s="149">
        <f t="shared" si="2"/>
        <v>1358.5695571735598</v>
      </c>
      <c r="AA139" s="149">
        <f t="shared" si="2"/>
        <v>1363.4382252397068</v>
      </c>
      <c r="AB139" s="149">
        <f t="shared" si="2"/>
        <v>1368.3068933058537</v>
      </c>
      <c r="AC139" s="149">
        <f t="shared" si="2"/>
        <v>1373.1755613720004</v>
      </c>
      <c r="AD139" s="149">
        <f t="shared" si="2"/>
        <v>1378.0442294381473</v>
      </c>
      <c r="AE139" s="149">
        <f t="shared" si="2"/>
        <v>1382.9128975042943</v>
      </c>
      <c r="AF139" s="149">
        <f t="shared" si="2"/>
        <v>1387.7815655704412</v>
      </c>
      <c r="AG139" s="149">
        <f t="shared" si="2"/>
        <v>1392.6502336365879</v>
      </c>
      <c r="AH139" s="149">
        <f t="shared" si="2"/>
        <v>1397.5189017027349</v>
      </c>
      <c r="AI139" s="149">
        <f t="shared" si="2"/>
        <v>1402.3875697688818</v>
      </c>
      <c r="AJ139" s="149">
        <f t="shared" si="2"/>
        <v>1407.2562378350285</v>
      </c>
      <c r="AK139" s="149">
        <f t="shared" si="2"/>
        <v>1412.1249059011755</v>
      </c>
      <c r="AL139" s="149">
        <f t="shared" si="2"/>
        <v>1416.9935739673224</v>
      </c>
      <c r="AM139" s="149">
        <f t="shared" si="2"/>
        <v>1421.8622420334693</v>
      </c>
      <c r="AN139" s="149">
        <f t="shared" si="2"/>
        <v>1426.730910099616</v>
      </c>
      <c r="AO139" s="149">
        <f t="shared" si="2"/>
        <v>1431.599578165763</v>
      </c>
      <c r="AP139" s="149">
        <f t="shared" si="2"/>
        <v>1436.4682462319099</v>
      </c>
      <c r="AQ139" s="149">
        <f t="shared" ref="AQ139" si="3">AQ107*8760</f>
        <v>1441.3369142980589</v>
      </c>
    </row>
    <row r="140" spans="7:45" ht="14.1" customHeight="1" thickBot="1">
      <c r="G140" s="22"/>
      <c r="H140" s="302"/>
      <c r="J140" s="304"/>
      <c r="K140" s="144" t="s">
        <v>141</v>
      </c>
      <c r="L140" s="152">
        <f t="shared" ref="L140:AQ147" si="4">L108*8760</f>
        <v>1201.3395907762297</v>
      </c>
      <c r="M140" s="152">
        <f t="shared" si="4"/>
        <v>1201.3395907762297</v>
      </c>
      <c r="N140" s="152">
        <f t="shared" si="4"/>
        <v>1201.3395907762297</v>
      </c>
      <c r="O140" s="152">
        <f t="shared" si="4"/>
        <v>1201.3395907762297</v>
      </c>
      <c r="P140" s="152">
        <f t="shared" si="4"/>
        <v>1201.3395907762297</v>
      </c>
      <c r="Q140" s="152">
        <f t="shared" si="4"/>
        <v>1201.3395907762297</v>
      </c>
      <c r="R140" s="152">
        <f t="shared" si="4"/>
        <v>1201.3395907762297</v>
      </c>
      <c r="S140" s="152">
        <f t="shared" si="4"/>
        <v>1201.3395907762297</v>
      </c>
      <c r="T140" s="152">
        <f t="shared" si="4"/>
        <v>1201.3395907762297</v>
      </c>
      <c r="U140" s="152">
        <f t="shared" si="4"/>
        <v>1201.3395907762297</v>
      </c>
      <c r="V140" s="152">
        <f t="shared" si="4"/>
        <v>1201.3395907762297</v>
      </c>
      <c r="W140" s="152">
        <f t="shared" si="4"/>
        <v>1201.3395907762297</v>
      </c>
      <c r="X140" s="152">
        <f t="shared" si="4"/>
        <v>1208.4707888861742</v>
      </c>
      <c r="Y140" s="152">
        <f t="shared" si="4"/>
        <v>1215.6019869961185</v>
      </c>
      <c r="Z140" s="152">
        <f t="shared" si="4"/>
        <v>1222.733185106063</v>
      </c>
      <c r="AA140" s="152">
        <f t="shared" si="4"/>
        <v>1229.8643832160074</v>
      </c>
      <c r="AB140" s="152">
        <f t="shared" si="4"/>
        <v>1236.9955813259517</v>
      </c>
      <c r="AC140" s="152">
        <f t="shared" si="4"/>
        <v>1244.1267794358962</v>
      </c>
      <c r="AD140" s="152">
        <f t="shared" si="4"/>
        <v>1251.2579775458405</v>
      </c>
      <c r="AE140" s="152">
        <f t="shared" si="4"/>
        <v>1258.389175655785</v>
      </c>
      <c r="AF140" s="152">
        <f t="shared" si="4"/>
        <v>1265.5203737657293</v>
      </c>
      <c r="AG140" s="152">
        <f t="shared" si="4"/>
        <v>1272.6515718756739</v>
      </c>
      <c r="AH140" s="152">
        <f t="shared" si="4"/>
        <v>1279.7827699856182</v>
      </c>
      <c r="AI140" s="152">
        <f t="shared" si="4"/>
        <v>1286.9139680955625</v>
      </c>
      <c r="AJ140" s="152">
        <f t="shared" si="4"/>
        <v>1294.045166205507</v>
      </c>
      <c r="AK140" s="152">
        <f t="shared" si="4"/>
        <v>1301.1763643154513</v>
      </c>
      <c r="AL140" s="152">
        <f t="shared" si="4"/>
        <v>1308.3075624253959</v>
      </c>
      <c r="AM140" s="152">
        <f t="shared" si="4"/>
        <v>1315.4387605353402</v>
      </c>
      <c r="AN140" s="152">
        <f t="shared" si="4"/>
        <v>1322.5699586452845</v>
      </c>
      <c r="AO140" s="152">
        <f t="shared" si="4"/>
        <v>1329.701156755229</v>
      </c>
      <c r="AP140" s="152">
        <f t="shared" si="4"/>
        <v>1336.8323548651733</v>
      </c>
      <c r="AQ140" s="152">
        <f t="shared" si="4"/>
        <v>1343.9635529751192</v>
      </c>
      <c r="AR140" s="153"/>
      <c r="AS140" s="153"/>
    </row>
    <row r="141" spans="7:45" ht="14.1" customHeight="1" thickTop="1">
      <c r="G141" s="22"/>
      <c r="H141" s="302"/>
      <c r="J141" s="304"/>
      <c r="K141" s="140" t="s">
        <v>142</v>
      </c>
      <c r="L141" s="151">
        <f t="shared" si="4"/>
        <v>1264.9249739049837</v>
      </c>
      <c r="M141" s="151">
        <f t="shared" si="4"/>
        <v>1287.8977082610131</v>
      </c>
      <c r="N141" s="151">
        <f t="shared" si="4"/>
        <v>1310.8704426170423</v>
      </c>
      <c r="O141" s="151">
        <f t="shared" si="4"/>
        <v>1333.8431769730714</v>
      </c>
      <c r="P141" s="151">
        <f t="shared" si="4"/>
        <v>1356.8159113291008</v>
      </c>
      <c r="Q141" s="151">
        <f t="shared" si="4"/>
        <v>1379.7886456851299</v>
      </c>
      <c r="R141" s="151">
        <f t="shared" si="4"/>
        <v>1402.7613800411591</v>
      </c>
      <c r="S141" s="151">
        <f t="shared" si="4"/>
        <v>1425.7341143971883</v>
      </c>
      <c r="T141" s="151">
        <f t="shared" si="4"/>
        <v>1448.7068487532176</v>
      </c>
      <c r="U141" s="151">
        <f t="shared" si="4"/>
        <v>1471.6795831092468</v>
      </c>
      <c r="V141" s="151">
        <f t="shared" si="4"/>
        <v>1494.6523174652759</v>
      </c>
      <c r="W141" s="151">
        <f t="shared" si="4"/>
        <v>1517.6250518213062</v>
      </c>
      <c r="X141" s="151">
        <f t="shared" si="4"/>
        <v>1520.9242367165698</v>
      </c>
      <c r="Y141" s="151">
        <f t="shared" si="4"/>
        <v>1524.2234216118334</v>
      </c>
      <c r="Z141" s="151">
        <f t="shared" si="4"/>
        <v>1527.5226065070972</v>
      </c>
      <c r="AA141" s="151">
        <f t="shared" si="4"/>
        <v>1530.8217914023608</v>
      </c>
      <c r="AB141" s="151">
        <f t="shared" si="4"/>
        <v>1534.1209762976243</v>
      </c>
      <c r="AC141" s="151">
        <f t="shared" si="4"/>
        <v>1537.4201611928879</v>
      </c>
      <c r="AD141" s="151">
        <f t="shared" si="4"/>
        <v>1540.7193460881517</v>
      </c>
      <c r="AE141" s="151">
        <f t="shared" si="4"/>
        <v>1544.0185309834153</v>
      </c>
      <c r="AF141" s="151">
        <f t="shared" si="4"/>
        <v>1547.3177158786789</v>
      </c>
      <c r="AG141" s="151">
        <f t="shared" si="4"/>
        <v>1550.6169007739427</v>
      </c>
      <c r="AH141" s="151">
        <f t="shared" si="4"/>
        <v>1553.9160856692063</v>
      </c>
      <c r="AI141" s="151">
        <f t="shared" si="4"/>
        <v>1557.2152705644698</v>
      </c>
      <c r="AJ141" s="151">
        <f t="shared" si="4"/>
        <v>1560.5144554597334</v>
      </c>
      <c r="AK141" s="151">
        <f t="shared" si="4"/>
        <v>1563.8136403549972</v>
      </c>
      <c r="AL141" s="151">
        <f t="shared" si="4"/>
        <v>1567.1128252502608</v>
      </c>
      <c r="AM141" s="151">
        <f t="shared" si="4"/>
        <v>1570.4120101455244</v>
      </c>
      <c r="AN141" s="151">
        <f t="shared" si="4"/>
        <v>1573.711195040788</v>
      </c>
      <c r="AO141" s="151">
        <f t="shared" si="4"/>
        <v>1577.0103799360518</v>
      </c>
      <c r="AP141" s="151">
        <f t="shared" si="4"/>
        <v>1580.3095648313154</v>
      </c>
      <c r="AQ141" s="151">
        <f t="shared" si="4"/>
        <v>1583.6087497265805</v>
      </c>
    </row>
    <row r="142" spans="7:45" ht="14.1" customHeight="1">
      <c r="G142" s="22"/>
      <c r="H142" s="302"/>
      <c r="J142" s="304"/>
      <c r="K142" s="19" t="s">
        <v>143</v>
      </c>
      <c r="L142" s="149">
        <f t="shared" si="4"/>
        <v>1264.9249739049837</v>
      </c>
      <c r="M142" s="149">
        <f t="shared" si="4"/>
        <v>1278.5770528045282</v>
      </c>
      <c r="N142" s="149">
        <f t="shared" si="4"/>
        <v>1292.2291317040726</v>
      </c>
      <c r="O142" s="149">
        <f t="shared" si="4"/>
        <v>1305.8812106036169</v>
      </c>
      <c r="P142" s="149">
        <f t="shared" si="4"/>
        <v>1319.5332895031613</v>
      </c>
      <c r="Q142" s="149">
        <f t="shared" si="4"/>
        <v>1333.1853684027058</v>
      </c>
      <c r="R142" s="149">
        <f t="shared" si="4"/>
        <v>1346.83744730225</v>
      </c>
      <c r="S142" s="149">
        <f t="shared" si="4"/>
        <v>1360.4895262017944</v>
      </c>
      <c r="T142" s="149">
        <f t="shared" si="4"/>
        <v>1374.1416051013387</v>
      </c>
      <c r="U142" s="149">
        <f t="shared" si="4"/>
        <v>1387.7936840008831</v>
      </c>
      <c r="V142" s="149">
        <f t="shared" si="4"/>
        <v>1401.4457629004276</v>
      </c>
      <c r="W142" s="149">
        <f t="shared" si="4"/>
        <v>1415.0978417999706</v>
      </c>
      <c r="X142" s="149">
        <f t="shared" si="4"/>
        <v>1420.2242023010374</v>
      </c>
      <c r="Y142" s="149">
        <f t="shared" si="4"/>
        <v>1425.3505628021039</v>
      </c>
      <c r="Z142" s="149">
        <f t="shared" si="4"/>
        <v>1430.4769233031707</v>
      </c>
      <c r="AA142" s="149">
        <f t="shared" si="4"/>
        <v>1435.6032838042374</v>
      </c>
      <c r="AB142" s="149">
        <f t="shared" si="4"/>
        <v>1440.729644305304</v>
      </c>
      <c r="AC142" s="149">
        <f t="shared" si="4"/>
        <v>1445.8560048063707</v>
      </c>
      <c r="AD142" s="149">
        <f t="shared" si="4"/>
        <v>1450.9823653074375</v>
      </c>
      <c r="AE142" s="149">
        <f t="shared" si="4"/>
        <v>1456.108725808504</v>
      </c>
      <c r="AF142" s="149">
        <f t="shared" si="4"/>
        <v>1461.2350863095708</v>
      </c>
      <c r="AG142" s="149">
        <f t="shared" si="4"/>
        <v>1466.3614468106375</v>
      </c>
      <c r="AH142" s="149">
        <f t="shared" si="4"/>
        <v>1471.487807311704</v>
      </c>
      <c r="AI142" s="149">
        <f t="shared" si="4"/>
        <v>1476.6141678127708</v>
      </c>
      <c r="AJ142" s="149">
        <f t="shared" si="4"/>
        <v>1481.7405283138376</v>
      </c>
      <c r="AK142" s="149">
        <f t="shared" si="4"/>
        <v>1486.8668888149041</v>
      </c>
      <c r="AL142" s="149">
        <f t="shared" si="4"/>
        <v>1491.9932493159708</v>
      </c>
      <c r="AM142" s="149">
        <f t="shared" si="4"/>
        <v>1497.1196098170376</v>
      </c>
      <c r="AN142" s="149">
        <f t="shared" si="4"/>
        <v>1502.2459703181041</v>
      </c>
      <c r="AO142" s="149">
        <f t="shared" si="4"/>
        <v>1507.3723308191709</v>
      </c>
      <c r="AP142" s="149">
        <f t="shared" si="4"/>
        <v>1512.4986913202376</v>
      </c>
      <c r="AQ142" s="149">
        <f t="shared" si="4"/>
        <v>1517.6250518213062</v>
      </c>
    </row>
    <row r="143" spans="7:45" ht="14.1" customHeight="1" thickBot="1">
      <c r="G143" s="22"/>
      <c r="H143" s="302"/>
      <c r="J143" s="304"/>
      <c r="K143" s="144" t="s">
        <v>144</v>
      </c>
      <c r="L143" s="152">
        <f t="shared" si="4"/>
        <v>1264.9249739049837</v>
      </c>
      <c r="M143" s="152">
        <f t="shared" si="4"/>
        <v>1264.9249739049837</v>
      </c>
      <c r="N143" s="152">
        <f t="shared" si="4"/>
        <v>1264.9249739049837</v>
      </c>
      <c r="O143" s="152">
        <f t="shared" si="4"/>
        <v>1264.9249739049837</v>
      </c>
      <c r="P143" s="152">
        <f t="shared" si="4"/>
        <v>1264.9249739049837</v>
      </c>
      <c r="Q143" s="152">
        <f t="shared" si="4"/>
        <v>1264.9249739049837</v>
      </c>
      <c r="R143" s="152">
        <f t="shared" si="4"/>
        <v>1264.9249739049837</v>
      </c>
      <c r="S143" s="152">
        <f t="shared" si="4"/>
        <v>1264.9249739049837</v>
      </c>
      <c r="T143" s="152">
        <f t="shared" si="4"/>
        <v>1264.9249739049837</v>
      </c>
      <c r="U143" s="152">
        <f t="shared" si="4"/>
        <v>1264.9249739049837</v>
      </c>
      <c r="V143" s="152">
        <f t="shared" si="4"/>
        <v>1264.9249739049837</v>
      </c>
      <c r="W143" s="152">
        <f t="shared" si="4"/>
        <v>1264.9249739049837</v>
      </c>
      <c r="X143" s="152">
        <f t="shared" si="4"/>
        <v>1272.4336172997332</v>
      </c>
      <c r="Y143" s="152">
        <f t="shared" si="4"/>
        <v>1279.9422606944827</v>
      </c>
      <c r="Z143" s="152">
        <f t="shared" si="4"/>
        <v>1287.4509040892322</v>
      </c>
      <c r="AA143" s="152">
        <f t="shared" si="4"/>
        <v>1294.9595474839816</v>
      </c>
      <c r="AB143" s="152">
        <f t="shared" si="4"/>
        <v>1302.4681908787311</v>
      </c>
      <c r="AC143" s="152">
        <f t="shared" si="4"/>
        <v>1309.9768342734806</v>
      </c>
      <c r="AD143" s="152">
        <f t="shared" si="4"/>
        <v>1317.48547766823</v>
      </c>
      <c r="AE143" s="152">
        <f t="shared" si="4"/>
        <v>1324.9941210629795</v>
      </c>
      <c r="AF143" s="152">
        <f t="shared" si="4"/>
        <v>1332.502764457729</v>
      </c>
      <c r="AG143" s="152">
        <f t="shared" si="4"/>
        <v>1340.0114078524782</v>
      </c>
      <c r="AH143" s="152">
        <f t="shared" si="4"/>
        <v>1347.5200512472277</v>
      </c>
      <c r="AI143" s="152">
        <f t="shared" si="4"/>
        <v>1355.0286946419772</v>
      </c>
      <c r="AJ143" s="152">
        <f t="shared" si="4"/>
        <v>1362.5373380367266</v>
      </c>
      <c r="AK143" s="152">
        <f t="shared" si="4"/>
        <v>1370.0459814314761</v>
      </c>
      <c r="AL143" s="152">
        <f t="shared" si="4"/>
        <v>1377.5546248262256</v>
      </c>
      <c r="AM143" s="152">
        <f t="shared" si="4"/>
        <v>1385.063268220975</v>
      </c>
      <c r="AN143" s="152">
        <f t="shared" si="4"/>
        <v>1392.5719116157245</v>
      </c>
      <c r="AO143" s="152">
        <f t="shared" si="4"/>
        <v>1400.080555010474</v>
      </c>
      <c r="AP143" s="152">
        <f t="shared" si="4"/>
        <v>1407.5891984052234</v>
      </c>
      <c r="AQ143" s="152">
        <f t="shared" si="4"/>
        <v>1415.0978417999706</v>
      </c>
      <c r="AR143" s="153"/>
      <c r="AS143" s="153"/>
    </row>
    <row r="144" spans="7:45" ht="14.1" customHeight="1" thickTop="1">
      <c r="G144" s="22"/>
      <c r="H144" s="302"/>
      <c r="J144" s="304"/>
      <c r="K144" s="140" t="s">
        <v>145</v>
      </c>
      <c r="L144" s="151">
        <f t="shared" si="4"/>
        <v>1327.5869923687694</v>
      </c>
      <c r="M144" s="151">
        <f t="shared" si="4"/>
        <v>1351.6977530378829</v>
      </c>
      <c r="N144" s="151">
        <f t="shared" si="4"/>
        <v>1375.8085137069963</v>
      </c>
      <c r="O144" s="151">
        <f t="shared" si="4"/>
        <v>1399.9192743761098</v>
      </c>
      <c r="P144" s="151">
        <f t="shared" si="4"/>
        <v>1424.0300350452233</v>
      </c>
      <c r="Q144" s="151">
        <f t="shared" si="4"/>
        <v>1448.1407957143367</v>
      </c>
      <c r="R144" s="151">
        <f t="shared" si="4"/>
        <v>1472.25155638345</v>
      </c>
      <c r="S144" s="151">
        <f t="shared" si="4"/>
        <v>1496.3623170525634</v>
      </c>
      <c r="T144" s="151">
        <f t="shared" si="4"/>
        <v>1520.4730777216769</v>
      </c>
      <c r="U144" s="151">
        <f t="shared" si="4"/>
        <v>1544.5838383907903</v>
      </c>
      <c r="V144" s="151">
        <f t="shared" si="4"/>
        <v>1568.6945990599038</v>
      </c>
      <c r="W144" s="151">
        <f t="shared" si="4"/>
        <v>1592.8053597290175</v>
      </c>
      <c r="X144" s="151">
        <f t="shared" si="4"/>
        <v>1596.2679800762544</v>
      </c>
      <c r="Y144" s="151">
        <f t="shared" si="4"/>
        <v>1599.7306004234915</v>
      </c>
      <c r="Z144" s="151">
        <f t="shared" si="4"/>
        <v>1603.1932207707284</v>
      </c>
      <c r="AA144" s="151">
        <f t="shared" si="4"/>
        <v>1606.6558411179656</v>
      </c>
      <c r="AB144" s="151">
        <f t="shared" si="4"/>
        <v>1610.1184614652025</v>
      </c>
      <c r="AC144" s="151">
        <f t="shared" si="4"/>
        <v>1613.5810818124396</v>
      </c>
      <c r="AD144" s="151">
        <f t="shared" si="4"/>
        <v>1617.0437021596765</v>
      </c>
      <c r="AE144" s="151">
        <f t="shared" si="4"/>
        <v>1620.5063225069136</v>
      </c>
      <c r="AF144" s="151">
        <f t="shared" si="4"/>
        <v>1623.9689428541506</v>
      </c>
      <c r="AG144" s="151">
        <f t="shared" si="4"/>
        <v>1627.4315632013877</v>
      </c>
      <c r="AH144" s="151">
        <f t="shared" si="4"/>
        <v>1630.8941835486246</v>
      </c>
      <c r="AI144" s="151">
        <f t="shared" si="4"/>
        <v>1634.3568038958615</v>
      </c>
      <c r="AJ144" s="151">
        <f t="shared" si="4"/>
        <v>1637.8194242430986</v>
      </c>
      <c r="AK144" s="151">
        <f t="shared" si="4"/>
        <v>1641.2820445903355</v>
      </c>
      <c r="AL144" s="151">
        <f t="shared" si="4"/>
        <v>1644.7446649375727</v>
      </c>
      <c r="AM144" s="151">
        <f t="shared" si="4"/>
        <v>1648.2072852848096</v>
      </c>
      <c r="AN144" s="151">
        <f t="shared" si="4"/>
        <v>1651.6699056320467</v>
      </c>
      <c r="AO144" s="151">
        <f t="shared" si="4"/>
        <v>1655.1325259792836</v>
      </c>
      <c r="AP144" s="151">
        <f t="shared" si="4"/>
        <v>1658.5951463265208</v>
      </c>
      <c r="AQ144" s="151">
        <f t="shared" si="4"/>
        <v>1662.0577666737572</v>
      </c>
    </row>
    <row r="145" spans="7:45" ht="14.1" customHeight="1">
      <c r="G145" s="22"/>
      <c r="H145" s="302"/>
      <c r="J145" s="304"/>
      <c r="K145" s="19" t="s">
        <v>146</v>
      </c>
      <c r="L145" s="149">
        <f t="shared" si="4"/>
        <v>1327.5869923687694</v>
      </c>
      <c r="M145" s="149">
        <f t="shared" si="4"/>
        <v>1341.9153697348002</v>
      </c>
      <c r="N145" s="149">
        <f t="shared" si="4"/>
        <v>1356.2437471008307</v>
      </c>
      <c r="O145" s="149">
        <f t="shared" si="4"/>
        <v>1370.5721244668614</v>
      </c>
      <c r="P145" s="149">
        <f t="shared" si="4"/>
        <v>1384.9005018328919</v>
      </c>
      <c r="Q145" s="149">
        <f t="shared" si="4"/>
        <v>1399.2288791989226</v>
      </c>
      <c r="R145" s="149">
        <f t="shared" si="4"/>
        <v>1413.5572565649531</v>
      </c>
      <c r="S145" s="149">
        <f t="shared" si="4"/>
        <v>1427.8856339309839</v>
      </c>
      <c r="T145" s="149">
        <f t="shared" si="4"/>
        <v>1442.2140112970144</v>
      </c>
      <c r="U145" s="149">
        <f t="shared" si="4"/>
        <v>1456.5423886630451</v>
      </c>
      <c r="V145" s="149">
        <f t="shared" si="4"/>
        <v>1470.8707660290756</v>
      </c>
      <c r="W145" s="149">
        <f t="shared" si="4"/>
        <v>1485.1991433951066</v>
      </c>
      <c r="X145" s="149">
        <f t="shared" si="4"/>
        <v>1490.5794542118022</v>
      </c>
      <c r="Y145" s="149">
        <f t="shared" si="4"/>
        <v>1495.9597650284977</v>
      </c>
      <c r="Z145" s="149">
        <f t="shared" si="4"/>
        <v>1501.3400758451933</v>
      </c>
      <c r="AA145" s="149">
        <f t="shared" si="4"/>
        <v>1506.7203866618888</v>
      </c>
      <c r="AB145" s="149">
        <f t="shared" si="4"/>
        <v>1512.1006974785844</v>
      </c>
      <c r="AC145" s="149">
        <f t="shared" si="4"/>
        <v>1517.4810082952799</v>
      </c>
      <c r="AD145" s="149">
        <f t="shared" si="4"/>
        <v>1522.8613191119755</v>
      </c>
      <c r="AE145" s="149">
        <f t="shared" si="4"/>
        <v>1528.241629928671</v>
      </c>
      <c r="AF145" s="149">
        <f t="shared" si="4"/>
        <v>1533.6219407453666</v>
      </c>
      <c r="AG145" s="149">
        <f t="shared" si="4"/>
        <v>1539.0022515620622</v>
      </c>
      <c r="AH145" s="149">
        <f t="shared" si="4"/>
        <v>1544.3825623787577</v>
      </c>
      <c r="AI145" s="149">
        <f t="shared" si="4"/>
        <v>1549.7628731954533</v>
      </c>
      <c r="AJ145" s="149">
        <f t="shared" si="4"/>
        <v>1555.1431840121488</v>
      </c>
      <c r="AK145" s="149">
        <f t="shared" si="4"/>
        <v>1560.5234948288444</v>
      </c>
      <c r="AL145" s="149">
        <f t="shared" si="4"/>
        <v>1565.9038056455399</v>
      </c>
      <c r="AM145" s="149">
        <f t="shared" si="4"/>
        <v>1571.2841164622355</v>
      </c>
      <c r="AN145" s="149">
        <f t="shared" si="4"/>
        <v>1576.664427278931</v>
      </c>
      <c r="AO145" s="149">
        <f t="shared" si="4"/>
        <v>1582.0447380956266</v>
      </c>
      <c r="AP145" s="149">
        <f t="shared" si="4"/>
        <v>1587.4250489123222</v>
      </c>
      <c r="AQ145" s="149">
        <f t="shared" si="4"/>
        <v>1592.8053597290175</v>
      </c>
    </row>
    <row r="146" spans="7:45" ht="14.1" customHeight="1" thickBot="1">
      <c r="G146" s="22"/>
      <c r="H146" s="302"/>
      <c r="J146" s="304"/>
      <c r="K146" s="144" t="s">
        <v>147</v>
      </c>
      <c r="L146" s="152">
        <f t="shared" si="4"/>
        <v>1327.5869923687694</v>
      </c>
      <c r="M146" s="152">
        <f t="shared" si="4"/>
        <v>1327.5869923687694</v>
      </c>
      <c r="N146" s="152">
        <f t="shared" si="4"/>
        <v>1327.5869923687694</v>
      </c>
      <c r="O146" s="152">
        <f t="shared" si="4"/>
        <v>1327.5869923687694</v>
      </c>
      <c r="P146" s="152">
        <f t="shared" si="4"/>
        <v>1327.5869923687694</v>
      </c>
      <c r="Q146" s="152">
        <f t="shared" si="4"/>
        <v>1327.5869923687694</v>
      </c>
      <c r="R146" s="152">
        <f t="shared" si="4"/>
        <v>1327.5869923687694</v>
      </c>
      <c r="S146" s="152">
        <f t="shared" si="4"/>
        <v>1327.5869923687694</v>
      </c>
      <c r="T146" s="152">
        <f t="shared" si="4"/>
        <v>1327.5869923687694</v>
      </c>
      <c r="U146" s="152">
        <f t="shared" si="4"/>
        <v>1327.5869923687694</v>
      </c>
      <c r="V146" s="152">
        <f t="shared" si="4"/>
        <v>1327.5869923687694</v>
      </c>
      <c r="W146" s="152">
        <f t="shared" si="4"/>
        <v>1327.5869923687694</v>
      </c>
      <c r="X146" s="152">
        <f t="shared" si="4"/>
        <v>1335.4675999200863</v>
      </c>
      <c r="Y146" s="152">
        <f t="shared" si="4"/>
        <v>1343.3482074714032</v>
      </c>
      <c r="Z146" s="152">
        <f t="shared" si="4"/>
        <v>1351.2288150227198</v>
      </c>
      <c r="AA146" s="152">
        <f t="shared" si="4"/>
        <v>1359.1094225740367</v>
      </c>
      <c r="AB146" s="152">
        <f t="shared" si="4"/>
        <v>1366.9900301253533</v>
      </c>
      <c r="AC146" s="152">
        <f t="shared" si="4"/>
        <v>1374.8706376766702</v>
      </c>
      <c r="AD146" s="152">
        <f t="shared" si="4"/>
        <v>1382.7512452279868</v>
      </c>
      <c r="AE146" s="152">
        <f t="shared" si="4"/>
        <v>1390.6318527793037</v>
      </c>
      <c r="AF146" s="152">
        <f t="shared" si="4"/>
        <v>1398.5124603306203</v>
      </c>
      <c r="AG146" s="152">
        <f t="shared" si="4"/>
        <v>1406.3930678819372</v>
      </c>
      <c r="AH146" s="152">
        <f t="shared" si="4"/>
        <v>1414.2736754332541</v>
      </c>
      <c r="AI146" s="152">
        <f t="shared" si="4"/>
        <v>1422.1542829845707</v>
      </c>
      <c r="AJ146" s="152">
        <f t="shared" si="4"/>
        <v>1430.0348905358876</v>
      </c>
      <c r="AK146" s="152">
        <f t="shared" si="4"/>
        <v>1437.9154980872042</v>
      </c>
      <c r="AL146" s="152">
        <f t="shared" si="4"/>
        <v>1445.7961056385211</v>
      </c>
      <c r="AM146" s="152">
        <f t="shared" si="4"/>
        <v>1453.6767131898378</v>
      </c>
      <c r="AN146" s="152">
        <f t="shared" si="4"/>
        <v>1461.5573207411546</v>
      </c>
      <c r="AO146" s="152">
        <f t="shared" si="4"/>
        <v>1469.4379282924713</v>
      </c>
      <c r="AP146" s="152">
        <f t="shared" si="4"/>
        <v>1477.3185358437881</v>
      </c>
      <c r="AQ146" s="152">
        <f t="shared" si="4"/>
        <v>1485.1991433951066</v>
      </c>
      <c r="AR146" s="153"/>
      <c r="AS146" s="153"/>
    </row>
    <row r="147" spans="7:45" ht="14.1" customHeight="1" thickTop="1">
      <c r="G147" s="22"/>
      <c r="H147" s="302"/>
      <c r="J147" s="304"/>
      <c r="K147" s="140" t="s">
        <v>148</v>
      </c>
      <c r="L147" s="148">
        <f t="shared" si="4"/>
        <v>1345.428227608204</v>
      </c>
      <c r="M147" s="148">
        <f t="shared" si="4"/>
        <v>1369.8630090423387</v>
      </c>
      <c r="N147" s="148">
        <f t="shared" si="4"/>
        <v>1394.2977904764732</v>
      </c>
      <c r="O147" s="148">
        <f t="shared" si="4"/>
        <v>1418.7325719106079</v>
      </c>
      <c r="P147" s="148">
        <f t="shared" si="4"/>
        <v>1443.1673533447424</v>
      </c>
      <c r="Q147" s="148">
        <f t="shared" si="4"/>
        <v>1467.6021347788771</v>
      </c>
      <c r="R147" s="148">
        <f t="shared" si="4"/>
        <v>1492.0369162130116</v>
      </c>
      <c r="S147" s="148">
        <f t="shared" si="4"/>
        <v>1516.4716976471464</v>
      </c>
      <c r="T147" s="148">
        <f t="shared" si="4"/>
        <v>1540.9064790812808</v>
      </c>
      <c r="U147" s="148">
        <f t="shared" si="4"/>
        <v>1565.3412605154156</v>
      </c>
      <c r="V147" s="148">
        <f t="shared" si="4"/>
        <v>1589.7760419495501</v>
      </c>
      <c r="W147" s="148">
        <f t="shared" si="4"/>
        <v>1614.2108233836836</v>
      </c>
      <c r="X147" s="148">
        <f t="shared" si="4"/>
        <v>1617.7199773475613</v>
      </c>
      <c r="Y147" s="148">
        <f t="shared" si="4"/>
        <v>1621.229131311439</v>
      </c>
      <c r="Z147" s="148">
        <f t="shared" si="4"/>
        <v>1624.7382852753165</v>
      </c>
      <c r="AA147" s="148">
        <f t="shared" si="4"/>
        <v>1628.2474392391941</v>
      </c>
      <c r="AB147" s="148">
        <f t="shared" si="4"/>
        <v>1631.7565932030716</v>
      </c>
      <c r="AC147" s="148">
        <f t="shared" si="4"/>
        <v>1635.2657471669493</v>
      </c>
      <c r="AD147" s="148">
        <f t="shared" si="4"/>
        <v>1638.7749011308267</v>
      </c>
      <c r="AE147" s="148">
        <f t="shared" si="4"/>
        <v>1642.2840550947044</v>
      </c>
      <c r="AF147" s="148">
        <f t="shared" si="4"/>
        <v>1645.7932090585821</v>
      </c>
      <c r="AG147" s="148">
        <f t="shared" si="4"/>
        <v>1649.3023630224595</v>
      </c>
      <c r="AH147" s="148">
        <f t="shared" si="4"/>
        <v>1652.8115169863372</v>
      </c>
      <c r="AI147" s="148">
        <f t="shared" si="4"/>
        <v>1656.3206709502147</v>
      </c>
      <c r="AJ147" s="148">
        <f t="shared" si="4"/>
        <v>1659.8298249140923</v>
      </c>
      <c r="AK147" s="148">
        <f t="shared" si="4"/>
        <v>1663.33897887797</v>
      </c>
      <c r="AL147" s="148">
        <f t="shared" si="4"/>
        <v>1666.8481328418475</v>
      </c>
      <c r="AM147" s="148">
        <f t="shared" si="4"/>
        <v>1670.3572868057252</v>
      </c>
      <c r="AN147" s="148">
        <f t="shared" si="4"/>
        <v>1673.8664407696026</v>
      </c>
      <c r="AO147" s="148">
        <f t="shared" si="4"/>
        <v>1677.3755947334803</v>
      </c>
      <c r="AP147" s="148">
        <f t="shared" si="4"/>
        <v>1680.884748697358</v>
      </c>
      <c r="AQ147" s="148">
        <f t="shared" ref="AQ147" si="5">AQ115*8760</f>
        <v>1684.3939026612352</v>
      </c>
    </row>
    <row r="148" spans="7:45" ht="14.1" customHeight="1">
      <c r="G148" s="22"/>
      <c r="H148" s="302"/>
      <c r="J148" s="304"/>
      <c r="K148" s="19" t="s">
        <v>149</v>
      </c>
      <c r="L148" s="149">
        <f t="shared" ref="L148:AQ155" si="6">L116*8760</f>
        <v>1345.428227608204</v>
      </c>
      <c r="M148" s="149">
        <f t="shared" si="6"/>
        <v>1359.9491618105521</v>
      </c>
      <c r="N148" s="149">
        <f t="shared" si="6"/>
        <v>1374.4700960129005</v>
      </c>
      <c r="O148" s="149">
        <f t="shared" si="6"/>
        <v>1388.9910302152487</v>
      </c>
      <c r="P148" s="149">
        <f t="shared" si="6"/>
        <v>1403.5119644175968</v>
      </c>
      <c r="Q148" s="149">
        <f t="shared" si="6"/>
        <v>1418.0328986199452</v>
      </c>
      <c r="R148" s="149">
        <f t="shared" si="6"/>
        <v>1432.5538328222933</v>
      </c>
      <c r="S148" s="149">
        <f t="shared" si="6"/>
        <v>1447.0747670246415</v>
      </c>
      <c r="T148" s="149">
        <f t="shared" si="6"/>
        <v>1461.5957012269896</v>
      </c>
      <c r="U148" s="149">
        <f t="shared" si="6"/>
        <v>1476.116635429338</v>
      </c>
      <c r="V148" s="149">
        <f t="shared" si="6"/>
        <v>1490.6375696316861</v>
      </c>
      <c r="W148" s="149">
        <f t="shared" si="6"/>
        <v>1505.1585038340334</v>
      </c>
      <c r="X148" s="149">
        <f t="shared" si="6"/>
        <v>1510.6111198115157</v>
      </c>
      <c r="Y148" s="149">
        <f t="shared" si="6"/>
        <v>1516.0637357889982</v>
      </c>
      <c r="Z148" s="149">
        <f t="shared" si="6"/>
        <v>1521.5163517664805</v>
      </c>
      <c r="AA148" s="149">
        <f t="shared" si="6"/>
        <v>1526.968967743963</v>
      </c>
      <c r="AB148" s="149">
        <f t="shared" si="6"/>
        <v>1532.4215837214454</v>
      </c>
      <c r="AC148" s="149">
        <f t="shared" si="6"/>
        <v>1537.8741996989279</v>
      </c>
      <c r="AD148" s="149">
        <f t="shared" si="6"/>
        <v>1543.3268156764102</v>
      </c>
      <c r="AE148" s="149">
        <f t="shared" si="6"/>
        <v>1548.7794316538927</v>
      </c>
      <c r="AF148" s="149">
        <f t="shared" si="6"/>
        <v>1554.2320476313751</v>
      </c>
      <c r="AG148" s="149">
        <f t="shared" si="6"/>
        <v>1559.6846636088576</v>
      </c>
      <c r="AH148" s="149">
        <f t="shared" si="6"/>
        <v>1565.1372795863399</v>
      </c>
      <c r="AI148" s="149">
        <f t="shared" si="6"/>
        <v>1570.5898955638224</v>
      </c>
      <c r="AJ148" s="149">
        <f t="shared" si="6"/>
        <v>1576.0425115413047</v>
      </c>
      <c r="AK148" s="149">
        <f t="shared" si="6"/>
        <v>1581.4951275187873</v>
      </c>
      <c r="AL148" s="149">
        <f t="shared" si="6"/>
        <v>1586.9477434962696</v>
      </c>
      <c r="AM148" s="149">
        <f t="shared" si="6"/>
        <v>1592.4003594737521</v>
      </c>
      <c r="AN148" s="149">
        <f t="shared" si="6"/>
        <v>1597.8529754512344</v>
      </c>
      <c r="AO148" s="149">
        <f t="shared" si="6"/>
        <v>1603.305591428717</v>
      </c>
      <c r="AP148" s="149">
        <f t="shared" si="6"/>
        <v>1608.7582074061993</v>
      </c>
      <c r="AQ148" s="149">
        <f t="shared" si="6"/>
        <v>1614.2108233836836</v>
      </c>
    </row>
    <row r="149" spans="7:45" ht="14.1" customHeight="1" thickBot="1">
      <c r="G149" s="22"/>
      <c r="H149" s="302"/>
      <c r="J149" s="304"/>
      <c r="K149" s="144" t="s">
        <v>150</v>
      </c>
      <c r="L149" s="150">
        <f t="shared" si="6"/>
        <v>1345.428227608204</v>
      </c>
      <c r="M149" s="150">
        <f t="shared" si="6"/>
        <v>1345.428227608204</v>
      </c>
      <c r="N149" s="150">
        <f t="shared" si="6"/>
        <v>1345.428227608204</v>
      </c>
      <c r="O149" s="150">
        <f t="shared" si="6"/>
        <v>1345.428227608204</v>
      </c>
      <c r="P149" s="150">
        <f t="shared" si="6"/>
        <v>1345.428227608204</v>
      </c>
      <c r="Q149" s="150">
        <f t="shared" si="6"/>
        <v>1345.428227608204</v>
      </c>
      <c r="R149" s="150">
        <f t="shared" si="6"/>
        <v>1345.428227608204</v>
      </c>
      <c r="S149" s="150">
        <f t="shared" si="6"/>
        <v>1345.428227608204</v>
      </c>
      <c r="T149" s="150">
        <f t="shared" si="6"/>
        <v>1345.428227608204</v>
      </c>
      <c r="U149" s="150">
        <f t="shared" si="6"/>
        <v>1345.428227608204</v>
      </c>
      <c r="V149" s="150">
        <f t="shared" si="6"/>
        <v>1345.428227608204</v>
      </c>
      <c r="W149" s="150">
        <f t="shared" si="6"/>
        <v>1345.428227608204</v>
      </c>
      <c r="X149" s="150">
        <f t="shared" si="6"/>
        <v>1353.4147414194956</v>
      </c>
      <c r="Y149" s="150">
        <f t="shared" si="6"/>
        <v>1361.401255230787</v>
      </c>
      <c r="Z149" s="150">
        <f t="shared" si="6"/>
        <v>1369.3877690420786</v>
      </c>
      <c r="AA149" s="150">
        <f t="shared" si="6"/>
        <v>1377.3742828533702</v>
      </c>
      <c r="AB149" s="150">
        <f t="shared" si="6"/>
        <v>1385.3607966646616</v>
      </c>
      <c r="AC149" s="150">
        <f t="shared" si="6"/>
        <v>1393.3473104759532</v>
      </c>
      <c r="AD149" s="150">
        <f t="shared" si="6"/>
        <v>1401.3338242872446</v>
      </c>
      <c r="AE149" s="150">
        <f t="shared" si="6"/>
        <v>1409.3203380985362</v>
      </c>
      <c r="AF149" s="150">
        <f t="shared" si="6"/>
        <v>1417.3068519098279</v>
      </c>
      <c r="AG149" s="150">
        <f t="shared" si="6"/>
        <v>1425.2933657211192</v>
      </c>
      <c r="AH149" s="150">
        <f t="shared" si="6"/>
        <v>1433.2798795324109</v>
      </c>
      <c r="AI149" s="150">
        <f t="shared" si="6"/>
        <v>1441.2663933437022</v>
      </c>
      <c r="AJ149" s="150">
        <f t="shared" si="6"/>
        <v>1449.2529071549939</v>
      </c>
      <c r="AK149" s="150">
        <f t="shared" si="6"/>
        <v>1457.2394209662855</v>
      </c>
      <c r="AL149" s="150">
        <f t="shared" si="6"/>
        <v>1465.2259347775769</v>
      </c>
      <c r="AM149" s="150">
        <f t="shared" si="6"/>
        <v>1473.2124485888685</v>
      </c>
      <c r="AN149" s="150">
        <f t="shared" si="6"/>
        <v>1481.1989624001599</v>
      </c>
      <c r="AO149" s="150">
        <f t="shared" si="6"/>
        <v>1489.1854762114515</v>
      </c>
      <c r="AP149" s="150">
        <f t="shared" si="6"/>
        <v>1497.1719900227431</v>
      </c>
      <c r="AQ149" s="150">
        <f t="shared" si="6"/>
        <v>1505.1585038340334</v>
      </c>
    </row>
    <row r="150" spans="7:45" ht="14.1" customHeight="1" thickTop="1">
      <c r="G150" s="22"/>
      <c r="H150" s="302"/>
      <c r="J150" s="304"/>
      <c r="K150" s="140" t="s">
        <v>151</v>
      </c>
      <c r="L150" s="151">
        <f t="shared" si="6"/>
        <v>1409.8873832653558</v>
      </c>
      <c r="M150" s="151">
        <f t="shared" si="6"/>
        <v>1435.4928294347706</v>
      </c>
      <c r="N150" s="151">
        <f t="shared" si="6"/>
        <v>1461.0982756041853</v>
      </c>
      <c r="O150" s="151">
        <f t="shared" si="6"/>
        <v>1486.7037217736001</v>
      </c>
      <c r="P150" s="151">
        <f t="shared" si="6"/>
        <v>1512.3091679430149</v>
      </c>
      <c r="Q150" s="151">
        <f t="shared" si="6"/>
        <v>1537.9146141124297</v>
      </c>
      <c r="R150" s="151">
        <f t="shared" si="6"/>
        <v>1563.5200602818445</v>
      </c>
      <c r="S150" s="151">
        <f t="shared" si="6"/>
        <v>1589.1255064512593</v>
      </c>
      <c r="T150" s="151">
        <f t="shared" si="6"/>
        <v>1614.7309526206739</v>
      </c>
      <c r="U150" s="151">
        <f t="shared" si="6"/>
        <v>1640.3363987900887</v>
      </c>
      <c r="V150" s="151">
        <f t="shared" si="6"/>
        <v>1665.9418449595034</v>
      </c>
      <c r="W150" s="151">
        <f t="shared" si="6"/>
        <v>1691.5472911289171</v>
      </c>
      <c r="X150" s="151">
        <f t="shared" si="6"/>
        <v>1695.2245678487623</v>
      </c>
      <c r="Y150" s="151">
        <f t="shared" si="6"/>
        <v>1698.9018445686077</v>
      </c>
      <c r="Z150" s="151">
        <f t="shared" si="6"/>
        <v>1702.5791212884531</v>
      </c>
      <c r="AA150" s="151">
        <f t="shared" si="6"/>
        <v>1706.2563980082984</v>
      </c>
      <c r="AB150" s="151">
        <f t="shared" si="6"/>
        <v>1709.9336747281438</v>
      </c>
      <c r="AC150" s="151">
        <f t="shared" si="6"/>
        <v>1713.610951447989</v>
      </c>
      <c r="AD150" s="151">
        <f t="shared" si="6"/>
        <v>1717.2882281678344</v>
      </c>
      <c r="AE150" s="151">
        <f t="shared" si="6"/>
        <v>1720.9655048876798</v>
      </c>
      <c r="AF150" s="151">
        <f t="shared" si="6"/>
        <v>1724.6427816075252</v>
      </c>
      <c r="AG150" s="151">
        <f t="shared" si="6"/>
        <v>1728.3200583273706</v>
      </c>
      <c r="AH150" s="151">
        <f t="shared" si="6"/>
        <v>1731.9973350472158</v>
      </c>
      <c r="AI150" s="151">
        <f t="shared" si="6"/>
        <v>1735.6746117670612</v>
      </c>
      <c r="AJ150" s="151">
        <f t="shared" si="6"/>
        <v>1739.3518884869065</v>
      </c>
      <c r="AK150" s="151">
        <f t="shared" si="6"/>
        <v>1743.0291652067519</v>
      </c>
      <c r="AL150" s="151">
        <f t="shared" si="6"/>
        <v>1746.7064419265971</v>
      </c>
      <c r="AM150" s="151">
        <f t="shared" si="6"/>
        <v>1750.3837186464425</v>
      </c>
      <c r="AN150" s="151">
        <f t="shared" si="6"/>
        <v>1754.0609953662879</v>
      </c>
      <c r="AO150" s="151">
        <f t="shared" si="6"/>
        <v>1757.7382720861333</v>
      </c>
      <c r="AP150" s="151">
        <f t="shared" si="6"/>
        <v>1761.4155488059787</v>
      </c>
      <c r="AQ150" s="151">
        <f t="shared" si="6"/>
        <v>1765.0928255258264</v>
      </c>
    </row>
    <row r="151" spans="7:45" ht="14.1" customHeight="1">
      <c r="G151" s="22"/>
      <c r="H151" s="302"/>
      <c r="J151" s="304"/>
      <c r="K151" s="19" t="s">
        <v>152</v>
      </c>
      <c r="L151" s="149">
        <f t="shared" si="6"/>
        <v>1409.8873832653558</v>
      </c>
      <c r="M151" s="149">
        <f t="shared" si="6"/>
        <v>1425.1040120717189</v>
      </c>
      <c r="N151" s="149">
        <f t="shared" si="6"/>
        <v>1440.320640878082</v>
      </c>
      <c r="O151" s="149">
        <f t="shared" si="6"/>
        <v>1455.5372696844452</v>
      </c>
      <c r="P151" s="149">
        <f t="shared" si="6"/>
        <v>1470.7538984908081</v>
      </c>
      <c r="Q151" s="149">
        <f t="shared" si="6"/>
        <v>1485.9705272971712</v>
      </c>
      <c r="R151" s="149">
        <f t="shared" si="6"/>
        <v>1501.1871561035343</v>
      </c>
      <c r="S151" s="149">
        <f t="shared" si="6"/>
        <v>1516.4037849098972</v>
      </c>
      <c r="T151" s="149">
        <f t="shared" si="6"/>
        <v>1531.6204137162604</v>
      </c>
      <c r="U151" s="149">
        <f t="shared" si="6"/>
        <v>1546.8370425226235</v>
      </c>
      <c r="V151" s="149">
        <f t="shared" si="6"/>
        <v>1562.0536713289864</v>
      </c>
      <c r="W151" s="149">
        <f t="shared" si="6"/>
        <v>1577.2703001353493</v>
      </c>
      <c r="X151" s="149">
        <f t="shared" si="6"/>
        <v>1582.9841496850277</v>
      </c>
      <c r="Y151" s="149">
        <f t="shared" si="6"/>
        <v>1588.697999234706</v>
      </c>
      <c r="Z151" s="149">
        <f t="shared" si="6"/>
        <v>1594.4118487843843</v>
      </c>
      <c r="AA151" s="149">
        <f t="shared" si="6"/>
        <v>1600.1256983340627</v>
      </c>
      <c r="AB151" s="149">
        <f t="shared" si="6"/>
        <v>1605.839547883741</v>
      </c>
      <c r="AC151" s="149">
        <f t="shared" si="6"/>
        <v>1611.5533974334194</v>
      </c>
      <c r="AD151" s="149">
        <f t="shared" si="6"/>
        <v>1617.2672469830977</v>
      </c>
      <c r="AE151" s="149">
        <f t="shared" si="6"/>
        <v>1622.9810965327761</v>
      </c>
      <c r="AF151" s="149">
        <f t="shared" si="6"/>
        <v>1628.6949460824544</v>
      </c>
      <c r="AG151" s="149">
        <f t="shared" si="6"/>
        <v>1634.4087956321328</v>
      </c>
      <c r="AH151" s="149">
        <f t="shared" si="6"/>
        <v>1640.1226451818111</v>
      </c>
      <c r="AI151" s="149">
        <f t="shared" si="6"/>
        <v>1645.8364947314894</v>
      </c>
      <c r="AJ151" s="149">
        <f t="shared" si="6"/>
        <v>1651.5503442811678</v>
      </c>
      <c r="AK151" s="149">
        <f t="shared" si="6"/>
        <v>1657.2641938308461</v>
      </c>
      <c r="AL151" s="149">
        <f t="shared" si="6"/>
        <v>1662.9780433805245</v>
      </c>
      <c r="AM151" s="149">
        <f t="shared" si="6"/>
        <v>1668.6918929302028</v>
      </c>
      <c r="AN151" s="149">
        <f t="shared" si="6"/>
        <v>1674.4057424798809</v>
      </c>
      <c r="AO151" s="149">
        <f t="shared" si="6"/>
        <v>1680.1195920295593</v>
      </c>
      <c r="AP151" s="149">
        <f t="shared" si="6"/>
        <v>1685.8334415792376</v>
      </c>
      <c r="AQ151" s="149">
        <f t="shared" si="6"/>
        <v>1691.5472911289171</v>
      </c>
    </row>
    <row r="152" spans="7:45" ht="14.1" customHeight="1" thickBot="1">
      <c r="G152" s="22"/>
      <c r="H152" s="302"/>
      <c r="J152" s="304"/>
      <c r="K152" s="144" t="s">
        <v>153</v>
      </c>
      <c r="L152" s="150">
        <f t="shared" si="6"/>
        <v>1409.8873832653558</v>
      </c>
      <c r="M152" s="150">
        <f t="shared" si="6"/>
        <v>1409.8873832653558</v>
      </c>
      <c r="N152" s="150">
        <f t="shared" si="6"/>
        <v>1409.8873832653558</v>
      </c>
      <c r="O152" s="150">
        <f t="shared" si="6"/>
        <v>1409.8873832653558</v>
      </c>
      <c r="P152" s="150">
        <f t="shared" si="6"/>
        <v>1409.8873832653558</v>
      </c>
      <c r="Q152" s="150">
        <f t="shared" si="6"/>
        <v>1409.8873832653558</v>
      </c>
      <c r="R152" s="150">
        <f t="shared" si="6"/>
        <v>1409.8873832653558</v>
      </c>
      <c r="S152" s="150">
        <f t="shared" si="6"/>
        <v>1409.8873832653558</v>
      </c>
      <c r="T152" s="150">
        <f t="shared" si="6"/>
        <v>1409.8873832653558</v>
      </c>
      <c r="U152" s="150">
        <f t="shared" si="6"/>
        <v>1409.8873832653558</v>
      </c>
      <c r="V152" s="150">
        <f t="shared" si="6"/>
        <v>1409.8873832653558</v>
      </c>
      <c r="W152" s="150">
        <f t="shared" si="6"/>
        <v>1409.8873832653558</v>
      </c>
      <c r="X152" s="150">
        <f t="shared" si="6"/>
        <v>1418.2565291088556</v>
      </c>
      <c r="Y152" s="150">
        <f t="shared" si="6"/>
        <v>1426.6256749523552</v>
      </c>
      <c r="Z152" s="150">
        <f t="shared" si="6"/>
        <v>1434.994820795855</v>
      </c>
      <c r="AA152" s="150">
        <f t="shared" si="6"/>
        <v>1443.3639666393547</v>
      </c>
      <c r="AB152" s="150">
        <f t="shared" si="6"/>
        <v>1451.7331124828543</v>
      </c>
      <c r="AC152" s="150">
        <f t="shared" si="6"/>
        <v>1460.1022583263541</v>
      </c>
      <c r="AD152" s="150">
        <f t="shared" si="6"/>
        <v>1468.4714041698537</v>
      </c>
      <c r="AE152" s="150">
        <f t="shared" si="6"/>
        <v>1476.8405500133535</v>
      </c>
      <c r="AF152" s="150">
        <f t="shared" si="6"/>
        <v>1485.2096958568532</v>
      </c>
      <c r="AG152" s="150">
        <f t="shared" si="6"/>
        <v>1493.5788417003528</v>
      </c>
      <c r="AH152" s="150">
        <f t="shared" si="6"/>
        <v>1501.9479875438526</v>
      </c>
      <c r="AI152" s="150">
        <f t="shared" si="6"/>
        <v>1510.3171333873522</v>
      </c>
      <c r="AJ152" s="150">
        <f t="shared" si="6"/>
        <v>1518.6862792308518</v>
      </c>
      <c r="AK152" s="150">
        <f t="shared" si="6"/>
        <v>1527.0554250743517</v>
      </c>
      <c r="AL152" s="150">
        <f t="shared" si="6"/>
        <v>1535.4245709178513</v>
      </c>
      <c r="AM152" s="150">
        <f t="shared" si="6"/>
        <v>1543.7937167613511</v>
      </c>
      <c r="AN152" s="150">
        <f t="shared" si="6"/>
        <v>1552.1628626048507</v>
      </c>
      <c r="AO152" s="150">
        <f t="shared" si="6"/>
        <v>1560.5320084483503</v>
      </c>
      <c r="AP152" s="150">
        <f t="shared" si="6"/>
        <v>1568.9011542918502</v>
      </c>
      <c r="AQ152" s="150">
        <f t="shared" si="6"/>
        <v>1577.2703001353493</v>
      </c>
    </row>
    <row r="153" spans="7:45" ht="14.1" customHeight="1" thickTop="1">
      <c r="G153" s="22"/>
      <c r="H153" s="302"/>
      <c r="J153" s="304"/>
      <c r="K153" s="140" t="s">
        <v>154</v>
      </c>
      <c r="L153" s="151">
        <f t="shared" si="6"/>
        <v>1488.5423194716707</v>
      </c>
      <c r="M153" s="151">
        <f t="shared" si="6"/>
        <v>1515.5762447940265</v>
      </c>
      <c r="N153" s="151">
        <f t="shared" si="6"/>
        <v>1542.6101701163825</v>
      </c>
      <c r="O153" s="151">
        <f t="shared" si="6"/>
        <v>1569.6440954387383</v>
      </c>
      <c r="P153" s="151">
        <f t="shared" si="6"/>
        <v>1596.6780207610943</v>
      </c>
      <c r="Q153" s="151">
        <f t="shared" si="6"/>
        <v>1623.7119460834501</v>
      </c>
      <c r="R153" s="151">
        <f t="shared" si="6"/>
        <v>1650.7458714058062</v>
      </c>
      <c r="S153" s="151">
        <f t="shared" si="6"/>
        <v>1677.779796728162</v>
      </c>
      <c r="T153" s="151">
        <f t="shared" si="6"/>
        <v>1704.813722050518</v>
      </c>
      <c r="U153" s="151">
        <f t="shared" si="6"/>
        <v>1731.8476473728738</v>
      </c>
      <c r="V153" s="151">
        <f t="shared" si="6"/>
        <v>1758.8815726952298</v>
      </c>
      <c r="W153" s="151">
        <f t="shared" si="6"/>
        <v>1785.9154980175858</v>
      </c>
      <c r="X153" s="151">
        <f t="shared" si="6"/>
        <v>1789.7979230132762</v>
      </c>
      <c r="Y153" s="151">
        <f t="shared" si="6"/>
        <v>1793.6803480089666</v>
      </c>
      <c r="Z153" s="151">
        <f t="shared" si="6"/>
        <v>1797.5627730046567</v>
      </c>
      <c r="AA153" s="151">
        <f t="shared" si="6"/>
        <v>1801.4451980003471</v>
      </c>
      <c r="AB153" s="151">
        <f t="shared" si="6"/>
        <v>1805.3276229960375</v>
      </c>
      <c r="AC153" s="151">
        <f t="shared" si="6"/>
        <v>1809.2100479917278</v>
      </c>
      <c r="AD153" s="151">
        <f t="shared" si="6"/>
        <v>1813.092472987418</v>
      </c>
      <c r="AE153" s="151">
        <f t="shared" si="6"/>
        <v>1816.9748979831083</v>
      </c>
      <c r="AF153" s="151">
        <f t="shared" si="6"/>
        <v>1820.8573229787987</v>
      </c>
      <c r="AG153" s="151">
        <f t="shared" si="6"/>
        <v>1824.7397479744891</v>
      </c>
      <c r="AH153" s="151">
        <f t="shared" si="6"/>
        <v>1828.6221729701792</v>
      </c>
      <c r="AI153" s="151">
        <f t="shared" si="6"/>
        <v>1832.5045979658696</v>
      </c>
      <c r="AJ153" s="151">
        <f t="shared" si="6"/>
        <v>1836.38702296156</v>
      </c>
      <c r="AK153" s="151">
        <f t="shared" si="6"/>
        <v>1840.2694479572501</v>
      </c>
      <c r="AL153" s="151">
        <f t="shared" si="6"/>
        <v>1844.1518729529405</v>
      </c>
      <c r="AM153" s="151">
        <f t="shared" si="6"/>
        <v>1848.0342979486309</v>
      </c>
      <c r="AN153" s="151">
        <f t="shared" si="6"/>
        <v>1851.9167229443212</v>
      </c>
      <c r="AO153" s="151">
        <f t="shared" si="6"/>
        <v>1855.7991479400114</v>
      </c>
      <c r="AP153" s="151">
        <f t="shared" si="6"/>
        <v>1859.6815729357018</v>
      </c>
      <c r="AQ153" s="151">
        <f t="shared" si="6"/>
        <v>1863.5639979313939</v>
      </c>
    </row>
    <row r="154" spans="7:45" ht="14.1" customHeight="1">
      <c r="G154" s="22"/>
      <c r="H154" s="302"/>
      <c r="J154" s="304"/>
      <c r="K154" s="19" t="s">
        <v>155</v>
      </c>
      <c r="L154" s="149">
        <f t="shared" si="6"/>
        <v>1488.5423194716707</v>
      </c>
      <c r="M154" s="149">
        <f t="shared" si="6"/>
        <v>1504.6078550646648</v>
      </c>
      <c r="N154" s="149">
        <f t="shared" si="6"/>
        <v>1520.673390657659</v>
      </c>
      <c r="O154" s="149">
        <f t="shared" si="6"/>
        <v>1536.7389262506531</v>
      </c>
      <c r="P154" s="149">
        <f t="shared" si="6"/>
        <v>1552.8044618436472</v>
      </c>
      <c r="Q154" s="149">
        <f t="shared" si="6"/>
        <v>1568.8699974366414</v>
      </c>
      <c r="R154" s="149">
        <f t="shared" si="6"/>
        <v>1584.9355330296355</v>
      </c>
      <c r="S154" s="149">
        <f t="shared" si="6"/>
        <v>1601.0010686226296</v>
      </c>
      <c r="T154" s="149">
        <f t="shared" si="6"/>
        <v>1617.0666042156238</v>
      </c>
      <c r="U154" s="149">
        <f t="shared" si="6"/>
        <v>1633.1321398086179</v>
      </c>
      <c r="V154" s="149">
        <f t="shared" si="6"/>
        <v>1649.1976754016121</v>
      </c>
      <c r="W154" s="149">
        <f t="shared" si="6"/>
        <v>1665.2632109946073</v>
      </c>
      <c r="X154" s="149">
        <f t="shared" si="6"/>
        <v>1671.2958253457564</v>
      </c>
      <c r="Y154" s="149">
        <f t="shared" si="6"/>
        <v>1677.3284396969054</v>
      </c>
      <c r="Z154" s="149">
        <f t="shared" si="6"/>
        <v>1683.3610540480545</v>
      </c>
      <c r="AA154" s="149">
        <f t="shared" si="6"/>
        <v>1689.3936683992035</v>
      </c>
      <c r="AB154" s="149">
        <f t="shared" si="6"/>
        <v>1695.4262827503526</v>
      </c>
      <c r="AC154" s="149">
        <f t="shared" si="6"/>
        <v>1701.4588971015016</v>
      </c>
      <c r="AD154" s="149">
        <f t="shared" si="6"/>
        <v>1707.4915114526507</v>
      </c>
      <c r="AE154" s="149">
        <f t="shared" si="6"/>
        <v>1713.5241258037995</v>
      </c>
      <c r="AF154" s="149">
        <f t="shared" si="6"/>
        <v>1719.5567401549486</v>
      </c>
      <c r="AG154" s="149">
        <f t="shared" si="6"/>
        <v>1725.5893545060976</v>
      </c>
      <c r="AH154" s="149">
        <f t="shared" si="6"/>
        <v>1731.6219688572467</v>
      </c>
      <c r="AI154" s="149">
        <f t="shared" si="6"/>
        <v>1737.6545832083957</v>
      </c>
      <c r="AJ154" s="149">
        <f t="shared" si="6"/>
        <v>1743.6871975595448</v>
      </c>
      <c r="AK154" s="149">
        <f t="shared" si="6"/>
        <v>1749.7198119106938</v>
      </c>
      <c r="AL154" s="149">
        <f t="shared" si="6"/>
        <v>1755.7524262618429</v>
      </c>
      <c r="AM154" s="149">
        <f t="shared" si="6"/>
        <v>1761.7850406129919</v>
      </c>
      <c r="AN154" s="149">
        <f t="shared" si="6"/>
        <v>1767.817654964141</v>
      </c>
      <c r="AO154" s="149">
        <f t="shared" si="6"/>
        <v>1773.85026931529</v>
      </c>
      <c r="AP154" s="149">
        <f t="shared" si="6"/>
        <v>1779.8828836664391</v>
      </c>
      <c r="AQ154" s="149">
        <f t="shared" si="6"/>
        <v>1785.9154980175858</v>
      </c>
    </row>
    <row r="155" spans="7:45" ht="14.1" customHeight="1" thickBot="1">
      <c r="G155" s="22"/>
      <c r="H155" s="302"/>
      <c r="J155" s="304"/>
      <c r="K155" s="144" t="s">
        <v>156</v>
      </c>
      <c r="L155" s="152">
        <f t="shared" si="6"/>
        <v>1488.5423194716707</v>
      </c>
      <c r="M155" s="152">
        <f t="shared" si="6"/>
        <v>1488.5423194716707</v>
      </c>
      <c r="N155" s="152">
        <f t="shared" si="6"/>
        <v>1488.5423194716707</v>
      </c>
      <c r="O155" s="152">
        <f t="shared" si="6"/>
        <v>1488.5423194716707</v>
      </c>
      <c r="P155" s="152">
        <f t="shared" si="6"/>
        <v>1488.5423194716707</v>
      </c>
      <c r="Q155" s="152">
        <f t="shared" si="6"/>
        <v>1488.5423194716707</v>
      </c>
      <c r="R155" s="152">
        <f t="shared" si="6"/>
        <v>1488.5423194716707</v>
      </c>
      <c r="S155" s="152">
        <f t="shared" si="6"/>
        <v>1488.5423194716707</v>
      </c>
      <c r="T155" s="152">
        <f t="shared" si="6"/>
        <v>1488.5423194716707</v>
      </c>
      <c r="U155" s="152">
        <f t="shared" si="6"/>
        <v>1488.5423194716707</v>
      </c>
      <c r="V155" s="152">
        <f t="shared" si="6"/>
        <v>1488.5423194716707</v>
      </c>
      <c r="W155" s="152">
        <f t="shared" si="6"/>
        <v>1488.5423194716707</v>
      </c>
      <c r="X155" s="152">
        <f t="shared" si="6"/>
        <v>1497.3783640478175</v>
      </c>
      <c r="Y155" s="152">
        <f t="shared" si="6"/>
        <v>1506.2144086239643</v>
      </c>
      <c r="Z155" s="152">
        <f t="shared" si="6"/>
        <v>1515.050453200111</v>
      </c>
      <c r="AA155" s="152">
        <f t="shared" si="6"/>
        <v>1523.8864977762578</v>
      </c>
      <c r="AB155" s="152">
        <f t="shared" si="6"/>
        <v>1532.7225423524046</v>
      </c>
      <c r="AC155" s="152">
        <f t="shared" si="6"/>
        <v>1541.5585869285514</v>
      </c>
      <c r="AD155" s="152">
        <f t="shared" si="6"/>
        <v>1550.3946315046983</v>
      </c>
      <c r="AE155" s="152">
        <f t="shared" si="6"/>
        <v>1559.2306760808451</v>
      </c>
      <c r="AF155" s="152">
        <f t="shared" si="6"/>
        <v>1568.0667206569917</v>
      </c>
      <c r="AG155" s="152">
        <f t="shared" si="6"/>
        <v>1576.9027652331386</v>
      </c>
      <c r="AH155" s="152">
        <f t="shared" si="6"/>
        <v>1585.7388098092854</v>
      </c>
      <c r="AI155" s="152">
        <f t="shared" si="6"/>
        <v>1594.5748543854322</v>
      </c>
      <c r="AJ155" s="152">
        <f t="shared" si="6"/>
        <v>1603.4108989615791</v>
      </c>
      <c r="AK155" s="152">
        <f t="shared" si="6"/>
        <v>1612.2469435377259</v>
      </c>
      <c r="AL155" s="152">
        <f t="shared" si="6"/>
        <v>1621.0829881138725</v>
      </c>
      <c r="AM155" s="152">
        <f t="shared" si="6"/>
        <v>1629.9190326900193</v>
      </c>
      <c r="AN155" s="152">
        <f t="shared" si="6"/>
        <v>1638.7550772661662</v>
      </c>
      <c r="AO155" s="152">
        <f t="shared" si="6"/>
        <v>1647.591121842313</v>
      </c>
      <c r="AP155" s="152">
        <f t="shared" si="6"/>
        <v>1656.4271664184598</v>
      </c>
      <c r="AQ155" s="152">
        <f t="shared" ref="AQ155" si="7">AQ123*8760</f>
        <v>1665.2632109946073</v>
      </c>
      <c r="AR155" s="153"/>
      <c r="AS155" s="153"/>
    </row>
    <row r="156" spans="7:45" ht="14.1" customHeight="1" thickTop="1">
      <c r="G156" s="22"/>
      <c r="H156" s="302"/>
      <c r="J156" s="304"/>
      <c r="K156" s="140" t="s">
        <v>157</v>
      </c>
      <c r="L156" s="151">
        <f t="shared" ref="L156:AQ161" si="8">L124*8760</f>
        <v>1572.4855425939613</v>
      </c>
      <c r="M156" s="151">
        <f t="shared" si="8"/>
        <v>1601.0439894536098</v>
      </c>
      <c r="N156" s="151">
        <f t="shared" si="8"/>
        <v>1629.6024363132581</v>
      </c>
      <c r="O156" s="151">
        <f t="shared" si="8"/>
        <v>1658.1608831729066</v>
      </c>
      <c r="P156" s="151">
        <f t="shared" si="8"/>
        <v>1686.719330032555</v>
      </c>
      <c r="Q156" s="151">
        <f t="shared" si="8"/>
        <v>1715.2777768922035</v>
      </c>
      <c r="R156" s="151">
        <f t="shared" si="8"/>
        <v>1743.8362237518518</v>
      </c>
      <c r="S156" s="151">
        <f t="shared" si="8"/>
        <v>1772.3946706115003</v>
      </c>
      <c r="T156" s="151">
        <f t="shared" si="8"/>
        <v>1800.9531174711487</v>
      </c>
      <c r="U156" s="151">
        <f t="shared" si="8"/>
        <v>1829.5115643307972</v>
      </c>
      <c r="V156" s="151">
        <f t="shared" si="8"/>
        <v>1858.0700111904457</v>
      </c>
      <c r="W156" s="151">
        <f t="shared" si="8"/>
        <v>1886.6284580500937</v>
      </c>
      <c r="X156" s="151">
        <f t="shared" si="8"/>
        <v>1890.7298242632462</v>
      </c>
      <c r="Y156" s="151">
        <f t="shared" si="8"/>
        <v>1894.8311904763987</v>
      </c>
      <c r="Z156" s="151">
        <f t="shared" si="8"/>
        <v>1898.9325566895511</v>
      </c>
      <c r="AA156" s="151">
        <f t="shared" si="8"/>
        <v>1903.0339229027036</v>
      </c>
      <c r="AB156" s="151">
        <f t="shared" si="8"/>
        <v>1907.135289115856</v>
      </c>
      <c r="AC156" s="151">
        <f t="shared" si="8"/>
        <v>1911.2366553290085</v>
      </c>
      <c r="AD156" s="151">
        <f t="shared" si="8"/>
        <v>1915.338021542161</v>
      </c>
      <c r="AE156" s="151">
        <f t="shared" si="8"/>
        <v>1919.4393877553132</v>
      </c>
      <c r="AF156" s="151">
        <f t="shared" si="8"/>
        <v>1923.5407539684657</v>
      </c>
      <c r="AG156" s="151">
        <f t="shared" si="8"/>
        <v>1927.6421201816181</v>
      </c>
      <c r="AH156" s="151">
        <f t="shared" si="8"/>
        <v>1931.7434863947706</v>
      </c>
      <c r="AI156" s="151">
        <f t="shared" si="8"/>
        <v>1935.844852607923</v>
      </c>
      <c r="AJ156" s="151">
        <f t="shared" si="8"/>
        <v>1939.9462188210755</v>
      </c>
      <c r="AK156" s="151">
        <f t="shared" si="8"/>
        <v>1944.047585034228</v>
      </c>
      <c r="AL156" s="151">
        <f t="shared" si="8"/>
        <v>1948.1489512473804</v>
      </c>
      <c r="AM156" s="151">
        <f t="shared" si="8"/>
        <v>1952.2503174605329</v>
      </c>
      <c r="AN156" s="151">
        <f t="shared" si="8"/>
        <v>1956.3516836736853</v>
      </c>
      <c r="AO156" s="151">
        <f t="shared" si="8"/>
        <v>1960.4530498868376</v>
      </c>
      <c r="AP156" s="151">
        <f t="shared" si="8"/>
        <v>1964.55441609999</v>
      </c>
      <c r="AQ156" s="151">
        <f t="shared" si="8"/>
        <v>1968.6557823131413</v>
      </c>
    </row>
    <row r="157" spans="7:45" ht="14.1" customHeight="1">
      <c r="G157" s="22"/>
      <c r="H157" s="302"/>
      <c r="J157" s="304"/>
      <c r="K157" s="19" t="s">
        <v>158</v>
      </c>
      <c r="L157" s="149">
        <f t="shared" si="8"/>
        <v>1572.4855425939613</v>
      </c>
      <c r="M157" s="149">
        <f t="shared" si="8"/>
        <v>1589.4570603825712</v>
      </c>
      <c r="N157" s="149">
        <f t="shared" si="8"/>
        <v>1606.428578171181</v>
      </c>
      <c r="O157" s="149">
        <f t="shared" si="8"/>
        <v>1623.4000959597909</v>
      </c>
      <c r="P157" s="149">
        <f t="shared" si="8"/>
        <v>1640.3716137484009</v>
      </c>
      <c r="Q157" s="149">
        <f t="shared" si="8"/>
        <v>1657.3431315370108</v>
      </c>
      <c r="R157" s="149">
        <f t="shared" si="8"/>
        <v>1674.3146493256206</v>
      </c>
      <c r="S157" s="149">
        <f t="shared" si="8"/>
        <v>1691.2861671142305</v>
      </c>
      <c r="T157" s="149">
        <f t="shared" si="8"/>
        <v>1708.2576849028405</v>
      </c>
      <c r="U157" s="149">
        <f t="shared" si="8"/>
        <v>1725.2292026914504</v>
      </c>
      <c r="V157" s="149">
        <f t="shared" si="8"/>
        <v>1742.2007204800602</v>
      </c>
      <c r="W157" s="149">
        <f t="shared" si="8"/>
        <v>1759.1722382686705</v>
      </c>
      <c r="X157" s="149">
        <f t="shared" si="8"/>
        <v>1765.5450492577418</v>
      </c>
      <c r="Y157" s="149">
        <f t="shared" si="8"/>
        <v>1771.9178602468128</v>
      </c>
      <c r="Z157" s="149">
        <f t="shared" si="8"/>
        <v>1778.290671235884</v>
      </c>
      <c r="AA157" s="149">
        <f t="shared" si="8"/>
        <v>1784.663482224955</v>
      </c>
      <c r="AB157" s="149">
        <f t="shared" si="8"/>
        <v>1791.0362932140263</v>
      </c>
      <c r="AC157" s="149">
        <f t="shared" si="8"/>
        <v>1797.4091042030973</v>
      </c>
      <c r="AD157" s="149">
        <f t="shared" si="8"/>
        <v>1803.7819151921683</v>
      </c>
      <c r="AE157" s="149">
        <f t="shared" si="8"/>
        <v>1810.1547261812395</v>
      </c>
      <c r="AF157" s="149">
        <f t="shared" si="8"/>
        <v>1816.5275371703106</v>
      </c>
      <c r="AG157" s="149">
        <f t="shared" si="8"/>
        <v>1822.9003481593818</v>
      </c>
      <c r="AH157" s="149">
        <f t="shared" si="8"/>
        <v>1829.2731591484528</v>
      </c>
      <c r="AI157" s="149">
        <f t="shared" si="8"/>
        <v>1835.645970137524</v>
      </c>
      <c r="AJ157" s="149">
        <f t="shared" si="8"/>
        <v>1842.0187811265951</v>
      </c>
      <c r="AK157" s="149">
        <f t="shared" si="8"/>
        <v>1848.3915921156661</v>
      </c>
      <c r="AL157" s="149">
        <f t="shared" si="8"/>
        <v>1854.7644031047373</v>
      </c>
      <c r="AM157" s="149">
        <f t="shared" si="8"/>
        <v>1861.1372140938083</v>
      </c>
      <c r="AN157" s="149">
        <f t="shared" si="8"/>
        <v>1867.5100250828796</v>
      </c>
      <c r="AO157" s="149">
        <f t="shared" si="8"/>
        <v>1873.8828360719506</v>
      </c>
      <c r="AP157" s="149">
        <f t="shared" si="8"/>
        <v>1880.2556470610218</v>
      </c>
      <c r="AQ157" s="149">
        <f t="shared" si="8"/>
        <v>1886.6284580500937</v>
      </c>
    </row>
    <row r="158" spans="7:45" ht="14.1" customHeight="1" thickBot="1">
      <c r="G158" s="22"/>
      <c r="H158" s="302"/>
      <c r="J158" s="304"/>
      <c r="K158" s="144" t="s">
        <v>159</v>
      </c>
      <c r="L158" s="152">
        <f t="shared" si="8"/>
        <v>1572.4855425939613</v>
      </c>
      <c r="M158" s="152">
        <f t="shared" si="8"/>
        <v>1572.4855425939613</v>
      </c>
      <c r="N158" s="152">
        <f t="shared" si="8"/>
        <v>1572.4855425939613</v>
      </c>
      <c r="O158" s="152">
        <f t="shared" si="8"/>
        <v>1572.4855425939613</v>
      </c>
      <c r="P158" s="152">
        <f t="shared" si="8"/>
        <v>1572.4855425939613</v>
      </c>
      <c r="Q158" s="152">
        <f t="shared" si="8"/>
        <v>1572.4855425939613</v>
      </c>
      <c r="R158" s="152">
        <f t="shared" si="8"/>
        <v>1572.4855425939613</v>
      </c>
      <c r="S158" s="152">
        <f t="shared" si="8"/>
        <v>1572.4855425939613</v>
      </c>
      <c r="T158" s="152">
        <f t="shared" si="8"/>
        <v>1572.4855425939613</v>
      </c>
      <c r="U158" s="152">
        <f t="shared" si="8"/>
        <v>1572.4855425939613</v>
      </c>
      <c r="V158" s="152">
        <f t="shared" si="8"/>
        <v>1572.4855425939613</v>
      </c>
      <c r="W158" s="152">
        <f t="shared" si="8"/>
        <v>1572.4855425939613</v>
      </c>
      <c r="X158" s="152">
        <f t="shared" si="8"/>
        <v>1581.8198773776967</v>
      </c>
      <c r="Y158" s="152">
        <f t="shared" si="8"/>
        <v>1591.154212161432</v>
      </c>
      <c r="Z158" s="152">
        <f t="shared" si="8"/>
        <v>1600.4885469451674</v>
      </c>
      <c r="AA158" s="152">
        <f t="shared" si="8"/>
        <v>1609.8228817289028</v>
      </c>
      <c r="AB158" s="152">
        <f t="shared" si="8"/>
        <v>1619.1572165126383</v>
      </c>
      <c r="AC158" s="152">
        <f t="shared" si="8"/>
        <v>1628.4915512963737</v>
      </c>
      <c r="AD158" s="152">
        <f t="shared" si="8"/>
        <v>1637.8258860801091</v>
      </c>
      <c r="AE158" s="152">
        <f t="shared" si="8"/>
        <v>1647.1602208638444</v>
      </c>
      <c r="AF158" s="152">
        <f t="shared" si="8"/>
        <v>1656.4945556475798</v>
      </c>
      <c r="AG158" s="152">
        <f t="shared" si="8"/>
        <v>1665.8288904313151</v>
      </c>
      <c r="AH158" s="152">
        <f t="shared" si="8"/>
        <v>1675.1632252150507</v>
      </c>
      <c r="AI158" s="152">
        <f t="shared" si="8"/>
        <v>1684.4975599987861</v>
      </c>
      <c r="AJ158" s="152">
        <f t="shared" si="8"/>
        <v>1693.8318947825214</v>
      </c>
      <c r="AK158" s="152">
        <f t="shared" si="8"/>
        <v>1703.1662295662568</v>
      </c>
      <c r="AL158" s="152">
        <f t="shared" si="8"/>
        <v>1712.5005643499921</v>
      </c>
      <c r="AM158" s="152">
        <f t="shared" si="8"/>
        <v>1721.8348991337275</v>
      </c>
      <c r="AN158" s="152">
        <f t="shared" si="8"/>
        <v>1731.1692339174631</v>
      </c>
      <c r="AO158" s="152">
        <f t="shared" si="8"/>
        <v>1740.5035687011984</v>
      </c>
      <c r="AP158" s="152">
        <f t="shared" si="8"/>
        <v>1749.8379034849338</v>
      </c>
      <c r="AQ158" s="152">
        <f t="shared" si="8"/>
        <v>1759.1722382686705</v>
      </c>
      <c r="AR158" s="153"/>
      <c r="AS158" s="153"/>
    </row>
    <row r="159" spans="7:45" ht="14.1" customHeight="1" thickTop="1">
      <c r="G159" s="22"/>
      <c r="H159" s="302"/>
      <c r="J159" s="304"/>
      <c r="K159" s="140" t="s">
        <v>160</v>
      </c>
      <c r="L159" s="151">
        <f t="shared" si="8"/>
        <v>1631.6540199599224</v>
      </c>
      <c r="M159" s="151">
        <f t="shared" si="8"/>
        <v>1661.2870457399179</v>
      </c>
      <c r="N159" s="151">
        <f t="shared" si="8"/>
        <v>1690.9200715199136</v>
      </c>
      <c r="O159" s="151">
        <f t="shared" si="8"/>
        <v>1720.553097299909</v>
      </c>
      <c r="P159" s="151">
        <f t="shared" si="8"/>
        <v>1750.1861230799047</v>
      </c>
      <c r="Q159" s="151">
        <f t="shared" si="8"/>
        <v>1779.8191488599002</v>
      </c>
      <c r="R159" s="151">
        <f t="shared" si="8"/>
        <v>1809.4521746398959</v>
      </c>
      <c r="S159" s="151">
        <f t="shared" si="8"/>
        <v>1839.0852004198914</v>
      </c>
      <c r="T159" s="151">
        <f t="shared" si="8"/>
        <v>1868.7182261998871</v>
      </c>
      <c r="U159" s="151">
        <f t="shared" si="8"/>
        <v>1898.3512519798826</v>
      </c>
      <c r="V159" s="151">
        <f t="shared" si="8"/>
        <v>1927.9842777598783</v>
      </c>
      <c r="W159" s="151">
        <f t="shared" si="8"/>
        <v>1957.6173035398735</v>
      </c>
      <c r="X159" s="151">
        <f t="shared" si="8"/>
        <v>1961.8729933301777</v>
      </c>
      <c r="Y159" s="151">
        <f t="shared" si="8"/>
        <v>1966.1286831204818</v>
      </c>
      <c r="Z159" s="151">
        <f t="shared" si="8"/>
        <v>1970.3843729107859</v>
      </c>
      <c r="AA159" s="151">
        <f t="shared" si="8"/>
        <v>1974.6400627010901</v>
      </c>
      <c r="AB159" s="151">
        <f t="shared" si="8"/>
        <v>1978.8957524913942</v>
      </c>
      <c r="AC159" s="151">
        <f t="shared" si="8"/>
        <v>1983.1514422816983</v>
      </c>
      <c r="AD159" s="151">
        <f t="shared" si="8"/>
        <v>1987.4071320720025</v>
      </c>
      <c r="AE159" s="151">
        <f t="shared" si="8"/>
        <v>1991.6628218623066</v>
      </c>
      <c r="AF159" s="151">
        <f t="shared" si="8"/>
        <v>1995.9185116526107</v>
      </c>
      <c r="AG159" s="151">
        <f t="shared" si="8"/>
        <v>2000.1742014429149</v>
      </c>
      <c r="AH159" s="151">
        <f t="shared" si="8"/>
        <v>2004.429891233219</v>
      </c>
      <c r="AI159" s="151">
        <f t="shared" si="8"/>
        <v>2008.6855810235231</v>
      </c>
      <c r="AJ159" s="151">
        <f t="shared" si="8"/>
        <v>2012.9412708138273</v>
      </c>
      <c r="AK159" s="151">
        <f t="shared" si="8"/>
        <v>2017.1969606041314</v>
      </c>
      <c r="AL159" s="151">
        <f t="shared" si="8"/>
        <v>2021.4526503944355</v>
      </c>
      <c r="AM159" s="151">
        <f t="shared" si="8"/>
        <v>2025.7083401847397</v>
      </c>
      <c r="AN159" s="151">
        <f t="shared" si="8"/>
        <v>2029.9640299750438</v>
      </c>
      <c r="AO159" s="151">
        <f t="shared" si="8"/>
        <v>2034.2197197653479</v>
      </c>
      <c r="AP159" s="151">
        <f t="shared" si="8"/>
        <v>2038.475409555652</v>
      </c>
      <c r="AQ159" s="151">
        <f t="shared" si="8"/>
        <v>2042.731099345955</v>
      </c>
    </row>
    <row r="160" spans="7:45" ht="14.1" customHeight="1">
      <c r="G160" s="22"/>
      <c r="H160" s="302"/>
      <c r="J160" s="304"/>
      <c r="K160" s="19" t="s">
        <v>161</v>
      </c>
      <c r="L160" s="149">
        <f t="shared" si="8"/>
        <v>1631.6540199599224</v>
      </c>
      <c r="M160" s="149">
        <f t="shared" si="8"/>
        <v>1649.2641311339346</v>
      </c>
      <c r="N160" s="149">
        <f t="shared" si="8"/>
        <v>1666.874242307947</v>
      </c>
      <c r="O160" s="149">
        <f t="shared" si="8"/>
        <v>1684.4843534819595</v>
      </c>
      <c r="P160" s="149">
        <f t="shared" si="8"/>
        <v>1702.0944646559717</v>
      </c>
      <c r="Q160" s="149">
        <f t="shared" si="8"/>
        <v>1719.7045758299842</v>
      </c>
      <c r="R160" s="149">
        <f t="shared" si="8"/>
        <v>1737.3146870039964</v>
      </c>
      <c r="S160" s="149">
        <f t="shared" si="8"/>
        <v>1754.9247981780088</v>
      </c>
      <c r="T160" s="149">
        <f t="shared" si="8"/>
        <v>1772.534909352021</v>
      </c>
      <c r="U160" s="149">
        <f t="shared" si="8"/>
        <v>1790.1450205260335</v>
      </c>
      <c r="V160" s="149">
        <f t="shared" si="8"/>
        <v>1807.7551317000459</v>
      </c>
      <c r="W160" s="149">
        <f t="shared" si="8"/>
        <v>1825.3652428740579</v>
      </c>
      <c r="X160" s="149">
        <f t="shared" si="8"/>
        <v>1831.9778459073486</v>
      </c>
      <c r="Y160" s="149">
        <f t="shared" si="8"/>
        <v>1838.5904489406394</v>
      </c>
      <c r="Z160" s="149">
        <f t="shared" si="8"/>
        <v>1845.2030519739301</v>
      </c>
      <c r="AA160" s="149">
        <f t="shared" si="8"/>
        <v>1851.8156550072208</v>
      </c>
      <c r="AB160" s="149">
        <f t="shared" si="8"/>
        <v>1858.4282580405113</v>
      </c>
      <c r="AC160" s="149">
        <f t="shared" si="8"/>
        <v>1865.040861073802</v>
      </c>
      <c r="AD160" s="149">
        <f t="shared" si="8"/>
        <v>1871.6534641070928</v>
      </c>
      <c r="AE160" s="149">
        <f t="shared" si="8"/>
        <v>1878.2660671403835</v>
      </c>
      <c r="AF160" s="149">
        <f t="shared" si="8"/>
        <v>1884.8786701736742</v>
      </c>
      <c r="AG160" s="149">
        <f t="shared" si="8"/>
        <v>1891.4912732069649</v>
      </c>
      <c r="AH160" s="149">
        <f t="shared" si="8"/>
        <v>1898.1038762402557</v>
      </c>
      <c r="AI160" s="149">
        <f t="shared" si="8"/>
        <v>1904.7164792735464</v>
      </c>
      <c r="AJ160" s="149">
        <f t="shared" si="8"/>
        <v>1911.3290823068369</v>
      </c>
      <c r="AK160" s="149">
        <f t="shared" si="8"/>
        <v>1917.9416853401276</v>
      </c>
      <c r="AL160" s="149">
        <f t="shared" si="8"/>
        <v>1924.5542883734183</v>
      </c>
      <c r="AM160" s="149">
        <f t="shared" si="8"/>
        <v>1931.1668914067091</v>
      </c>
      <c r="AN160" s="149">
        <f t="shared" si="8"/>
        <v>1937.7794944399998</v>
      </c>
      <c r="AO160" s="149">
        <f t="shared" si="8"/>
        <v>1944.3920974732905</v>
      </c>
      <c r="AP160" s="149">
        <f t="shared" si="8"/>
        <v>1951.0047005065812</v>
      </c>
      <c r="AQ160" s="149">
        <f t="shared" si="8"/>
        <v>1957.6173035398735</v>
      </c>
    </row>
    <row r="161" spans="1:91" ht="14.1" customHeight="1" thickBot="1">
      <c r="G161" s="22"/>
      <c r="H161" s="302"/>
      <c r="J161" s="305"/>
      <c r="K161" s="144" t="s">
        <v>162</v>
      </c>
      <c r="L161" s="152">
        <f t="shared" si="8"/>
        <v>1631.6540199599224</v>
      </c>
      <c r="M161" s="152">
        <f t="shared" si="8"/>
        <v>1631.6540199599224</v>
      </c>
      <c r="N161" s="152">
        <f t="shared" si="8"/>
        <v>1631.6540199599224</v>
      </c>
      <c r="O161" s="152">
        <f t="shared" si="8"/>
        <v>1631.6540199599224</v>
      </c>
      <c r="P161" s="152">
        <f t="shared" si="8"/>
        <v>1631.6540199599224</v>
      </c>
      <c r="Q161" s="152">
        <f t="shared" si="8"/>
        <v>1631.6540199599224</v>
      </c>
      <c r="R161" s="152">
        <f t="shared" si="8"/>
        <v>1631.6540199599224</v>
      </c>
      <c r="S161" s="152">
        <f t="shared" si="8"/>
        <v>1631.6540199599224</v>
      </c>
      <c r="T161" s="152">
        <f t="shared" si="8"/>
        <v>1631.6540199599224</v>
      </c>
      <c r="U161" s="152">
        <f t="shared" si="8"/>
        <v>1631.6540199599224</v>
      </c>
      <c r="V161" s="152">
        <f t="shared" si="8"/>
        <v>1631.6540199599224</v>
      </c>
      <c r="W161" s="152">
        <f t="shared" si="8"/>
        <v>1631.6540199599224</v>
      </c>
      <c r="X161" s="152">
        <f t="shared" si="8"/>
        <v>1641.3395811056291</v>
      </c>
      <c r="Y161" s="152">
        <f t="shared" si="8"/>
        <v>1651.0251422513356</v>
      </c>
      <c r="Z161" s="152">
        <f t="shared" si="8"/>
        <v>1660.7107033970424</v>
      </c>
      <c r="AA161" s="152">
        <f t="shared" si="8"/>
        <v>1670.3962645427491</v>
      </c>
      <c r="AB161" s="152">
        <f t="shared" si="8"/>
        <v>1680.0818256884559</v>
      </c>
      <c r="AC161" s="152">
        <f t="shared" si="8"/>
        <v>1689.7673868341624</v>
      </c>
      <c r="AD161" s="152">
        <f t="shared" si="8"/>
        <v>1699.4529479798691</v>
      </c>
      <c r="AE161" s="152">
        <f t="shared" si="8"/>
        <v>1709.1385091255759</v>
      </c>
      <c r="AF161" s="152">
        <f t="shared" si="8"/>
        <v>1718.8240702712824</v>
      </c>
      <c r="AG161" s="152">
        <f t="shared" si="8"/>
        <v>1728.5096314169891</v>
      </c>
      <c r="AH161" s="152">
        <f t="shared" si="8"/>
        <v>1738.1951925626959</v>
      </c>
      <c r="AI161" s="152">
        <f t="shared" si="8"/>
        <v>1747.8807537084026</v>
      </c>
      <c r="AJ161" s="152">
        <f t="shared" si="8"/>
        <v>1757.5663148541091</v>
      </c>
      <c r="AK161" s="152">
        <f t="shared" si="8"/>
        <v>1767.2518759998159</v>
      </c>
      <c r="AL161" s="152">
        <f t="shared" si="8"/>
        <v>1776.9374371455226</v>
      </c>
      <c r="AM161" s="152">
        <f t="shared" si="8"/>
        <v>1786.6229982912294</v>
      </c>
      <c r="AN161" s="152">
        <f t="shared" si="8"/>
        <v>1796.3085594369359</v>
      </c>
      <c r="AO161" s="152">
        <f t="shared" si="8"/>
        <v>1805.9941205826426</v>
      </c>
      <c r="AP161" s="152">
        <f t="shared" si="8"/>
        <v>1815.6796817283494</v>
      </c>
      <c r="AQ161" s="152">
        <f t="shared" si="8"/>
        <v>1825.3652428740579</v>
      </c>
      <c r="AR161" s="153"/>
      <c r="AS161" s="153"/>
    </row>
    <row r="162" spans="1:91" ht="14.1" customHeight="1" thickTop="1">
      <c r="G162" s="22"/>
      <c r="H162" s="302"/>
      <c r="J162" s="147"/>
      <c r="K162" s="19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</row>
    <row r="163" spans="1:91" ht="14.1" customHeight="1">
      <c r="G163" s="22"/>
      <c r="H163" s="302"/>
      <c r="J163" s="78"/>
      <c r="L163" s="128">
        <v>2019</v>
      </c>
      <c r="M163" s="128">
        <v>2020</v>
      </c>
      <c r="N163" s="128">
        <v>2021</v>
      </c>
      <c r="O163" s="128">
        <v>2022</v>
      </c>
      <c r="P163" s="128">
        <v>2023</v>
      </c>
      <c r="Q163" s="128">
        <v>2024</v>
      </c>
      <c r="R163" s="128">
        <v>2025</v>
      </c>
      <c r="S163" s="128">
        <v>2026</v>
      </c>
      <c r="T163" s="128">
        <v>2027</v>
      </c>
      <c r="U163" s="128">
        <v>2028</v>
      </c>
      <c r="V163" s="128">
        <v>2029</v>
      </c>
      <c r="W163" s="128">
        <v>2030</v>
      </c>
      <c r="X163" s="128">
        <v>2031</v>
      </c>
      <c r="Y163" s="128">
        <v>2032</v>
      </c>
      <c r="Z163" s="128">
        <v>2033</v>
      </c>
      <c r="AA163" s="128">
        <v>2034</v>
      </c>
      <c r="AB163" s="128">
        <v>2035</v>
      </c>
      <c r="AC163" s="128">
        <v>2036</v>
      </c>
      <c r="AD163" s="128">
        <v>2037</v>
      </c>
      <c r="AE163" s="128">
        <v>2038</v>
      </c>
      <c r="AF163" s="128">
        <v>2039</v>
      </c>
      <c r="AG163" s="128">
        <v>2040</v>
      </c>
      <c r="AH163" s="128">
        <v>2041</v>
      </c>
      <c r="AI163" s="128">
        <v>2042</v>
      </c>
      <c r="AJ163" s="128">
        <v>2043</v>
      </c>
      <c r="AK163" s="128">
        <v>2044</v>
      </c>
      <c r="AL163" s="128">
        <v>2045</v>
      </c>
      <c r="AM163" s="128">
        <v>2046</v>
      </c>
      <c r="AN163" s="128">
        <v>2047</v>
      </c>
      <c r="AO163" s="128">
        <v>2048</v>
      </c>
      <c r="AP163" s="128">
        <v>2049</v>
      </c>
      <c r="AQ163" s="128">
        <v>2050</v>
      </c>
    </row>
    <row r="164" spans="1:91" ht="14.1" customHeight="1">
      <c r="G164" s="22"/>
      <c r="H164" s="302"/>
      <c r="J164" s="303" t="s">
        <v>164</v>
      </c>
      <c r="K164" s="140" t="s">
        <v>133</v>
      </c>
      <c r="L164" s="148">
        <f t="shared" ref="L164:AQ171" si="9" xml:space="preserve"> $N$45*(L196+L325)</f>
        <v>1806.462617457503</v>
      </c>
      <c r="M164" s="148">
        <f t="shared" si="9"/>
        <v>1762.4295834724421</v>
      </c>
      <c r="N164" s="148">
        <f t="shared" si="9"/>
        <v>1656.2193106005366</v>
      </c>
      <c r="O164" s="148">
        <f t="shared" si="9"/>
        <v>1550.009037728631</v>
      </c>
      <c r="P164" s="148">
        <f t="shared" si="9"/>
        <v>1443.7987648567257</v>
      </c>
      <c r="Q164" s="148">
        <f t="shared" si="9"/>
        <v>1337.5884919848202</v>
      </c>
      <c r="R164" s="148">
        <f t="shared" si="9"/>
        <v>1231.3782191129148</v>
      </c>
      <c r="S164" s="148">
        <f t="shared" si="9"/>
        <v>1125.1679462410093</v>
      </c>
      <c r="T164" s="148">
        <f t="shared" si="9"/>
        <v>1018.9576733691038</v>
      </c>
      <c r="U164" s="148">
        <f t="shared" si="9"/>
        <v>912.74740049719821</v>
      </c>
      <c r="V164" s="148">
        <f t="shared" si="9"/>
        <v>806.53712762529267</v>
      </c>
      <c r="W164" s="148">
        <f t="shared" si="9"/>
        <v>700.32685475338667</v>
      </c>
      <c r="X164" s="148">
        <f t="shared" si="9"/>
        <v>691.30060058709171</v>
      </c>
      <c r="Y164" s="148">
        <f t="shared" si="9"/>
        <v>682.27434642079697</v>
      </c>
      <c r="Z164" s="148">
        <f t="shared" si="9"/>
        <v>673.24809225450224</v>
      </c>
      <c r="AA164" s="148">
        <f t="shared" si="9"/>
        <v>664.22183808820739</v>
      </c>
      <c r="AB164" s="148">
        <f t="shared" si="9"/>
        <v>655.19558392191266</v>
      </c>
      <c r="AC164" s="148">
        <f t="shared" si="9"/>
        <v>646.16932975561781</v>
      </c>
      <c r="AD164" s="148">
        <f t="shared" si="9"/>
        <v>637.14307558932308</v>
      </c>
      <c r="AE164" s="148">
        <f t="shared" si="9"/>
        <v>628.11682142302834</v>
      </c>
      <c r="AF164" s="148">
        <f t="shared" si="9"/>
        <v>619.09056725673338</v>
      </c>
      <c r="AG164" s="148">
        <f t="shared" si="9"/>
        <v>610.06431309043865</v>
      </c>
      <c r="AH164" s="148">
        <f t="shared" si="9"/>
        <v>601.03805892414391</v>
      </c>
      <c r="AI164" s="148">
        <f t="shared" si="9"/>
        <v>592.01180475784906</v>
      </c>
      <c r="AJ164" s="148">
        <f t="shared" si="9"/>
        <v>582.98555059155433</v>
      </c>
      <c r="AK164" s="148">
        <f t="shared" si="9"/>
        <v>573.95929642525959</v>
      </c>
      <c r="AL164" s="148">
        <f t="shared" si="9"/>
        <v>564.93304225896475</v>
      </c>
      <c r="AM164" s="148">
        <f t="shared" si="9"/>
        <v>555.90678809267001</v>
      </c>
      <c r="AN164" s="148">
        <f t="shared" si="9"/>
        <v>546.88053392637516</v>
      </c>
      <c r="AO164" s="148">
        <f t="shared" si="9"/>
        <v>537.85427976008032</v>
      </c>
      <c r="AP164" s="148">
        <f t="shared" si="9"/>
        <v>528.82802559378558</v>
      </c>
      <c r="AQ164" s="148">
        <f t="shared" si="9"/>
        <v>519.80177142749028</v>
      </c>
    </row>
    <row r="165" spans="1:91" s="198" customFormat="1" ht="14.1" customHeight="1">
      <c r="G165" s="199"/>
      <c r="H165" s="302"/>
      <c r="J165" s="304"/>
      <c r="K165" s="200" t="s">
        <v>134</v>
      </c>
      <c r="L165" s="201">
        <f t="shared" si="9"/>
        <v>1806.462617457503</v>
      </c>
      <c r="M165" s="201">
        <f t="shared" si="9"/>
        <v>1762.4295834724421</v>
      </c>
      <c r="N165" s="201">
        <f t="shared" si="9"/>
        <v>1677.4111728866005</v>
      </c>
      <c r="O165" s="201">
        <f t="shared" si="9"/>
        <v>1592.3927623007592</v>
      </c>
      <c r="P165" s="201">
        <f t="shared" si="9"/>
        <v>1507.3743517149178</v>
      </c>
      <c r="Q165" s="201">
        <f t="shared" si="9"/>
        <v>1422.3559411290762</v>
      </c>
      <c r="R165" s="201">
        <f t="shared" si="9"/>
        <v>1337.3375305432346</v>
      </c>
      <c r="S165" s="201">
        <f t="shared" si="9"/>
        <v>1252.3191199573932</v>
      </c>
      <c r="T165" s="201">
        <f t="shared" si="9"/>
        <v>1167.3007093715519</v>
      </c>
      <c r="U165" s="201">
        <f t="shared" si="9"/>
        <v>1082.2822987857103</v>
      </c>
      <c r="V165" s="201">
        <f t="shared" si="9"/>
        <v>997.26388819986892</v>
      </c>
      <c r="W165" s="201">
        <f t="shared" si="9"/>
        <v>912.24547761402732</v>
      </c>
      <c r="X165" s="201">
        <f t="shared" si="9"/>
        <v>901.64954647099535</v>
      </c>
      <c r="Y165" s="201">
        <f t="shared" si="9"/>
        <v>891.05361532796337</v>
      </c>
      <c r="Z165" s="201">
        <f t="shared" si="9"/>
        <v>880.4576841849314</v>
      </c>
      <c r="AA165" s="201">
        <f t="shared" si="9"/>
        <v>869.86175304189942</v>
      </c>
      <c r="AB165" s="201">
        <f t="shared" si="9"/>
        <v>859.26582189886733</v>
      </c>
      <c r="AC165" s="201">
        <f t="shared" si="9"/>
        <v>848.66989075583547</v>
      </c>
      <c r="AD165" s="201">
        <f t="shared" si="9"/>
        <v>838.07395961280338</v>
      </c>
      <c r="AE165" s="201">
        <f t="shared" si="9"/>
        <v>827.4780284697714</v>
      </c>
      <c r="AF165" s="201">
        <f t="shared" si="9"/>
        <v>816.88209732673943</v>
      </c>
      <c r="AG165" s="201">
        <f t="shared" si="9"/>
        <v>806.28616618370745</v>
      </c>
      <c r="AH165" s="201">
        <f t="shared" si="9"/>
        <v>795.69023504067536</v>
      </c>
      <c r="AI165" s="201">
        <f t="shared" si="9"/>
        <v>785.09430389764339</v>
      </c>
      <c r="AJ165" s="201">
        <f t="shared" si="9"/>
        <v>774.49837275461141</v>
      </c>
      <c r="AK165" s="201">
        <f t="shared" si="9"/>
        <v>763.90244161157943</v>
      </c>
      <c r="AL165" s="201">
        <f t="shared" si="9"/>
        <v>753.30651046854746</v>
      </c>
      <c r="AM165" s="201">
        <f t="shared" si="9"/>
        <v>742.71057932551548</v>
      </c>
      <c r="AN165" s="201">
        <f t="shared" si="9"/>
        <v>732.11464818248351</v>
      </c>
      <c r="AO165" s="201">
        <f t="shared" si="9"/>
        <v>721.51871703945142</v>
      </c>
      <c r="AP165" s="201">
        <f t="shared" si="9"/>
        <v>710.92278589641955</v>
      </c>
      <c r="AQ165" s="201">
        <f t="shared" si="9"/>
        <v>700.32685475338667</v>
      </c>
    </row>
    <row r="166" spans="1:91" ht="14.1" customHeight="1" thickBot="1">
      <c r="G166" s="22"/>
      <c r="H166" s="302"/>
      <c r="J166" s="304"/>
      <c r="K166" s="144" t="s">
        <v>135</v>
      </c>
      <c r="L166" s="150">
        <f t="shared" si="9"/>
        <v>1806.462617457503</v>
      </c>
      <c r="M166" s="150">
        <f t="shared" si="9"/>
        <v>1762.4295834724421</v>
      </c>
      <c r="N166" s="150">
        <f t="shared" si="9"/>
        <v>1733.2139450293894</v>
      </c>
      <c r="O166" s="150">
        <f t="shared" si="9"/>
        <v>1703.9983065863364</v>
      </c>
      <c r="P166" s="150">
        <f t="shared" si="9"/>
        <v>1674.7826681432834</v>
      </c>
      <c r="Q166" s="150">
        <f t="shared" si="9"/>
        <v>1645.5670297002305</v>
      </c>
      <c r="R166" s="150">
        <f t="shared" si="9"/>
        <v>1616.3513912571775</v>
      </c>
      <c r="S166" s="150">
        <f t="shared" si="9"/>
        <v>1587.1357528141248</v>
      </c>
      <c r="T166" s="150">
        <f t="shared" si="9"/>
        <v>1557.9201143710718</v>
      </c>
      <c r="U166" s="150">
        <f t="shared" si="9"/>
        <v>1528.7044759280191</v>
      </c>
      <c r="V166" s="150">
        <f t="shared" si="9"/>
        <v>1499.4888374849661</v>
      </c>
      <c r="W166" s="150">
        <f t="shared" si="9"/>
        <v>1470.2731990419134</v>
      </c>
      <c r="X166" s="150">
        <f t="shared" si="9"/>
        <v>1442.3718129705192</v>
      </c>
      <c r="Y166" s="150">
        <f t="shared" si="9"/>
        <v>1414.470426899125</v>
      </c>
      <c r="Z166" s="150">
        <f t="shared" si="9"/>
        <v>1386.5690408277308</v>
      </c>
      <c r="AA166" s="150">
        <f t="shared" si="9"/>
        <v>1358.6676547563363</v>
      </c>
      <c r="AB166" s="150">
        <f t="shared" si="9"/>
        <v>1330.7662686849419</v>
      </c>
      <c r="AC166" s="150">
        <f t="shared" si="9"/>
        <v>1302.8648826135477</v>
      </c>
      <c r="AD166" s="150">
        <f t="shared" si="9"/>
        <v>1274.9634965421533</v>
      </c>
      <c r="AE166" s="150">
        <f t="shared" si="9"/>
        <v>1247.0621104707593</v>
      </c>
      <c r="AF166" s="150">
        <f t="shared" si="9"/>
        <v>1219.1607243993649</v>
      </c>
      <c r="AG166" s="150">
        <f t="shared" si="9"/>
        <v>1191.2593383279705</v>
      </c>
      <c r="AH166" s="150">
        <f t="shared" si="9"/>
        <v>1163.3579522565763</v>
      </c>
      <c r="AI166" s="150">
        <f t="shared" si="9"/>
        <v>1135.4565661851818</v>
      </c>
      <c r="AJ166" s="150">
        <f t="shared" si="9"/>
        <v>1107.5551801137876</v>
      </c>
      <c r="AK166" s="150">
        <f t="shared" si="9"/>
        <v>1079.6537940423934</v>
      </c>
      <c r="AL166" s="150">
        <f t="shared" si="9"/>
        <v>1051.752407970999</v>
      </c>
      <c r="AM166" s="150">
        <f t="shared" si="9"/>
        <v>1023.8510218996048</v>
      </c>
      <c r="AN166" s="150">
        <f t="shared" si="9"/>
        <v>995.94963582821049</v>
      </c>
      <c r="AO166" s="150">
        <f t="shared" si="9"/>
        <v>968.04824975681618</v>
      </c>
      <c r="AP166" s="150">
        <f t="shared" si="9"/>
        <v>940.14686368542186</v>
      </c>
      <c r="AQ166" s="150">
        <f t="shared" si="9"/>
        <v>912.24547761402732</v>
      </c>
    </row>
    <row r="167" spans="1:91" ht="14.1" customHeight="1" thickTop="1">
      <c r="G167" s="22"/>
      <c r="H167" s="302"/>
      <c r="J167" s="304"/>
      <c r="K167" s="140" t="s">
        <v>136</v>
      </c>
      <c r="L167" s="151">
        <f t="shared" si="9"/>
        <v>1806.462617457503</v>
      </c>
      <c r="M167" s="151">
        <f t="shared" si="9"/>
        <v>1762.4295834724421</v>
      </c>
      <c r="N167" s="151">
        <f t="shared" si="9"/>
        <v>1656.2193106005366</v>
      </c>
      <c r="O167" s="151">
        <f t="shared" si="9"/>
        <v>1550.009037728631</v>
      </c>
      <c r="P167" s="151">
        <f t="shared" si="9"/>
        <v>1443.7987648567257</v>
      </c>
      <c r="Q167" s="151">
        <f t="shared" si="9"/>
        <v>1337.5884919848202</v>
      </c>
      <c r="R167" s="151">
        <f t="shared" si="9"/>
        <v>1231.3782191129148</v>
      </c>
      <c r="S167" s="151">
        <f t="shared" si="9"/>
        <v>1125.1679462410093</v>
      </c>
      <c r="T167" s="151">
        <f t="shared" si="9"/>
        <v>1018.9576733691038</v>
      </c>
      <c r="U167" s="151">
        <f t="shared" si="9"/>
        <v>912.74740049719821</v>
      </c>
      <c r="V167" s="151">
        <f t="shared" si="9"/>
        <v>806.53712762529267</v>
      </c>
      <c r="W167" s="151">
        <f t="shared" si="9"/>
        <v>700.32685475338667</v>
      </c>
      <c r="X167" s="151">
        <f t="shared" si="9"/>
        <v>691.30060058709171</v>
      </c>
      <c r="Y167" s="151">
        <f t="shared" si="9"/>
        <v>682.27434642079697</v>
      </c>
      <c r="Z167" s="151">
        <f t="shared" si="9"/>
        <v>673.24809225450224</v>
      </c>
      <c r="AA167" s="151">
        <f t="shared" si="9"/>
        <v>664.22183808820739</v>
      </c>
      <c r="AB167" s="151">
        <f t="shared" si="9"/>
        <v>655.19558392191266</v>
      </c>
      <c r="AC167" s="151">
        <f t="shared" si="9"/>
        <v>646.16932975561781</v>
      </c>
      <c r="AD167" s="151">
        <f t="shared" si="9"/>
        <v>637.14307558932308</v>
      </c>
      <c r="AE167" s="151">
        <f t="shared" si="9"/>
        <v>628.11682142302834</v>
      </c>
      <c r="AF167" s="151">
        <f t="shared" si="9"/>
        <v>619.09056725673338</v>
      </c>
      <c r="AG167" s="151">
        <f t="shared" si="9"/>
        <v>610.06431309043865</v>
      </c>
      <c r="AH167" s="151">
        <f t="shared" si="9"/>
        <v>601.03805892414391</v>
      </c>
      <c r="AI167" s="151">
        <f t="shared" si="9"/>
        <v>592.01180475784906</v>
      </c>
      <c r="AJ167" s="151">
        <f t="shared" si="9"/>
        <v>582.98555059155433</v>
      </c>
      <c r="AK167" s="151">
        <f t="shared" si="9"/>
        <v>573.95929642525959</v>
      </c>
      <c r="AL167" s="151">
        <f t="shared" si="9"/>
        <v>564.93304225896475</v>
      </c>
      <c r="AM167" s="151">
        <f t="shared" si="9"/>
        <v>555.90678809267001</v>
      </c>
      <c r="AN167" s="151">
        <f t="shared" si="9"/>
        <v>546.88053392637516</v>
      </c>
      <c r="AO167" s="151">
        <f t="shared" si="9"/>
        <v>537.85427976008032</v>
      </c>
      <c r="AP167" s="151">
        <f t="shared" si="9"/>
        <v>528.82802559378558</v>
      </c>
      <c r="AQ167" s="151">
        <f t="shared" si="9"/>
        <v>519.80177142749028</v>
      </c>
    </row>
    <row r="168" spans="1:91" ht="14.1" customHeight="1">
      <c r="G168" s="22"/>
      <c r="H168" s="302"/>
      <c r="J168" s="304"/>
      <c r="K168" s="19" t="s">
        <v>137</v>
      </c>
      <c r="L168" s="149">
        <f t="shared" si="9"/>
        <v>1806.462617457503</v>
      </c>
      <c r="M168" s="149">
        <f t="shared" si="9"/>
        <v>1762.4295834724421</v>
      </c>
      <c r="N168" s="149">
        <f t="shared" si="9"/>
        <v>1677.4111728866005</v>
      </c>
      <c r="O168" s="149">
        <f t="shared" si="9"/>
        <v>1592.3927623007592</v>
      </c>
      <c r="P168" s="149">
        <f t="shared" si="9"/>
        <v>1507.3743517149178</v>
      </c>
      <c r="Q168" s="149">
        <f t="shared" si="9"/>
        <v>1422.3559411290762</v>
      </c>
      <c r="R168" s="149">
        <f t="shared" si="9"/>
        <v>1337.3375305432346</v>
      </c>
      <c r="S168" s="149">
        <f t="shared" si="9"/>
        <v>1252.3191199573932</v>
      </c>
      <c r="T168" s="149">
        <f t="shared" si="9"/>
        <v>1167.3007093715519</v>
      </c>
      <c r="U168" s="149">
        <f t="shared" si="9"/>
        <v>1082.2822987857103</v>
      </c>
      <c r="V168" s="149">
        <f t="shared" si="9"/>
        <v>997.26388819986892</v>
      </c>
      <c r="W168" s="149">
        <f t="shared" si="9"/>
        <v>912.24547761402732</v>
      </c>
      <c r="X168" s="149">
        <f t="shared" si="9"/>
        <v>901.64954647099535</v>
      </c>
      <c r="Y168" s="149">
        <f t="shared" si="9"/>
        <v>891.05361532796337</v>
      </c>
      <c r="Z168" s="149">
        <f t="shared" si="9"/>
        <v>880.4576841849314</v>
      </c>
      <c r="AA168" s="149">
        <f t="shared" si="9"/>
        <v>869.86175304189942</v>
      </c>
      <c r="AB168" s="149">
        <f t="shared" si="9"/>
        <v>859.26582189886733</v>
      </c>
      <c r="AC168" s="149">
        <f t="shared" si="9"/>
        <v>848.66989075583547</v>
      </c>
      <c r="AD168" s="149">
        <f t="shared" si="9"/>
        <v>838.07395961280338</v>
      </c>
      <c r="AE168" s="149">
        <f t="shared" si="9"/>
        <v>827.4780284697714</v>
      </c>
      <c r="AF168" s="149">
        <f t="shared" si="9"/>
        <v>816.88209732673943</v>
      </c>
      <c r="AG168" s="149">
        <f t="shared" si="9"/>
        <v>806.28616618370745</v>
      </c>
      <c r="AH168" s="149">
        <f t="shared" si="9"/>
        <v>795.69023504067536</v>
      </c>
      <c r="AI168" s="149">
        <f t="shared" si="9"/>
        <v>785.09430389764339</v>
      </c>
      <c r="AJ168" s="149">
        <f t="shared" si="9"/>
        <v>774.49837275461141</v>
      </c>
      <c r="AK168" s="149">
        <f t="shared" si="9"/>
        <v>763.90244161157943</v>
      </c>
      <c r="AL168" s="149">
        <f t="shared" si="9"/>
        <v>753.30651046854746</v>
      </c>
      <c r="AM168" s="149">
        <f t="shared" si="9"/>
        <v>742.71057932551548</v>
      </c>
      <c r="AN168" s="149">
        <f t="shared" si="9"/>
        <v>732.11464818248351</v>
      </c>
      <c r="AO168" s="149">
        <f t="shared" si="9"/>
        <v>721.51871703945142</v>
      </c>
      <c r="AP168" s="149">
        <f t="shared" si="9"/>
        <v>710.92278589641955</v>
      </c>
      <c r="AQ168" s="149">
        <f t="shared" si="9"/>
        <v>700.32685475338667</v>
      </c>
    </row>
    <row r="169" spans="1:91" ht="14.1" customHeight="1" thickBot="1">
      <c r="G169" s="22"/>
      <c r="H169" s="302"/>
      <c r="J169" s="304"/>
      <c r="K169" s="144" t="s">
        <v>138</v>
      </c>
      <c r="L169" s="150">
        <f t="shared" si="9"/>
        <v>1806.462617457503</v>
      </c>
      <c r="M169" s="150">
        <f t="shared" si="9"/>
        <v>1762.4295834724421</v>
      </c>
      <c r="N169" s="150">
        <f t="shared" si="9"/>
        <v>1733.2139450293894</v>
      </c>
      <c r="O169" s="150">
        <f t="shared" si="9"/>
        <v>1703.9983065863364</v>
      </c>
      <c r="P169" s="150">
        <f t="shared" si="9"/>
        <v>1674.7826681432834</v>
      </c>
      <c r="Q169" s="150">
        <f t="shared" si="9"/>
        <v>1645.5670297002305</v>
      </c>
      <c r="R169" s="150">
        <f t="shared" si="9"/>
        <v>1616.3513912571775</v>
      </c>
      <c r="S169" s="150">
        <f t="shared" si="9"/>
        <v>1587.1357528141248</v>
      </c>
      <c r="T169" s="150">
        <f t="shared" si="9"/>
        <v>1557.9201143710718</v>
      </c>
      <c r="U169" s="150">
        <f t="shared" si="9"/>
        <v>1528.7044759280191</v>
      </c>
      <c r="V169" s="150">
        <f t="shared" si="9"/>
        <v>1499.4888374849661</v>
      </c>
      <c r="W169" s="150">
        <f t="shared" si="9"/>
        <v>1470.2731990419134</v>
      </c>
      <c r="X169" s="150">
        <f t="shared" si="9"/>
        <v>1442.3718129705192</v>
      </c>
      <c r="Y169" s="150">
        <f t="shared" si="9"/>
        <v>1414.470426899125</v>
      </c>
      <c r="Z169" s="150">
        <f t="shared" si="9"/>
        <v>1386.5690408277308</v>
      </c>
      <c r="AA169" s="150">
        <f t="shared" si="9"/>
        <v>1358.6676547563363</v>
      </c>
      <c r="AB169" s="150">
        <f t="shared" si="9"/>
        <v>1330.7662686849419</v>
      </c>
      <c r="AC169" s="150">
        <f t="shared" si="9"/>
        <v>1302.8648826135477</v>
      </c>
      <c r="AD169" s="150">
        <f t="shared" si="9"/>
        <v>1274.9634965421533</v>
      </c>
      <c r="AE169" s="150">
        <f t="shared" si="9"/>
        <v>1247.0621104707593</v>
      </c>
      <c r="AF169" s="150">
        <f t="shared" si="9"/>
        <v>1219.1607243993649</v>
      </c>
      <c r="AG169" s="150">
        <f t="shared" si="9"/>
        <v>1191.2593383279705</v>
      </c>
      <c r="AH169" s="150">
        <f t="shared" si="9"/>
        <v>1163.3579522565763</v>
      </c>
      <c r="AI169" s="150">
        <f t="shared" si="9"/>
        <v>1135.4565661851818</v>
      </c>
      <c r="AJ169" s="150">
        <f t="shared" si="9"/>
        <v>1107.5551801137876</v>
      </c>
      <c r="AK169" s="150">
        <f t="shared" si="9"/>
        <v>1079.6537940423934</v>
      </c>
      <c r="AL169" s="150">
        <f t="shared" si="9"/>
        <v>1051.752407970999</v>
      </c>
      <c r="AM169" s="150">
        <f t="shared" si="9"/>
        <v>1023.8510218996048</v>
      </c>
      <c r="AN169" s="150">
        <f t="shared" si="9"/>
        <v>995.94963582821049</v>
      </c>
      <c r="AO169" s="150">
        <f t="shared" si="9"/>
        <v>968.04824975681618</v>
      </c>
      <c r="AP169" s="150">
        <f t="shared" si="9"/>
        <v>940.14686368542186</v>
      </c>
      <c r="AQ169" s="150">
        <f t="shared" si="9"/>
        <v>912.24547761402732</v>
      </c>
      <c r="AT169" s="153"/>
      <c r="AU169" s="153"/>
    </row>
    <row r="170" spans="1:91" ht="14.1" customHeight="1" thickTop="1" thickBot="1">
      <c r="G170" s="22"/>
      <c r="H170" s="302"/>
      <c r="J170" s="304"/>
      <c r="K170" s="140" t="s">
        <v>139</v>
      </c>
      <c r="L170" s="151">
        <f t="shared" si="9"/>
        <v>1806.462617457503</v>
      </c>
      <c r="M170" s="151">
        <f t="shared" si="9"/>
        <v>1762.4295834724421</v>
      </c>
      <c r="N170" s="151">
        <f t="shared" si="9"/>
        <v>1656.2193106005366</v>
      </c>
      <c r="O170" s="151">
        <f t="shared" si="9"/>
        <v>1550.009037728631</v>
      </c>
      <c r="P170" s="151">
        <f t="shared" si="9"/>
        <v>1443.7987648567257</v>
      </c>
      <c r="Q170" s="151">
        <f t="shared" si="9"/>
        <v>1337.5884919848202</v>
      </c>
      <c r="R170" s="151">
        <f t="shared" si="9"/>
        <v>1231.3782191129148</v>
      </c>
      <c r="S170" s="151">
        <f t="shared" si="9"/>
        <v>1125.1679462410093</v>
      </c>
      <c r="T170" s="151">
        <f t="shared" si="9"/>
        <v>1018.9576733691038</v>
      </c>
      <c r="U170" s="151">
        <f t="shared" si="9"/>
        <v>912.74740049719821</v>
      </c>
      <c r="V170" s="151">
        <f t="shared" si="9"/>
        <v>806.53712762529267</v>
      </c>
      <c r="W170" s="151">
        <f t="shared" si="9"/>
        <v>700.32685475338667</v>
      </c>
      <c r="X170" s="151">
        <f t="shared" si="9"/>
        <v>691.30060058709171</v>
      </c>
      <c r="Y170" s="151">
        <f t="shared" si="9"/>
        <v>682.27434642079697</v>
      </c>
      <c r="Z170" s="151">
        <f t="shared" si="9"/>
        <v>673.24809225450224</v>
      </c>
      <c r="AA170" s="151">
        <f t="shared" si="9"/>
        <v>664.22183808820739</v>
      </c>
      <c r="AB170" s="151">
        <f t="shared" si="9"/>
        <v>655.19558392191266</v>
      </c>
      <c r="AC170" s="151">
        <f t="shared" si="9"/>
        <v>646.16932975561781</v>
      </c>
      <c r="AD170" s="151">
        <f t="shared" si="9"/>
        <v>637.14307558932308</v>
      </c>
      <c r="AE170" s="151">
        <f t="shared" si="9"/>
        <v>628.11682142302834</v>
      </c>
      <c r="AF170" s="151">
        <f t="shared" si="9"/>
        <v>619.09056725673338</v>
      </c>
      <c r="AG170" s="151">
        <f t="shared" si="9"/>
        <v>610.06431309043865</v>
      </c>
      <c r="AH170" s="151">
        <f t="shared" si="9"/>
        <v>601.03805892414391</v>
      </c>
      <c r="AI170" s="151">
        <f t="shared" si="9"/>
        <v>592.01180475784906</v>
      </c>
      <c r="AJ170" s="151">
        <f t="shared" si="9"/>
        <v>582.98555059155433</v>
      </c>
      <c r="AK170" s="151">
        <f t="shared" si="9"/>
        <v>573.95929642525959</v>
      </c>
      <c r="AL170" s="151">
        <f t="shared" si="9"/>
        <v>564.93304225896475</v>
      </c>
      <c r="AM170" s="151">
        <f t="shared" si="9"/>
        <v>555.90678809267001</v>
      </c>
      <c r="AN170" s="151">
        <f t="shared" si="9"/>
        <v>546.88053392637516</v>
      </c>
      <c r="AO170" s="151">
        <f t="shared" si="9"/>
        <v>537.85427976008032</v>
      </c>
      <c r="AP170" s="151">
        <f t="shared" si="9"/>
        <v>528.82802559378558</v>
      </c>
      <c r="AQ170" s="151">
        <f t="shared" si="9"/>
        <v>519.80177142749028</v>
      </c>
      <c r="AV170" s="153"/>
      <c r="AW170" s="153"/>
      <c r="AX170" s="153"/>
      <c r="AY170" s="153"/>
      <c r="BB170" s="153"/>
    </row>
    <row r="171" spans="1:91" s="153" customFormat="1" ht="14.1" customHeight="1" thickTop="1" thickBot="1">
      <c r="A171" s="16"/>
      <c r="B171" s="16"/>
      <c r="C171" s="16"/>
      <c r="D171" s="16"/>
      <c r="E171" s="16"/>
      <c r="F171" s="16"/>
      <c r="G171" s="22"/>
      <c r="H171" s="302"/>
      <c r="I171" s="16"/>
      <c r="J171" s="304"/>
      <c r="K171" s="19" t="s">
        <v>140</v>
      </c>
      <c r="L171" s="149">
        <f t="shared" si="9"/>
        <v>1806.462617457503</v>
      </c>
      <c r="M171" s="149">
        <f t="shared" si="9"/>
        <v>1762.4295834724421</v>
      </c>
      <c r="N171" s="149">
        <f t="shared" si="9"/>
        <v>1677.4111728866005</v>
      </c>
      <c r="O171" s="149">
        <f t="shared" si="9"/>
        <v>1592.3927623007592</v>
      </c>
      <c r="P171" s="149">
        <f t="shared" si="9"/>
        <v>1507.3743517149178</v>
      </c>
      <c r="Q171" s="149">
        <f t="shared" si="9"/>
        <v>1422.3559411290762</v>
      </c>
      <c r="R171" s="149">
        <f t="shared" si="9"/>
        <v>1337.3375305432346</v>
      </c>
      <c r="S171" s="149">
        <f t="shared" si="9"/>
        <v>1252.3191199573932</v>
      </c>
      <c r="T171" s="149">
        <f t="shared" si="9"/>
        <v>1167.3007093715519</v>
      </c>
      <c r="U171" s="149">
        <f t="shared" si="9"/>
        <v>1082.2822987857103</v>
      </c>
      <c r="V171" s="149">
        <f t="shared" si="9"/>
        <v>997.26388819986892</v>
      </c>
      <c r="W171" s="149">
        <f t="shared" si="9"/>
        <v>912.24547761402732</v>
      </c>
      <c r="X171" s="149">
        <f t="shared" si="9"/>
        <v>901.64954647099535</v>
      </c>
      <c r="Y171" s="149">
        <f t="shared" si="9"/>
        <v>891.05361532796337</v>
      </c>
      <c r="Z171" s="149">
        <f t="shared" si="9"/>
        <v>880.4576841849314</v>
      </c>
      <c r="AA171" s="149">
        <f t="shared" si="9"/>
        <v>869.86175304189942</v>
      </c>
      <c r="AB171" s="149">
        <f t="shared" si="9"/>
        <v>859.26582189886733</v>
      </c>
      <c r="AC171" s="149">
        <f t="shared" si="9"/>
        <v>848.66989075583547</v>
      </c>
      <c r="AD171" s="149">
        <f t="shared" si="9"/>
        <v>838.07395961280338</v>
      </c>
      <c r="AE171" s="149">
        <f t="shared" si="9"/>
        <v>827.4780284697714</v>
      </c>
      <c r="AF171" s="149">
        <f t="shared" si="9"/>
        <v>816.88209732673943</v>
      </c>
      <c r="AG171" s="149">
        <f t="shared" si="9"/>
        <v>806.28616618370745</v>
      </c>
      <c r="AH171" s="149">
        <f t="shared" si="9"/>
        <v>795.69023504067536</v>
      </c>
      <c r="AI171" s="149">
        <f t="shared" si="9"/>
        <v>785.09430389764339</v>
      </c>
      <c r="AJ171" s="149">
        <f t="shared" si="9"/>
        <v>774.49837275461141</v>
      </c>
      <c r="AK171" s="149">
        <f t="shared" si="9"/>
        <v>763.90244161157943</v>
      </c>
      <c r="AL171" s="149">
        <f t="shared" si="9"/>
        <v>753.30651046854746</v>
      </c>
      <c r="AM171" s="149">
        <f t="shared" si="9"/>
        <v>742.71057932551548</v>
      </c>
      <c r="AN171" s="149">
        <f t="shared" si="9"/>
        <v>732.11464818248351</v>
      </c>
      <c r="AO171" s="149">
        <f t="shared" si="9"/>
        <v>721.51871703945142</v>
      </c>
      <c r="AP171" s="149">
        <f t="shared" si="9"/>
        <v>710.92278589641955</v>
      </c>
      <c r="AQ171" s="149">
        <f t="shared" ref="AQ171" si="10" xml:space="preserve"> $N$45*(AQ203+AQ332)</f>
        <v>700.32685475338667</v>
      </c>
      <c r="AR171" s="16"/>
      <c r="AS171" s="16"/>
      <c r="AT171" s="16"/>
      <c r="AU171" s="16"/>
      <c r="AV171" s="155"/>
      <c r="AW171" s="155"/>
      <c r="AX171" s="155"/>
      <c r="AY171" s="155"/>
      <c r="BB171" s="155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s="155" customFormat="1" ht="14.1" customHeight="1" thickTop="1" thickBot="1">
      <c r="A172" s="16"/>
      <c r="B172" s="16"/>
      <c r="C172" s="16"/>
      <c r="D172" s="16"/>
      <c r="E172" s="16"/>
      <c r="F172" s="16"/>
      <c r="G172" s="22"/>
      <c r="H172" s="302"/>
      <c r="I172" s="16"/>
      <c r="J172" s="304"/>
      <c r="K172" s="144" t="s">
        <v>141</v>
      </c>
      <c r="L172" s="152">
        <f t="shared" ref="L172:AQ179" si="11" xml:space="preserve"> $N$45*(L204+L333)</f>
        <v>1806.462617457503</v>
      </c>
      <c r="M172" s="152">
        <f t="shared" si="11"/>
        <v>1762.4295834724421</v>
      </c>
      <c r="N172" s="152">
        <f t="shared" si="11"/>
        <v>1733.2139450293894</v>
      </c>
      <c r="O172" s="152">
        <f t="shared" si="11"/>
        <v>1703.9983065863364</v>
      </c>
      <c r="P172" s="152">
        <f t="shared" si="11"/>
        <v>1674.7826681432834</v>
      </c>
      <c r="Q172" s="152">
        <f t="shared" si="11"/>
        <v>1645.5670297002305</v>
      </c>
      <c r="R172" s="152">
        <f t="shared" si="11"/>
        <v>1616.3513912571775</v>
      </c>
      <c r="S172" s="152">
        <f t="shared" si="11"/>
        <v>1587.1357528141248</v>
      </c>
      <c r="T172" s="152">
        <f t="shared" si="11"/>
        <v>1557.9201143710718</v>
      </c>
      <c r="U172" s="152">
        <f t="shared" si="11"/>
        <v>1528.7044759280191</v>
      </c>
      <c r="V172" s="152">
        <f t="shared" si="11"/>
        <v>1499.4888374849661</v>
      </c>
      <c r="W172" s="152">
        <f t="shared" si="11"/>
        <v>1470.2731990419134</v>
      </c>
      <c r="X172" s="152">
        <f t="shared" si="11"/>
        <v>1442.3718129705192</v>
      </c>
      <c r="Y172" s="152">
        <f t="shared" si="11"/>
        <v>1414.470426899125</v>
      </c>
      <c r="Z172" s="152">
        <f t="shared" si="11"/>
        <v>1386.5690408277308</v>
      </c>
      <c r="AA172" s="152">
        <f t="shared" si="11"/>
        <v>1358.6676547563363</v>
      </c>
      <c r="AB172" s="152">
        <f t="shared" si="11"/>
        <v>1330.7662686849419</v>
      </c>
      <c r="AC172" s="152">
        <f t="shared" si="11"/>
        <v>1302.8648826135477</v>
      </c>
      <c r="AD172" s="152">
        <f t="shared" si="11"/>
        <v>1274.9634965421533</v>
      </c>
      <c r="AE172" s="152">
        <f t="shared" si="11"/>
        <v>1247.0621104707593</v>
      </c>
      <c r="AF172" s="152">
        <f t="shared" si="11"/>
        <v>1219.1607243993649</v>
      </c>
      <c r="AG172" s="152">
        <f t="shared" si="11"/>
        <v>1191.2593383279705</v>
      </c>
      <c r="AH172" s="152">
        <f t="shared" si="11"/>
        <v>1163.3579522565763</v>
      </c>
      <c r="AI172" s="152">
        <f t="shared" si="11"/>
        <v>1135.4565661851818</v>
      </c>
      <c r="AJ172" s="152">
        <f t="shared" si="11"/>
        <v>1107.5551801137876</v>
      </c>
      <c r="AK172" s="152">
        <f t="shared" si="11"/>
        <v>1079.6537940423934</v>
      </c>
      <c r="AL172" s="152">
        <f t="shared" si="11"/>
        <v>1051.752407970999</v>
      </c>
      <c r="AM172" s="152">
        <f t="shared" si="11"/>
        <v>1023.8510218996048</v>
      </c>
      <c r="AN172" s="152">
        <f t="shared" si="11"/>
        <v>995.94963582821049</v>
      </c>
      <c r="AO172" s="152">
        <f t="shared" si="11"/>
        <v>968.04824975681618</v>
      </c>
      <c r="AP172" s="152">
        <f t="shared" si="11"/>
        <v>940.14686368542186</v>
      </c>
      <c r="AQ172" s="152">
        <f t="shared" si="11"/>
        <v>912.24547761402732</v>
      </c>
      <c r="AR172" s="16"/>
      <c r="AS172" s="16"/>
      <c r="AT172" s="16"/>
      <c r="AU172" s="16"/>
      <c r="AV172" s="16"/>
      <c r="AW172" s="16"/>
      <c r="AX172" s="16"/>
      <c r="AY172" s="16"/>
      <c r="BB172" s="16"/>
      <c r="BC172" s="16"/>
      <c r="BD172" s="16"/>
      <c r="BE172" s="16"/>
      <c r="BF172" s="16"/>
      <c r="BG172" s="153"/>
      <c r="BH172" s="153"/>
      <c r="BI172" s="153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</row>
    <row r="173" spans="1:91" ht="14.1" customHeight="1" thickTop="1" thickBot="1">
      <c r="G173" s="22"/>
      <c r="H173" s="302"/>
      <c r="J173" s="304"/>
      <c r="K173" s="140" t="s">
        <v>142</v>
      </c>
      <c r="L173" s="151">
        <f t="shared" si="11"/>
        <v>1806.462617457503</v>
      </c>
      <c r="M173" s="151">
        <f t="shared" si="11"/>
        <v>1762.4295834724421</v>
      </c>
      <c r="N173" s="151">
        <f t="shared" si="11"/>
        <v>1656.2193106005366</v>
      </c>
      <c r="O173" s="151">
        <f t="shared" si="11"/>
        <v>1550.009037728631</v>
      </c>
      <c r="P173" s="151">
        <f t="shared" si="11"/>
        <v>1443.7987648567257</v>
      </c>
      <c r="Q173" s="151">
        <f t="shared" si="11"/>
        <v>1337.5884919848202</v>
      </c>
      <c r="R173" s="151">
        <f t="shared" si="11"/>
        <v>1231.3782191129148</v>
      </c>
      <c r="S173" s="151">
        <f t="shared" si="11"/>
        <v>1125.1679462410093</v>
      </c>
      <c r="T173" s="151">
        <f t="shared" si="11"/>
        <v>1018.9576733691038</v>
      </c>
      <c r="U173" s="151">
        <f t="shared" si="11"/>
        <v>912.74740049719821</v>
      </c>
      <c r="V173" s="151">
        <f t="shared" si="11"/>
        <v>806.53712762529267</v>
      </c>
      <c r="W173" s="151">
        <f t="shared" si="11"/>
        <v>700.32685475338667</v>
      </c>
      <c r="X173" s="151">
        <f t="shared" si="11"/>
        <v>691.30060058709171</v>
      </c>
      <c r="Y173" s="151">
        <f t="shared" si="11"/>
        <v>682.27434642079697</v>
      </c>
      <c r="Z173" s="151">
        <f t="shared" si="11"/>
        <v>673.24809225450224</v>
      </c>
      <c r="AA173" s="151">
        <f t="shared" si="11"/>
        <v>664.22183808820739</v>
      </c>
      <c r="AB173" s="151">
        <f t="shared" si="11"/>
        <v>655.19558392191266</v>
      </c>
      <c r="AC173" s="151">
        <f t="shared" si="11"/>
        <v>646.16932975561781</v>
      </c>
      <c r="AD173" s="151">
        <f t="shared" si="11"/>
        <v>637.14307558932308</v>
      </c>
      <c r="AE173" s="151">
        <f t="shared" si="11"/>
        <v>628.11682142302834</v>
      </c>
      <c r="AF173" s="151">
        <f t="shared" si="11"/>
        <v>619.09056725673338</v>
      </c>
      <c r="AG173" s="151">
        <f t="shared" si="11"/>
        <v>610.06431309043865</v>
      </c>
      <c r="AH173" s="151">
        <f t="shared" si="11"/>
        <v>601.03805892414391</v>
      </c>
      <c r="AI173" s="151">
        <f t="shared" si="11"/>
        <v>592.01180475784906</v>
      </c>
      <c r="AJ173" s="151">
        <f t="shared" si="11"/>
        <v>582.98555059155433</v>
      </c>
      <c r="AK173" s="151">
        <f t="shared" si="11"/>
        <v>573.95929642525959</v>
      </c>
      <c r="AL173" s="151">
        <f t="shared" si="11"/>
        <v>564.93304225896475</v>
      </c>
      <c r="AM173" s="151">
        <f t="shared" si="11"/>
        <v>555.90678809267001</v>
      </c>
      <c r="AN173" s="151">
        <f t="shared" si="11"/>
        <v>546.88053392637516</v>
      </c>
      <c r="AO173" s="151">
        <f t="shared" si="11"/>
        <v>537.85427976008032</v>
      </c>
      <c r="AP173" s="151">
        <f t="shared" si="11"/>
        <v>528.82802559378558</v>
      </c>
      <c r="AQ173" s="151">
        <f t="shared" si="11"/>
        <v>519.80177142749028</v>
      </c>
      <c r="AV173" s="153"/>
      <c r="AW173" s="153"/>
      <c r="AX173" s="153"/>
      <c r="AY173" s="153"/>
      <c r="BB173" s="153"/>
    </row>
    <row r="174" spans="1:91" s="153" customFormat="1" ht="14.1" customHeight="1" thickTop="1" thickBot="1">
      <c r="A174" s="16"/>
      <c r="B174" s="16"/>
      <c r="C174" s="16"/>
      <c r="D174" s="16"/>
      <c r="E174" s="16"/>
      <c r="F174" s="16"/>
      <c r="G174" s="22"/>
      <c r="H174" s="302"/>
      <c r="I174" s="16"/>
      <c r="J174" s="304"/>
      <c r="K174" s="19" t="s">
        <v>143</v>
      </c>
      <c r="L174" s="149">
        <f t="shared" si="11"/>
        <v>1806.462617457503</v>
      </c>
      <c r="M174" s="149">
        <f t="shared" si="11"/>
        <v>1762.4295834724421</v>
      </c>
      <c r="N174" s="149">
        <f t="shared" si="11"/>
        <v>1677.4111728866005</v>
      </c>
      <c r="O174" s="149">
        <f t="shared" si="11"/>
        <v>1592.3927623007592</v>
      </c>
      <c r="P174" s="149">
        <f t="shared" si="11"/>
        <v>1507.3743517149178</v>
      </c>
      <c r="Q174" s="149">
        <f t="shared" si="11"/>
        <v>1422.3559411290762</v>
      </c>
      <c r="R174" s="149">
        <f t="shared" si="11"/>
        <v>1337.3375305432346</v>
      </c>
      <c r="S174" s="149">
        <f t="shared" si="11"/>
        <v>1252.3191199573932</v>
      </c>
      <c r="T174" s="149">
        <f t="shared" si="11"/>
        <v>1167.3007093715519</v>
      </c>
      <c r="U174" s="149">
        <f t="shared" si="11"/>
        <v>1082.2822987857103</v>
      </c>
      <c r="V174" s="149">
        <f t="shared" si="11"/>
        <v>997.26388819986892</v>
      </c>
      <c r="W174" s="149">
        <f t="shared" si="11"/>
        <v>912.24547761402732</v>
      </c>
      <c r="X174" s="149">
        <f t="shared" si="11"/>
        <v>901.64954647099535</v>
      </c>
      <c r="Y174" s="149">
        <f t="shared" si="11"/>
        <v>891.05361532796337</v>
      </c>
      <c r="Z174" s="149">
        <f t="shared" si="11"/>
        <v>880.4576841849314</v>
      </c>
      <c r="AA174" s="149">
        <f t="shared" si="11"/>
        <v>869.86175304189942</v>
      </c>
      <c r="AB174" s="149">
        <f t="shared" si="11"/>
        <v>859.26582189886733</v>
      </c>
      <c r="AC174" s="149">
        <f t="shared" si="11"/>
        <v>848.66989075583547</v>
      </c>
      <c r="AD174" s="149">
        <f t="shared" si="11"/>
        <v>838.07395961280338</v>
      </c>
      <c r="AE174" s="149">
        <f t="shared" si="11"/>
        <v>827.4780284697714</v>
      </c>
      <c r="AF174" s="149">
        <f t="shared" si="11"/>
        <v>816.88209732673943</v>
      </c>
      <c r="AG174" s="149">
        <f t="shared" si="11"/>
        <v>806.28616618370745</v>
      </c>
      <c r="AH174" s="149">
        <f t="shared" si="11"/>
        <v>795.69023504067536</v>
      </c>
      <c r="AI174" s="149">
        <f t="shared" si="11"/>
        <v>785.09430389764339</v>
      </c>
      <c r="AJ174" s="149">
        <f t="shared" si="11"/>
        <v>774.49837275461141</v>
      </c>
      <c r="AK174" s="149">
        <f t="shared" si="11"/>
        <v>763.90244161157943</v>
      </c>
      <c r="AL174" s="149">
        <f t="shared" si="11"/>
        <v>753.30651046854746</v>
      </c>
      <c r="AM174" s="149">
        <f t="shared" si="11"/>
        <v>742.71057932551548</v>
      </c>
      <c r="AN174" s="149">
        <f t="shared" si="11"/>
        <v>732.11464818248351</v>
      </c>
      <c r="AO174" s="149">
        <f t="shared" si="11"/>
        <v>721.51871703945142</v>
      </c>
      <c r="AP174" s="149">
        <f t="shared" si="11"/>
        <v>710.92278589641955</v>
      </c>
      <c r="AQ174" s="149">
        <f t="shared" si="11"/>
        <v>700.32685475338667</v>
      </c>
      <c r="AR174" s="16"/>
      <c r="AS174" s="16"/>
      <c r="AT174" s="16"/>
      <c r="AU174" s="16"/>
      <c r="AV174" s="155"/>
      <c r="AW174" s="155"/>
      <c r="AX174" s="155"/>
      <c r="AY174" s="155"/>
      <c r="BB174" s="155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s="155" customFormat="1" ht="14.1" customHeight="1" thickTop="1" thickBot="1">
      <c r="A175" s="16"/>
      <c r="B175" s="16"/>
      <c r="C175" s="16"/>
      <c r="D175" s="16"/>
      <c r="E175" s="16"/>
      <c r="F175" s="16"/>
      <c r="G175" s="22"/>
      <c r="H175" s="302"/>
      <c r="I175" s="16"/>
      <c r="J175" s="304"/>
      <c r="K175" s="144" t="s">
        <v>144</v>
      </c>
      <c r="L175" s="152">
        <f t="shared" si="11"/>
        <v>1806.462617457503</v>
      </c>
      <c r="M175" s="152">
        <f t="shared" si="11"/>
        <v>1762.4295834724421</v>
      </c>
      <c r="N175" s="152">
        <f t="shared" si="11"/>
        <v>1733.2139450293894</v>
      </c>
      <c r="O175" s="152">
        <f t="shared" si="11"/>
        <v>1703.9983065863364</v>
      </c>
      <c r="P175" s="152">
        <f t="shared" si="11"/>
        <v>1674.7826681432834</v>
      </c>
      <c r="Q175" s="152">
        <f t="shared" si="11"/>
        <v>1645.5670297002305</v>
      </c>
      <c r="R175" s="152">
        <f t="shared" si="11"/>
        <v>1616.3513912571775</v>
      </c>
      <c r="S175" s="152">
        <f t="shared" si="11"/>
        <v>1587.1357528141248</v>
      </c>
      <c r="T175" s="152">
        <f t="shared" si="11"/>
        <v>1557.9201143710718</v>
      </c>
      <c r="U175" s="152">
        <f t="shared" si="11"/>
        <v>1528.7044759280191</v>
      </c>
      <c r="V175" s="152">
        <f t="shared" si="11"/>
        <v>1499.4888374849661</v>
      </c>
      <c r="W175" s="152">
        <f t="shared" si="11"/>
        <v>1470.2731990419134</v>
      </c>
      <c r="X175" s="152">
        <f t="shared" si="11"/>
        <v>1442.3718129705192</v>
      </c>
      <c r="Y175" s="152">
        <f t="shared" si="11"/>
        <v>1414.470426899125</v>
      </c>
      <c r="Z175" s="152">
        <f t="shared" si="11"/>
        <v>1386.5690408277308</v>
      </c>
      <c r="AA175" s="152">
        <f t="shared" si="11"/>
        <v>1358.6676547563363</v>
      </c>
      <c r="AB175" s="152">
        <f t="shared" si="11"/>
        <v>1330.7662686849419</v>
      </c>
      <c r="AC175" s="152">
        <f t="shared" si="11"/>
        <v>1302.8648826135477</v>
      </c>
      <c r="AD175" s="152">
        <f t="shared" si="11"/>
        <v>1274.9634965421533</v>
      </c>
      <c r="AE175" s="152">
        <f t="shared" si="11"/>
        <v>1247.0621104707593</v>
      </c>
      <c r="AF175" s="152">
        <f t="shared" si="11"/>
        <v>1219.1607243993649</v>
      </c>
      <c r="AG175" s="152">
        <f t="shared" si="11"/>
        <v>1191.2593383279705</v>
      </c>
      <c r="AH175" s="152">
        <f t="shared" si="11"/>
        <v>1163.3579522565763</v>
      </c>
      <c r="AI175" s="152">
        <f t="shared" si="11"/>
        <v>1135.4565661851818</v>
      </c>
      <c r="AJ175" s="152">
        <f t="shared" si="11"/>
        <v>1107.5551801137876</v>
      </c>
      <c r="AK175" s="152">
        <f t="shared" si="11"/>
        <v>1079.6537940423934</v>
      </c>
      <c r="AL175" s="152">
        <f t="shared" si="11"/>
        <v>1051.752407970999</v>
      </c>
      <c r="AM175" s="152">
        <f t="shared" si="11"/>
        <v>1023.8510218996048</v>
      </c>
      <c r="AN175" s="152">
        <f t="shared" si="11"/>
        <v>995.94963582821049</v>
      </c>
      <c r="AO175" s="152">
        <f t="shared" si="11"/>
        <v>968.04824975681618</v>
      </c>
      <c r="AP175" s="152">
        <f t="shared" si="11"/>
        <v>940.14686368542186</v>
      </c>
      <c r="AQ175" s="152">
        <f t="shared" si="11"/>
        <v>912.24547761402732</v>
      </c>
      <c r="AR175" s="16"/>
      <c r="AS175" s="16"/>
      <c r="AT175" s="16"/>
      <c r="AU175" s="16"/>
      <c r="AV175" s="16"/>
      <c r="AW175" s="16"/>
      <c r="AX175" s="16"/>
      <c r="AY175" s="16"/>
      <c r="BB175" s="16"/>
      <c r="BC175" s="16"/>
      <c r="BD175" s="16"/>
      <c r="BE175" s="16"/>
      <c r="BF175" s="16"/>
      <c r="BG175" s="153"/>
      <c r="BH175" s="153"/>
      <c r="BI175" s="153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</row>
    <row r="176" spans="1:91" ht="14.1" customHeight="1" thickTop="1" thickBot="1">
      <c r="G176" s="22"/>
      <c r="H176" s="302"/>
      <c r="J176" s="304"/>
      <c r="K176" s="140" t="s">
        <v>145</v>
      </c>
      <c r="L176" s="151">
        <f t="shared" si="11"/>
        <v>1806.462617457503</v>
      </c>
      <c r="M176" s="151">
        <f t="shared" si="11"/>
        <v>1762.4295834724421</v>
      </c>
      <c r="N176" s="151">
        <f t="shared" si="11"/>
        <v>1656.2193106005366</v>
      </c>
      <c r="O176" s="151">
        <f t="shared" si="11"/>
        <v>1550.009037728631</v>
      </c>
      <c r="P176" s="151">
        <f t="shared" si="11"/>
        <v>1443.7987648567257</v>
      </c>
      <c r="Q176" s="151">
        <f t="shared" si="11"/>
        <v>1337.5884919848202</v>
      </c>
      <c r="R176" s="151">
        <f t="shared" si="11"/>
        <v>1231.3782191129148</v>
      </c>
      <c r="S176" s="151">
        <f t="shared" si="11"/>
        <v>1125.1679462410093</v>
      </c>
      <c r="T176" s="151">
        <f t="shared" si="11"/>
        <v>1018.9576733691038</v>
      </c>
      <c r="U176" s="151">
        <f t="shared" si="11"/>
        <v>912.74740049719821</v>
      </c>
      <c r="V176" s="151">
        <f t="shared" si="11"/>
        <v>806.53712762529267</v>
      </c>
      <c r="W176" s="151">
        <f t="shared" si="11"/>
        <v>700.32685475338667</v>
      </c>
      <c r="X176" s="151">
        <f t="shared" si="11"/>
        <v>691.30060058709171</v>
      </c>
      <c r="Y176" s="151">
        <f t="shared" si="11"/>
        <v>682.27434642079697</v>
      </c>
      <c r="Z176" s="151">
        <f t="shared" si="11"/>
        <v>673.24809225450224</v>
      </c>
      <c r="AA176" s="151">
        <f t="shared" si="11"/>
        <v>664.22183808820739</v>
      </c>
      <c r="AB176" s="151">
        <f t="shared" si="11"/>
        <v>655.19558392191266</v>
      </c>
      <c r="AC176" s="151">
        <f t="shared" si="11"/>
        <v>646.16932975561781</v>
      </c>
      <c r="AD176" s="151">
        <f t="shared" si="11"/>
        <v>637.14307558932308</v>
      </c>
      <c r="AE176" s="151">
        <f t="shared" si="11"/>
        <v>628.11682142302834</v>
      </c>
      <c r="AF176" s="151">
        <f t="shared" si="11"/>
        <v>619.09056725673338</v>
      </c>
      <c r="AG176" s="151">
        <f t="shared" si="11"/>
        <v>610.06431309043865</v>
      </c>
      <c r="AH176" s="151">
        <f t="shared" si="11"/>
        <v>601.03805892414391</v>
      </c>
      <c r="AI176" s="151">
        <f t="shared" si="11"/>
        <v>592.01180475784906</v>
      </c>
      <c r="AJ176" s="151">
        <f t="shared" si="11"/>
        <v>582.98555059155433</v>
      </c>
      <c r="AK176" s="151">
        <f t="shared" si="11"/>
        <v>573.95929642525959</v>
      </c>
      <c r="AL176" s="151">
        <f t="shared" si="11"/>
        <v>564.93304225896475</v>
      </c>
      <c r="AM176" s="151">
        <f t="shared" si="11"/>
        <v>555.90678809267001</v>
      </c>
      <c r="AN176" s="151">
        <f t="shared" si="11"/>
        <v>546.88053392637516</v>
      </c>
      <c r="AO176" s="151">
        <f t="shared" si="11"/>
        <v>537.85427976008032</v>
      </c>
      <c r="AP176" s="151">
        <f t="shared" si="11"/>
        <v>528.82802559378558</v>
      </c>
      <c r="AQ176" s="151">
        <f t="shared" si="11"/>
        <v>519.80177142749028</v>
      </c>
      <c r="AV176" s="153"/>
      <c r="AW176" s="153"/>
      <c r="AX176" s="153"/>
      <c r="AY176" s="153"/>
      <c r="BB176" s="153"/>
    </row>
    <row r="177" spans="1:91" s="153" customFormat="1" ht="14.1" customHeight="1" thickTop="1" thickBot="1">
      <c r="A177" s="16"/>
      <c r="B177" s="16"/>
      <c r="C177" s="16"/>
      <c r="D177" s="16"/>
      <c r="E177" s="16"/>
      <c r="F177" s="16"/>
      <c r="G177" s="22"/>
      <c r="H177" s="302"/>
      <c r="I177" s="16"/>
      <c r="J177" s="304"/>
      <c r="K177" s="19" t="s">
        <v>146</v>
      </c>
      <c r="L177" s="149">
        <f t="shared" si="11"/>
        <v>1806.462617457503</v>
      </c>
      <c r="M177" s="149">
        <f t="shared" si="11"/>
        <v>1762.4295834724421</v>
      </c>
      <c r="N177" s="149">
        <f t="shared" si="11"/>
        <v>1677.4111728866005</v>
      </c>
      <c r="O177" s="149">
        <f t="shared" si="11"/>
        <v>1592.3927623007592</v>
      </c>
      <c r="P177" s="149">
        <f t="shared" si="11"/>
        <v>1507.3743517149178</v>
      </c>
      <c r="Q177" s="149">
        <f t="shared" si="11"/>
        <v>1422.3559411290762</v>
      </c>
      <c r="R177" s="149">
        <f t="shared" si="11"/>
        <v>1337.3375305432346</v>
      </c>
      <c r="S177" s="149">
        <f t="shared" si="11"/>
        <v>1252.3191199573932</v>
      </c>
      <c r="T177" s="149">
        <f t="shared" si="11"/>
        <v>1167.3007093715519</v>
      </c>
      <c r="U177" s="149">
        <f t="shared" si="11"/>
        <v>1082.2822987857103</v>
      </c>
      <c r="V177" s="149">
        <f t="shared" si="11"/>
        <v>997.26388819986892</v>
      </c>
      <c r="W177" s="149">
        <f t="shared" si="11"/>
        <v>912.24547761402732</v>
      </c>
      <c r="X177" s="149">
        <f t="shared" si="11"/>
        <v>901.64954647099535</v>
      </c>
      <c r="Y177" s="149">
        <f t="shared" si="11"/>
        <v>891.05361532796337</v>
      </c>
      <c r="Z177" s="149">
        <f t="shared" si="11"/>
        <v>880.4576841849314</v>
      </c>
      <c r="AA177" s="149">
        <f t="shared" si="11"/>
        <v>869.86175304189942</v>
      </c>
      <c r="AB177" s="149">
        <f t="shared" si="11"/>
        <v>859.26582189886733</v>
      </c>
      <c r="AC177" s="149">
        <f t="shared" si="11"/>
        <v>848.66989075583547</v>
      </c>
      <c r="AD177" s="149">
        <f t="shared" si="11"/>
        <v>838.07395961280338</v>
      </c>
      <c r="AE177" s="149">
        <f t="shared" si="11"/>
        <v>827.4780284697714</v>
      </c>
      <c r="AF177" s="149">
        <f t="shared" si="11"/>
        <v>816.88209732673943</v>
      </c>
      <c r="AG177" s="149">
        <f t="shared" si="11"/>
        <v>806.28616618370745</v>
      </c>
      <c r="AH177" s="149">
        <f t="shared" si="11"/>
        <v>795.69023504067536</v>
      </c>
      <c r="AI177" s="149">
        <f t="shared" si="11"/>
        <v>785.09430389764339</v>
      </c>
      <c r="AJ177" s="149">
        <f t="shared" si="11"/>
        <v>774.49837275461141</v>
      </c>
      <c r="AK177" s="149">
        <f t="shared" si="11"/>
        <v>763.90244161157943</v>
      </c>
      <c r="AL177" s="149">
        <f t="shared" si="11"/>
        <v>753.30651046854746</v>
      </c>
      <c r="AM177" s="149">
        <f t="shared" si="11"/>
        <v>742.71057932551548</v>
      </c>
      <c r="AN177" s="149">
        <f t="shared" si="11"/>
        <v>732.11464818248351</v>
      </c>
      <c r="AO177" s="149">
        <f t="shared" si="11"/>
        <v>721.51871703945142</v>
      </c>
      <c r="AP177" s="149">
        <f t="shared" si="11"/>
        <v>710.92278589641955</v>
      </c>
      <c r="AQ177" s="149">
        <f t="shared" si="11"/>
        <v>700.32685475338667</v>
      </c>
      <c r="AR177" s="16"/>
      <c r="AS177" s="16"/>
      <c r="AT177" s="16"/>
      <c r="AU177" s="16"/>
      <c r="AV177" s="155"/>
      <c r="AW177" s="155"/>
      <c r="AX177" s="155"/>
      <c r="AY177" s="155"/>
      <c r="BB177" s="155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s="155" customFormat="1" ht="14.1" customHeight="1" thickTop="1" thickBot="1">
      <c r="A178" s="16"/>
      <c r="B178" s="16"/>
      <c r="C178" s="16"/>
      <c r="D178" s="16"/>
      <c r="E178" s="16"/>
      <c r="F178" s="16"/>
      <c r="G178" s="22"/>
      <c r="H178" s="302"/>
      <c r="I178" s="16"/>
      <c r="J178" s="304"/>
      <c r="K178" s="144" t="s">
        <v>147</v>
      </c>
      <c r="L178" s="152">
        <f t="shared" si="11"/>
        <v>1806.462617457503</v>
      </c>
      <c r="M178" s="152">
        <f t="shared" si="11"/>
        <v>1762.4295834724421</v>
      </c>
      <c r="N178" s="152">
        <f t="shared" si="11"/>
        <v>1733.2139450293894</v>
      </c>
      <c r="O178" s="152">
        <f t="shared" si="11"/>
        <v>1703.9983065863364</v>
      </c>
      <c r="P178" s="152">
        <f t="shared" si="11"/>
        <v>1674.7826681432834</v>
      </c>
      <c r="Q178" s="152">
        <f t="shared" si="11"/>
        <v>1645.5670297002305</v>
      </c>
      <c r="R178" s="152">
        <f t="shared" si="11"/>
        <v>1616.3513912571775</v>
      </c>
      <c r="S178" s="152">
        <f t="shared" si="11"/>
        <v>1587.1357528141248</v>
      </c>
      <c r="T178" s="152">
        <f t="shared" si="11"/>
        <v>1557.9201143710718</v>
      </c>
      <c r="U178" s="152">
        <f t="shared" si="11"/>
        <v>1528.7044759280191</v>
      </c>
      <c r="V178" s="152">
        <f t="shared" si="11"/>
        <v>1499.4888374849661</v>
      </c>
      <c r="W178" s="152">
        <f t="shared" si="11"/>
        <v>1470.2731990419134</v>
      </c>
      <c r="X178" s="152">
        <f t="shared" si="11"/>
        <v>1442.3718129705192</v>
      </c>
      <c r="Y178" s="152">
        <f t="shared" si="11"/>
        <v>1414.470426899125</v>
      </c>
      <c r="Z178" s="152">
        <f t="shared" si="11"/>
        <v>1386.5690408277308</v>
      </c>
      <c r="AA178" s="152">
        <f t="shared" si="11"/>
        <v>1358.6676547563363</v>
      </c>
      <c r="AB178" s="152">
        <f t="shared" si="11"/>
        <v>1330.7662686849419</v>
      </c>
      <c r="AC178" s="152">
        <f t="shared" si="11"/>
        <v>1302.8648826135477</v>
      </c>
      <c r="AD178" s="152">
        <f t="shared" si="11"/>
        <v>1274.9634965421533</v>
      </c>
      <c r="AE178" s="152">
        <f t="shared" si="11"/>
        <v>1247.0621104707593</v>
      </c>
      <c r="AF178" s="152">
        <f t="shared" si="11"/>
        <v>1219.1607243993649</v>
      </c>
      <c r="AG178" s="152">
        <f t="shared" si="11"/>
        <v>1191.2593383279705</v>
      </c>
      <c r="AH178" s="152">
        <f t="shared" si="11"/>
        <v>1163.3579522565763</v>
      </c>
      <c r="AI178" s="152">
        <f t="shared" si="11"/>
        <v>1135.4565661851818</v>
      </c>
      <c r="AJ178" s="152">
        <f t="shared" si="11"/>
        <v>1107.5551801137876</v>
      </c>
      <c r="AK178" s="152">
        <f t="shared" si="11"/>
        <v>1079.6537940423934</v>
      </c>
      <c r="AL178" s="152">
        <f t="shared" si="11"/>
        <v>1051.752407970999</v>
      </c>
      <c r="AM178" s="152">
        <f t="shared" si="11"/>
        <v>1023.8510218996048</v>
      </c>
      <c r="AN178" s="152">
        <f t="shared" si="11"/>
        <v>995.94963582821049</v>
      </c>
      <c r="AO178" s="152">
        <f t="shared" si="11"/>
        <v>968.04824975681618</v>
      </c>
      <c r="AP178" s="152">
        <f t="shared" si="11"/>
        <v>940.14686368542186</v>
      </c>
      <c r="AQ178" s="152">
        <f t="shared" si="11"/>
        <v>912.24547761402732</v>
      </c>
      <c r="AR178" s="16"/>
      <c r="AS178" s="16"/>
      <c r="AT178" s="16"/>
      <c r="AU178" s="16"/>
      <c r="AV178" s="16"/>
      <c r="AW178" s="16"/>
      <c r="AX178" s="16"/>
      <c r="AY178" s="16"/>
      <c r="BB178" s="16"/>
      <c r="BC178" s="16"/>
      <c r="BD178" s="16"/>
      <c r="BE178" s="16"/>
      <c r="BF178" s="16"/>
      <c r="BG178" s="153"/>
      <c r="BH178" s="153"/>
      <c r="BI178" s="153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</row>
    <row r="179" spans="1:91" ht="14.1" customHeight="1" thickTop="1">
      <c r="G179" s="22"/>
      <c r="H179" s="302"/>
      <c r="J179" s="304"/>
      <c r="K179" s="140" t="s">
        <v>148</v>
      </c>
      <c r="L179" s="148">
        <f t="shared" si="11"/>
        <v>1806.462617457503</v>
      </c>
      <c r="M179" s="148">
        <f t="shared" si="11"/>
        <v>1762.4295834724421</v>
      </c>
      <c r="N179" s="148">
        <f t="shared" si="11"/>
        <v>1656.2193106005366</v>
      </c>
      <c r="O179" s="148">
        <f t="shared" si="11"/>
        <v>1550.009037728631</v>
      </c>
      <c r="P179" s="148">
        <f t="shared" si="11"/>
        <v>1443.7987648567257</v>
      </c>
      <c r="Q179" s="148">
        <f t="shared" si="11"/>
        <v>1337.5884919848202</v>
      </c>
      <c r="R179" s="148">
        <f t="shared" si="11"/>
        <v>1231.3782191129148</v>
      </c>
      <c r="S179" s="148">
        <f t="shared" si="11"/>
        <v>1125.1679462410093</v>
      </c>
      <c r="T179" s="148">
        <f t="shared" si="11"/>
        <v>1018.9576733691038</v>
      </c>
      <c r="U179" s="148">
        <f t="shared" si="11"/>
        <v>912.74740049719821</v>
      </c>
      <c r="V179" s="148">
        <f t="shared" si="11"/>
        <v>806.53712762529267</v>
      </c>
      <c r="W179" s="148">
        <f t="shared" si="11"/>
        <v>700.32685475338667</v>
      </c>
      <c r="X179" s="148">
        <f t="shared" si="11"/>
        <v>691.30060058709171</v>
      </c>
      <c r="Y179" s="148">
        <f t="shared" si="11"/>
        <v>682.27434642079697</v>
      </c>
      <c r="Z179" s="148">
        <f t="shared" si="11"/>
        <v>673.24809225450224</v>
      </c>
      <c r="AA179" s="148">
        <f t="shared" si="11"/>
        <v>664.22183808820739</v>
      </c>
      <c r="AB179" s="148">
        <f t="shared" si="11"/>
        <v>655.19558392191266</v>
      </c>
      <c r="AC179" s="148">
        <f t="shared" si="11"/>
        <v>646.16932975561781</v>
      </c>
      <c r="AD179" s="148">
        <f t="shared" si="11"/>
        <v>637.14307558932308</v>
      </c>
      <c r="AE179" s="148">
        <f t="shared" si="11"/>
        <v>628.11682142302834</v>
      </c>
      <c r="AF179" s="148">
        <f t="shared" si="11"/>
        <v>619.09056725673338</v>
      </c>
      <c r="AG179" s="148">
        <f t="shared" si="11"/>
        <v>610.06431309043865</v>
      </c>
      <c r="AH179" s="148">
        <f t="shared" si="11"/>
        <v>601.03805892414391</v>
      </c>
      <c r="AI179" s="148">
        <f t="shared" si="11"/>
        <v>592.01180475784906</v>
      </c>
      <c r="AJ179" s="148">
        <f t="shared" si="11"/>
        <v>582.98555059155433</v>
      </c>
      <c r="AK179" s="148">
        <f t="shared" si="11"/>
        <v>573.95929642525959</v>
      </c>
      <c r="AL179" s="148">
        <f t="shared" si="11"/>
        <v>564.93304225896475</v>
      </c>
      <c r="AM179" s="148">
        <f t="shared" si="11"/>
        <v>555.90678809267001</v>
      </c>
      <c r="AN179" s="148">
        <f t="shared" si="11"/>
        <v>546.88053392637516</v>
      </c>
      <c r="AO179" s="148">
        <f t="shared" si="11"/>
        <v>537.85427976008032</v>
      </c>
      <c r="AP179" s="148">
        <f t="shared" si="11"/>
        <v>528.82802559378558</v>
      </c>
      <c r="AQ179" s="148">
        <f t="shared" ref="AQ179" si="12" xml:space="preserve"> $N$45*(AQ211+AQ340)</f>
        <v>519.80177142749028</v>
      </c>
    </row>
    <row r="180" spans="1:91" ht="14.1" customHeight="1">
      <c r="G180" s="22"/>
      <c r="H180" s="302"/>
      <c r="J180" s="304"/>
      <c r="K180" s="19" t="s">
        <v>149</v>
      </c>
      <c r="L180" s="149">
        <f t="shared" ref="L180:AQ187" si="13" xml:space="preserve"> $N$45*(L212+L341)</f>
        <v>1806.462617457503</v>
      </c>
      <c r="M180" s="149">
        <f t="shared" si="13"/>
        <v>1762.4295834724421</v>
      </c>
      <c r="N180" s="149">
        <f t="shared" si="13"/>
        <v>1677.4111728866005</v>
      </c>
      <c r="O180" s="149">
        <f t="shared" si="13"/>
        <v>1592.3927623007592</v>
      </c>
      <c r="P180" s="149">
        <f t="shared" si="13"/>
        <v>1507.3743517149178</v>
      </c>
      <c r="Q180" s="149">
        <f t="shared" si="13"/>
        <v>1422.3559411290762</v>
      </c>
      <c r="R180" s="149">
        <f t="shared" si="13"/>
        <v>1337.3375305432346</v>
      </c>
      <c r="S180" s="149">
        <f t="shared" si="13"/>
        <v>1252.3191199573932</v>
      </c>
      <c r="T180" s="149">
        <f t="shared" si="13"/>
        <v>1167.3007093715519</v>
      </c>
      <c r="U180" s="149">
        <f t="shared" si="13"/>
        <v>1082.2822987857103</v>
      </c>
      <c r="V180" s="149">
        <f t="shared" si="13"/>
        <v>997.26388819986892</v>
      </c>
      <c r="W180" s="149">
        <f t="shared" si="13"/>
        <v>912.24547761402732</v>
      </c>
      <c r="X180" s="149">
        <f t="shared" si="13"/>
        <v>901.64954647099535</v>
      </c>
      <c r="Y180" s="149">
        <f t="shared" si="13"/>
        <v>891.05361532796337</v>
      </c>
      <c r="Z180" s="149">
        <f t="shared" si="13"/>
        <v>880.4576841849314</v>
      </c>
      <c r="AA180" s="149">
        <f t="shared" si="13"/>
        <v>869.86175304189942</v>
      </c>
      <c r="AB180" s="149">
        <f t="shared" si="13"/>
        <v>859.26582189886733</v>
      </c>
      <c r="AC180" s="149">
        <f t="shared" si="13"/>
        <v>848.66989075583547</v>
      </c>
      <c r="AD180" s="149">
        <f t="shared" si="13"/>
        <v>838.07395961280338</v>
      </c>
      <c r="AE180" s="149">
        <f t="shared" si="13"/>
        <v>827.4780284697714</v>
      </c>
      <c r="AF180" s="149">
        <f t="shared" si="13"/>
        <v>816.88209732673943</v>
      </c>
      <c r="AG180" s="149">
        <f t="shared" si="13"/>
        <v>806.28616618370745</v>
      </c>
      <c r="AH180" s="149">
        <f t="shared" si="13"/>
        <v>795.69023504067536</v>
      </c>
      <c r="AI180" s="149">
        <f t="shared" si="13"/>
        <v>785.09430389764339</v>
      </c>
      <c r="AJ180" s="149">
        <f t="shared" si="13"/>
        <v>774.49837275461141</v>
      </c>
      <c r="AK180" s="149">
        <f t="shared" si="13"/>
        <v>763.90244161157943</v>
      </c>
      <c r="AL180" s="149">
        <f t="shared" si="13"/>
        <v>753.30651046854746</v>
      </c>
      <c r="AM180" s="149">
        <f t="shared" si="13"/>
        <v>742.71057932551548</v>
      </c>
      <c r="AN180" s="149">
        <f t="shared" si="13"/>
        <v>732.11464818248351</v>
      </c>
      <c r="AO180" s="149">
        <f t="shared" si="13"/>
        <v>721.51871703945142</v>
      </c>
      <c r="AP180" s="149">
        <f t="shared" si="13"/>
        <v>710.92278589641955</v>
      </c>
      <c r="AQ180" s="149">
        <f t="shared" si="13"/>
        <v>700.32685475338667</v>
      </c>
    </row>
    <row r="181" spans="1:91" ht="14.1" customHeight="1" thickBot="1">
      <c r="G181" s="22"/>
      <c r="H181" s="302"/>
      <c r="J181" s="304"/>
      <c r="K181" s="144" t="s">
        <v>150</v>
      </c>
      <c r="L181" s="150">
        <f t="shared" si="13"/>
        <v>1806.462617457503</v>
      </c>
      <c r="M181" s="150">
        <f t="shared" si="13"/>
        <v>1762.4295834724421</v>
      </c>
      <c r="N181" s="150">
        <f t="shared" si="13"/>
        <v>1733.2139450293894</v>
      </c>
      <c r="O181" s="150">
        <f t="shared" si="13"/>
        <v>1703.9983065863364</v>
      </c>
      <c r="P181" s="150">
        <f t="shared" si="13"/>
        <v>1674.7826681432834</v>
      </c>
      <c r="Q181" s="150">
        <f t="shared" si="13"/>
        <v>1645.5670297002305</v>
      </c>
      <c r="R181" s="150">
        <f t="shared" si="13"/>
        <v>1616.3513912571775</v>
      </c>
      <c r="S181" s="150">
        <f t="shared" si="13"/>
        <v>1587.1357528141248</v>
      </c>
      <c r="T181" s="150">
        <f t="shared" si="13"/>
        <v>1557.9201143710718</v>
      </c>
      <c r="U181" s="150">
        <f t="shared" si="13"/>
        <v>1528.7044759280191</v>
      </c>
      <c r="V181" s="150">
        <f t="shared" si="13"/>
        <v>1499.4888374849661</v>
      </c>
      <c r="W181" s="150">
        <f t="shared" si="13"/>
        <v>1470.2731990419134</v>
      </c>
      <c r="X181" s="150">
        <f t="shared" si="13"/>
        <v>1442.3718129705192</v>
      </c>
      <c r="Y181" s="150">
        <f t="shared" si="13"/>
        <v>1414.470426899125</v>
      </c>
      <c r="Z181" s="150">
        <f t="shared" si="13"/>
        <v>1386.5690408277308</v>
      </c>
      <c r="AA181" s="150">
        <f t="shared" si="13"/>
        <v>1358.6676547563363</v>
      </c>
      <c r="AB181" s="150">
        <f t="shared" si="13"/>
        <v>1330.7662686849419</v>
      </c>
      <c r="AC181" s="150">
        <f t="shared" si="13"/>
        <v>1302.8648826135477</v>
      </c>
      <c r="AD181" s="150">
        <f t="shared" si="13"/>
        <v>1274.9634965421533</v>
      </c>
      <c r="AE181" s="150">
        <f t="shared" si="13"/>
        <v>1247.0621104707593</v>
      </c>
      <c r="AF181" s="150">
        <f t="shared" si="13"/>
        <v>1219.1607243993649</v>
      </c>
      <c r="AG181" s="150">
        <f t="shared" si="13"/>
        <v>1191.2593383279705</v>
      </c>
      <c r="AH181" s="150">
        <f t="shared" si="13"/>
        <v>1163.3579522565763</v>
      </c>
      <c r="AI181" s="150">
        <f t="shared" si="13"/>
        <v>1135.4565661851818</v>
      </c>
      <c r="AJ181" s="150">
        <f t="shared" si="13"/>
        <v>1107.5551801137876</v>
      </c>
      <c r="AK181" s="150">
        <f t="shared" si="13"/>
        <v>1079.6537940423934</v>
      </c>
      <c r="AL181" s="150">
        <f t="shared" si="13"/>
        <v>1051.752407970999</v>
      </c>
      <c r="AM181" s="150">
        <f t="shared" si="13"/>
        <v>1023.8510218996048</v>
      </c>
      <c r="AN181" s="150">
        <f t="shared" si="13"/>
        <v>995.94963582821049</v>
      </c>
      <c r="AO181" s="150">
        <f t="shared" si="13"/>
        <v>968.04824975681618</v>
      </c>
      <c r="AP181" s="150">
        <f t="shared" si="13"/>
        <v>940.14686368542186</v>
      </c>
      <c r="AQ181" s="150">
        <f t="shared" si="13"/>
        <v>912.24547761402732</v>
      </c>
    </row>
    <row r="182" spans="1:91" ht="14.1" customHeight="1" thickTop="1">
      <c r="G182" s="22"/>
      <c r="H182" s="302"/>
      <c r="J182" s="304"/>
      <c r="K182" s="140" t="s">
        <v>151</v>
      </c>
      <c r="L182" s="151">
        <f t="shared" si="13"/>
        <v>1806.462617457503</v>
      </c>
      <c r="M182" s="151">
        <f t="shared" si="13"/>
        <v>1762.4295834724421</v>
      </c>
      <c r="N182" s="151">
        <f t="shared" si="13"/>
        <v>1656.2193106005366</v>
      </c>
      <c r="O182" s="151">
        <f t="shared" si="13"/>
        <v>1550.009037728631</v>
      </c>
      <c r="P182" s="151">
        <f t="shared" si="13"/>
        <v>1443.7987648567257</v>
      </c>
      <c r="Q182" s="151">
        <f t="shared" si="13"/>
        <v>1337.5884919848202</v>
      </c>
      <c r="R182" s="151">
        <f t="shared" si="13"/>
        <v>1231.3782191129148</v>
      </c>
      <c r="S182" s="151">
        <f t="shared" si="13"/>
        <v>1125.1679462410093</v>
      </c>
      <c r="T182" s="151">
        <f t="shared" si="13"/>
        <v>1018.9576733691038</v>
      </c>
      <c r="U182" s="151">
        <f t="shared" si="13"/>
        <v>912.74740049719821</v>
      </c>
      <c r="V182" s="151">
        <f t="shared" si="13"/>
        <v>806.53712762529267</v>
      </c>
      <c r="W182" s="151">
        <f t="shared" si="13"/>
        <v>700.32685475338667</v>
      </c>
      <c r="X182" s="151">
        <f t="shared" si="13"/>
        <v>691.30060058709171</v>
      </c>
      <c r="Y182" s="151">
        <f t="shared" si="13"/>
        <v>682.27434642079697</v>
      </c>
      <c r="Z182" s="151">
        <f t="shared" si="13"/>
        <v>673.24809225450224</v>
      </c>
      <c r="AA182" s="151">
        <f t="shared" si="13"/>
        <v>664.22183808820739</v>
      </c>
      <c r="AB182" s="151">
        <f t="shared" si="13"/>
        <v>655.19558392191266</v>
      </c>
      <c r="AC182" s="151">
        <f t="shared" si="13"/>
        <v>646.16932975561781</v>
      </c>
      <c r="AD182" s="151">
        <f t="shared" si="13"/>
        <v>637.14307558932308</v>
      </c>
      <c r="AE182" s="151">
        <f t="shared" si="13"/>
        <v>628.11682142302834</v>
      </c>
      <c r="AF182" s="151">
        <f t="shared" si="13"/>
        <v>619.09056725673338</v>
      </c>
      <c r="AG182" s="151">
        <f t="shared" si="13"/>
        <v>610.06431309043865</v>
      </c>
      <c r="AH182" s="151">
        <f t="shared" si="13"/>
        <v>601.03805892414391</v>
      </c>
      <c r="AI182" s="151">
        <f t="shared" si="13"/>
        <v>592.01180475784906</v>
      </c>
      <c r="AJ182" s="151">
        <f t="shared" si="13"/>
        <v>582.98555059155433</v>
      </c>
      <c r="AK182" s="151">
        <f t="shared" si="13"/>
        <v>573.95929642525959</v>
      </c>
      <c r="AL182" s="151">
        <f t="shared" si="13"/>
        <v>564.93304225896475</v>
      </c>
      <c r="AM182" s="151">
        <f t="shared" si="13"/>
        <v>555.90678809267001</v>
      </c>
      <c r="AN182" s="151">
        <f t="shared" si="13"/>
        <v>546.88053392637516</v>
      </c>
      <c r="AO182" s="151">
        <f t="shared" si="13"/>
        <v>537.85427976008032</v>
      </c>
      <c r="AP182" s="151">
        <f t="shared" si="13"/>
        <v>528.82802559378558</v>
      </c>
      <c r="AQ182" s="151">
        <f t="shared" si="13"/>
        <v>519.80177142749028</v>
      </c>
    </row>
    <row r="183" spans="1:91" ht="14.1" customHeight="1">
      <c r="G183" s="22"/>
      <c r="H183" s="302"/>
      <c r="J183" s="304"/>
      <c r="K183" s="19" t="s">
        <v>152</v>
      </c>
      <c r="L183" s="149">
        <f t="shared" si="13"/>
        <v>1806.462617457503</v>
      </c>
      <c r="M183" s="149">
        <f t="shared" si="13"/>
        <v>1762.4295834724421</v>
      </c>
      <c r="N183" s="149">
        <f t="shared" si="13"/>
        <v>1677.4111728866005</v>
      </c>
      <c r="O183" s="149">
        <f t="shared" si="13"/>
        <v>1592.3927623007592</v>
      </c>
      <c r="P183" s="149">
        <f t="shared" si="13"/>
        <v>1507.3743517149178</v>
      </c>
      <c r="Q183" s="149">
        <f t="shared" si="13"/>
        <v>1422.3559411290762</v>
      </c>
      <c r="R183" s="149">
        <f t="shared" si="13"/>
        <v>1337.3375305432346</v>
      </c>
      <c r="S183" s="149">
        <f t="shared" si="13"/>
        <v>1252.3191199573932</v>
      </c>
      <c r="T183" s="149">
        <f t="shared" si="13"/>
        <v>1167.3007093715519</v>
      </c>
      <c r="U183" s="149">
        <f t="shared" si="13"/>
        <v>1082.2822987857103</v>
      </c>
      <c r="V183" s="149">
        <f t="shared" si="13"/>
        <v>997.26388819986892</v>
      </c>
      <c r="W183" s="149">
        <f t="shared" si="13"/>
        <v>912.24547761402732</v>
      </c>
      <c r="X183" s="149">
        <f t="shared" si="13"/>
        <v>901.64954647099535</v>
      </c>
      <c r="Y183" s="149">
        <f t="shared" si="13"/>
        <v>891.05361532796337</v>
      </c>
      <c r="Z183" s="149">
        <f t="shared" si="13"/>
        <v>880.4576841849314</v>
      </c>
      <c r="AA183" s="149">
        <f t="shared" si="13"/>
        <v>869.86175304189942</v>
      </c>
      <c r="AB183" s="149">
        <f t="shared" si="13"/>
        <v>859.26582189886733</v>
      </c>
      <c r="AC183" s="149">
        <f t="shared" si="13"/>
        <v>848.66989075583547</v>
      </c>
      <c r="AD183" s="149">
        <f t="shared" si="13"/>
        <v>838.07395961280338</v>
      </c>
      <c r="AE183" s="149">
        <f t="shared" si="13"/>
        <v>827.4780284697714</v>
      </c>
      <c r="AF183" s="149">
        <f t="shared" si="13"/>
        <v>816.88209732673943</v>
      </c>
      <c r="AG183" s="149">
        <f t="shared" si="13"/>
        <v>806.28616618370745</v>
      </c>
      <c r="AH183" s="149">
        <f t="shared" si="13"/>
        <v>795.69023504067536</v>
      </c>
      <c r="AI183" s="149">
        <f t="shared" si="13"/>
        <v>785.09430389764339</v>
      </c>
      <c r="AJ183" s="149">
        <f t="shared" si="13"/>
        <v>774.49837275461141</v>
      </c>
      <c r="AK183" s="149">
        <f t="shared" si="13"/>
        <v>763.90244161157943</v>
      </c>
      <c r="AL183" s="149">
        <f t="shared" si="13"/>
        <v>753.30651046854746</v>
      </c>
      <c r="AM183" s="149">
        <f t="shared" si="13"/>
        <v>742.71057932551548</v>
      </c>
      <c r="AN183" s="149">
        <f t="shared" si="13"/>
        <v>732.11464818248351</v>
      </c>
      <c r="AO183" s="149">
        <f t="shared" si="13"/>
        <v>721.51871703945142</v>
      </c>
      <c r="AP183" s="149">
        <f t="shared" si="13"/>
        <v>710.92278589641955</v>
      </c>
      <c r="AQ183" s="149">
        <f t="shared" si="13"/>
        <v>700.32685475338667</v>
      </c>
    </row>
    <row r="184" spans="1:91" ht="14.1" customHeight="1" thickBot="1">
      <c r="G184" s="22"/>
      <c r="H184" s="302"/>
      <c r="J184" s="304"/>
      <c r="K184" s="144" t="s">
        <v>153</v>
      </c>
      <c r="L184" s="150">
        <f t="shared" si="13"/>
        <v>1806.462617457503</v>
      </c>
      <c r="M184" s="150">
        <f t="shared" si="13"/>
        <v>1762.4295834724421</v>
      </c>
      <c r="N184" s="150">
        <f t="shared" si="13"/>
        <v>1733.2139450293894</v>
      </c>
      <c r="O184" s="150">
        <f t="shared" si="13"/>
        <v>1703.9983065863364</v>
      </c>
      <c r="P184" s="150">
        <f t="shared" si="13"/>
        <v>1674.7826681432834</v>
      </c>
      <c r="Q184" s="150">
        <f t="shared" si="13"/>
        <v>1645.5670297002305</v>
      </c>
      <c r="R184" s="150">
        <f t="shared" si="13"/>
        <v>1616.3513912571775</v>
      </c>
      <c r="S184" s="150">
        <f t="shared" si="13"/>
        <v>1587.1357528141248</v>
      </c>
      <c r="T184" s="150">
        <f t="shared" si="13"/>
        <v>1557.9201143710718</v>
      </c>
      <c r="U184" s="150">
        <f t="shared" si="13"/>
        <v>1528.7044759280191</v>
      </c>
      <c r="V184" s="150">
        <f t="shared" si="13"/>
        <v>1499.4888374849661</v>
      </c>
      <c r="W184" s="150">
        <f t="shared" si="13"/>
        <v>1470.2731990419134</v>
      </c>
      <c r="X184" s="150">
        <f t="shared" si="13"/>
        <v>1442.3718129705192</v>
      </c>
      <c r="Y184" s="150">
        <f t="shared" si="13"/>
        <v>1414.470426899125</v>
      </c>
      <c r="Z184" s="150">
        <f t="shared" si="13"/>
        <v>1386.5690408277308</v>
      </c>
      <c r="AA184" s="150">
        <f t="shared" si="13"/>
        <v>1358.6676547563363</v>
      </c>
      <c r="AB184" s="150">
        <f t="shared" si="13"/>
        <v>1330.7662686849419</v>
      </c>
      <c r="AC184" s="150">
        <f t="shared" si="13"/>
        <v>1302.8648826135477</v>
      </c>
      <c r="AD184" s="150">
        <f t="shared" si="13"/>
        <v>1274.9634965421533</v>
      </c>
      <c r="AE184" s="150">
        <f t="shared" si="13"/>
        <v>1247.0621104707593</v>
      </c>
      <c r="AF184" s="150">
        <f t="shared" si="13"/>
        <v>1219.1607243993649</v>
      </c>
      <c r="AG184" s="150">
        <f t="shared" si="13"/>
        <v>1191.2593383279705</v>
      </c>
      <c r="AH184" s="150">
        <f t="shared" si="13"/>
        <v>1163.3579522565763</v>
      </c>
      <c r="AI184" s="150">
        <f t="shared" si="13"/>
        <v>1135.4565661851818</v>
      </c>
      <c r="AJ184" s="150">
        <f t="shared" si="13"/>
        <v>1107.5551801137876</v>
      </c>
      <c r="AK184" s="150">
        <f t="shared" si="13"/>
        <v>1079.6537940423934</v>
      </c>
      <c r="AL184" s="150">
        <f t="shared" si="13"/>
        <v>1051.752407970999</v>
      </c>
      <c r="AM184" s="150">
        <f t="shared" si="13"/>
        <v>1023.8510218996048</v>
      </c>
      <c r="AN184" s="150">
        <f t="shared" si="13"/>
        <v>995.94963582821049</v>
      </c>
      <c r="AO184" s="150">
        <f t="shared" si="13"/>
        <v>968.04824975681618</v>
      </c>
      <c r="AP184" s="150">
        <f t="shared" si="13"/>
        <v>940.14686368542186</v>
      </c>
      <c r="AQ184" s="150">
        <f t="shared" si="13"/>
        <v>912.24547761402732</v>
      </c>
      <c r="AT184" s="153"/>
      <c r="AU184" s="153"/>
    </row>
    <row r="185" spans="1:91" ht="14.1" customHeight="1" thickTop="1" thickBot="1">
      <c r="G185" s="22"/>
      <c r="H185" s="302"/>
      <c r="J185" s="304"/>
      <c r="K185" s="140" t="s">
        <v>154</v>
      </c>
      <c r="L185" s="151">
        <f t="shared" si="13"/>
        <v>1806.462617457503</v>
      </c>
      <c r="M185" s="151">
        <f t="shared" si="13"/>
        <v>1762.4295834724421</v>
      </c>
      <c r="N185" s="151">
        <f t="shared" si="13"/>
        <v>1656.2193106005366</v>
      </c>
      <c r="O185" s="151">
        <f t="shared" si="13"/>
        <v>1550.009037728631</v>
      </c>
      <c r="P185" s="151">
        <f t="shared" si="13"/>
        <v>1443.7987648567257</v>
      </c>
      <c r="Q185" s="151">
        <f t="shared" si="13"/>
        <v>1337.5884919848202</v>
      </c>
      <c r="R185" s="151">
        <f t="shared" si="13"/>
        <v>1231.3782191129148</v>
      </c>
      <c r="S185" s="151">
        <f t="shared" si="13"/>
        <v>1125.1679462410093</v>
      </c>
      <c r="T185" s="151">
        <f t="shared" si="13"/>
        <v>1018.9576733691038</v>
      </c>
      <c r="U185" s="151">
        <f t="shared" si="13"/>
        <v>912.74740049719821</v>
      </c>
      <c r="V185" s="151">
        <f t="shared" si="13"/>
        <v>806.53712762529267</v>
      </c>
      <c r="W185" s="151">
        <f t="shared" si="13"/>
        <v>700.32685475338667</v>
      </c>
      <c r="X185" s="151">
        <f t="shared" si="13"/>
        <v>691.30060058709171</v>
      </c>
      <c r="Y185" s="151">
        <f t="shared" si="13"/>
        <v>682.27434642079697</v>
      </c>
      <c r="Z185" s="151">
        <f t="shared" si="13"/>
        <v>673.24809225450224</v>
      </c>
      <c r="AA185" s="151">
        <f t="shared" si="13"/>
        <v>664.22183808820739</v>
      </c>
      <c r="AB185" s="151">
        <f t="shared" si="13"/>
        <v>655.19558392191266</v>
      </c>
      <c r="AC185" s="151">
        <f t="shared" si="13"/>
        <v>646.16932975561781</v>
      </c>
      <c r="AD185" s="151">
        <f t="shared" si="13"/>
        <v>637.14307558932308</v>
      </c>
      <c r="AE185" s="151">
        <f t="shared" si="13"/>
        <v>628.11682142302834</v>
      </c>
      <c r="AF185" s="151">
        <f t="shared" si="13"/>
        <v>619.09056725673338</v>
      </c>
      <c r="AG185" s="151">
        <f t="shared" si="13"/>
        <v>610.06431309043865</v>
      </c>
      <c r="AH185" s="151">
        <f t="shared" si="13"/>
        <v>601.03805892414391</v>
      </c>
      <c r="AI185" s="151">
        <f t="shared" si="13"/>
        <v>592.01180475784906</v>
      </c>
      <c r="AJ185" s="151">
        <f t="shared" si="13"/>
        <v>582.98555059155433</v>
      </c>
      <c r="AK185" s="151">
        <f t="shared" si="13"/>
        <v>573.95929642525959</v>
      </c>
      <c r="AL185" s="151">
        <f t="shared" si="13"/>
        <v>564.93304225896475</v>
      </c>
      <c r="AM185" s="151">
        <f t="shared" si="13"/>
        <v>555.90678809267001</v>
      </c>
      <c r="AN185" s="151">
        <f t="shared" si="13"/>
        <v>546.88053392637516</v>
      </c>
      <c r="AO185" s="151">
        <f t="shared" si="13"/>
        <v>537.85427976008032</v>
      </c>
      <c r="AP185" s="151">
        <f t="shared" si="13"/>
        <v>528.82802559378558</v>
      </c>
      <c r="AQ185" s="151">
        <f t="shared" si="13"/>
        <v>519.80177142749028</v>
      </c>
      <c r="AV185" s="153"/>
      <c r="AW185" s="153"/>
      <c r="AX185" s="153"/>
      <c r="AY185" s="153"/>
      <c r="BB185" s="153"/>
    </row>
    <row r="186" spans="1:91" s="153" customFormat="1" ht="14.1" customHeight="1" thickTop="1" thickBot="1">
      <c r="A186" s="16"/>
      <c r="B186" s="16"/>
      <c r="C186" s="16"/>
      <c r="D186" s="16"/>
      <c r="E186" s="16"/>
      <c r="F186" s="16"/>
      <c r="G186" s="22"/>
      <c r="H186" s="302"/>
      <c r="I186" s="16"/>
      <c r="J186" s="304"/>
      <c r="K186" s="19" t="s">
        <v>155</v>
      </c>
      <c r="L186" s="149">
        <f t="shared" si="13"/>
        <v>1806.462617457503</v>
      </c>
      <c r="M186" s="149">
        <f t="shared" si="13"/>
        <v>1762.4295834724421</v>
      </c>
      <c r="N186" s="149">
        <f t="shared" si="13"/>
        <v>1677.4111728866005</v>
      </c>
      <c r="O186" s="149">
        <f t="shared" si="13"/>
        <v>1592.3927623007592</v>
      </c>
      <c r="P186" s="149">
        <f t="shared" si="13"/>
        <v>1507.3743517149178</v>
      </c>
      <c r="Q186" s="149">
        <f t="shared" si="13"/>
        <v>1422.3559411290762</v>
      </c>
      <c r="R186" s="149">
        <f t="shared" si="13"/>
        <v>1337.3375305432346</v>
      </c>
      <c r="S186" s="149">
        <f t="shared" si="13"/>
        <v>1252.3191199573932</v>
      </c>
      <c r="T186" s="149">
        <f t="shared" si="13"/>
        <v>1167.3007093715519</v>
      </c>
      <c r="U186" s="149">
        <f t="shared" si="13"/>
        <v>1082.2822987857103</v>
      </c>
      <c r="V186" s="149">
        <f t="shared" si="13"/>
        <v>997.26388819986892</v>
      </c>
      <c r="W186" s="149">
        <f t="shared" si="13"/>
        <v>912.24547761402732</v>
      </c>
      <c r="X186" s="149">
        <f t="shared" si="13"/>
        <v>901.64954647099535</v>
      </c>
      <c r="Y186" s="149">
        <f t="shared" si="13"/>
        <v>891.05361532796337</v>
      </c>
      <c r="Z186" s="149">
        <f t="shared" si="13"/>
        <v>880.4576841849314</v>
      </c>
      <c r="AA186" s="149">
        <f t="shared" si="13"/>
        <v>869.86175304189942</v>
      </c>
      <c r="AB186" s="149">
        <f t="shared" si="13"/>
        <v>859.26582189886733</v>
      </c>
      <c r="AC186" s="149">
        <f t="shared" si="13"/>
        <v>848.66989075583547</v>
      </c>
      <c r="AD186" s="149">
        <f t="shared" si="13"/>
        <v>838.07395961280338</v>
      </c>
      <c r="AE186" s="149">
        <f t="shared" si="13"/>
        <v>827.4780284697714</v>
      </c>
      <c r="AF186" s="149">
        <f t="shared" si="13"/>
        <v>816.88209732673943</v>
      </c>
      <c r="AG186" s="149">
        <f t="shared" si="13"/>
        <v>806.28616618370745</v>
      </c>
      <c r="AH186" s="149">
        <f t="shared" si="13"/>
        <v>795.69023504067536</v>
      </c>
      <c r="AI186" s="149">
        <f t="shared" si="13"/>
        <v>785.09430389764339</v>
      </c>
      <c r="AJ186" s="149">
        <f t="shared" si="13"/>
        <v>774.49837275461141</v>
      </c>
      <c r="AK186" s="149">
        <f t="shared" si="13"/>
        <v>763.90244161157943</v>
      </c>
      <c r="AL186" s="149">
        <f t="shared" si="13"/>
        <v>753.30651046854746</v>
      </c>
      <c r="AM186" s="149">
        <f t="shared" si="13"/>
        <v>742.71057932551548</v>
      </c>
      <c r="AN186" s="149">
        <f t="shared" si="13"/>
        <v>732.11464818248351</v>
      </c>
      <c r="AO186" s="149">
        <f t="shared" si="13"/>
        <v>721.51871703945142</v>
      </c>
      <c r="AP186" s="149">
        <f t="shared" si="13"/>
        <v>710.92278589641955</v>
      </c>
      <c r="AQ186" s="149">
        <f t="shared" si="13"/>
        <v>700.32685475338667</v>
      </c>
      <c r="AR186" s="16"/>
      <c r="AS186" s="16"/>
      <c r="AT186" s="16"/>
      <c r="AU186" s="16"/>
      <c r="AV186" s="155"/>
      <c r="AW186" s="155"/>
      <c r="AX186" s="155"/>
      <c r="AY186" s="155"/>
      <c r="BB186" s="155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</row>
    <row r="187" spans="1:91" s="155" customFormat="1" ht="14.1" customHeight="1" thickTop="1" thickBot="1">
      <c r="A187" s="16"/>
      <c r="B187" s="16"/>
      <c r="C187" s="16"/>
      <c r="D187" s="16"/>
      <c r="E187" s="16"/>
      <c r="F187" s="16"/>
      <c r="G187" s="22"/>
      <c r="H187" s="302"/>
      <c r="I187" s="16"/>
      <c r="J187" s="304"/>
      <c r="K187" s="144" t="s">
        <v>156</v>
      </c>
      <c r="L187" s="152">
        <f t="shared" si="13"/>
        <v>1806.462617457503</v>
      </c>
      <c r="M187" s="152">
        <f t="shared" si="13"/>
        <v>1762.4295834724421</v>
      </c>
      <c r="N187" s="152">
        <f t="shared" si="13"/>
        <v>1733.2139450293894</v>
      </c>
      <c r="O187" s="152">
        <f t="shared" si="13"/>
        <v>1703.9983065863364</v>
      </c>
      <c r="P187" s="152">
        <f t="shared" si="13"/>
        <v>1674.7826681432834</v>
      </c>
      <c r="Q187" s="152">
        <f t="shared" si="13"/>
        <v>1645.5670297002305</v>
      </c>
      <c r="R187" s="152">
        <f t="shared" si="13"/>
        <v>1616.3513912571775</v>
      </c>
      <c r="S187" s="152">
        <f t="shared" si="13"/>
        <v>1587.1357528141248</v>
      </c>
      <c r="T187" s="152">
        <f t="shared" si="13"/>
        <v>1557.9201143710718</v>
      </c>
      <c r="U187" s="152">
        <f t="shared" si="13"/>
        <v>1528.7044759280191</v>
      </c>
      <c r="V187" s="152">
        <f t="shared" si="13"/>
        <v>1499.4888374849661</v>
      </c>
      <c r="W187" s="152">
        <f t="shared" si="13"/>
        <v>1470.2731990419134</v>
      </c>
      <c r="X187" s="152">
        <f t="shared" si="13"/>
        <v>1442.3718129705192</v>
      </c>
      <c r="Y187" s="152">
        <f t="shared" si="13"/>
        <v>1414.470426899125</v>
      </c>
      <c r="Z187" s="152">
        <f t="shared" si="13"/>
        <v>1386.5690408277308</v>
      </c>
      <c r="AA187" s="152">
        <f t="shared" si="13"/>
        <v>1358.6676547563363</v>
      </c>
      <c r="AB187" s="152">
        <f t="shared" si="13"/>
        <v>1330.7662686849419</v>
      </c>
      <c r="AC187" s="152">
        <f t="shared" si="13"/>
        <v>1302.8648826135477</v>
      </c>
      <c r="AD187" s="152">
        <f t="shared" si="13"/>
        <v>1274.9634965421533</v>
      </c>
      <c r="AE187" s="152">
        <f t="shared" si="13"/>
        <v>1247.0621104707593</v>
      </c>
      <c r="AF187" s="152">
        <f t="shared" si="13"/>
        <v>1219.1607243993649</v>
      </c>
      <c r="AG187" s="152">
        <f t="shared" si="13"/>
        <v>1191.2593383279705</v>
      </c>
      <c r="AH187" s="152">
        <f t="shared" si="13"/>
        <v>1163.3579522565763</v>
      </c>
      <c r="AI187" s="152">
        <f t="shared" si="13"/>
        <v>1135.4565661851818</v>
      </c>
      <c r="AJ187" s="152">
        <f t="shared" si="13"/>
        <v>1107.5551801137876</v>
      </c>
      <c r="AK187" s="152">
        <f t="shared" si="13"/>
        <v>1079.6537940423934</v>
      </c>
      <c r="AL187" s="152">
        <f t="shared" si="13"/>
        <v>1051.752407970999</v>
      </c>
      <c r="AM187" s="152">
        <f t="shared" si="13"/>
        <v>1023.8510218996048</v>
      </c>
      <c r="AN187" s="152">
        <f t="shared" si="13"/>
        <v>995.94963582821049</v>
      </c>
      <c r="AO187" s="152">
        <f t="shared" si="13"/>
        <v>968.04824975681618</v>
      </c>
      <c r="AP187" s="152">
        <f t="shared" si="13"/>
        <v>940.14686368542186</v>
      </c>
      <c r="AQ187" s="152">
        <f t="shared" ref="AQ187" si="14" xml:space="preserve"> $N$45*(AQ219+AQ348)</f>
        <v>912.24547761402732</v>
      </c>
      <c r="AR187" s="16"/>
      <c r="AS187" s="16"/>
      <c r="AT187" s="16"/>
      <c r="AU187" s="16"/>
      <c r="AV187" s="16"/>
      <c r="AW187" s="16"/>
      <c r="AX187" s="16"/>
      <c r="AY187" s="16"/>
      <c r="BB187" s="16"/>
      <c r="BC187" s="16"/>
      <c r="BD187" s="16"/>
      <c r="BE187" s="16"/>
      <c r="BF187" s="16"/>
      <c r="BG187" s="153"/>
      <c r="BH187" s="153"/>
      <c r="BI187" s="153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</row>
    <row r="188" spans="1:91" ht="14.1" customHeight="1" thickTop="1" thickBot="1">
      <c r="G188" s="22"/>
      <c r="H188" s="302"/>
      <c r="J188" s="304"/>
      <c r="K188" s="140" t="s">
        <v>157</v>
      </c>
      <c r="L188" s="151">
        <f t="shared" ref="L188:AQ193" si="15" xml:space="preserve"> $N$45*(L220+L349)</f>
        <v>1806.462617457503</v>
      </c>
      <c r="M188" s="151">
        <f t="shared" si="15"/>
        <v>1762.4295834724421</v>
      </c>
      <c r="N188" s="151">
        <f t="shared" si="15"/>
        <v>1656.2193106005366</v>
      </c>
      <c r="O188" s="151">
        <f t="shared" si="15"/>
        <v>1550.009037728631</v>
      </c>
      <c r="P188" s="151">
        <f t="shared" si="15"/>
        <v>1443.7987648567257</v>
      </c>
      <c r="Q188" s="151">
        <f t="shared" si="15"/>
        <v>1337.5884919848202</v>
      </c>
      <c r="R188" s="151">
        <f t="shared" si="15"/>
        <v>1231.3782191129148</v>
      </c>
      <c r="S188" s="151">
        <f t="shared" si="15"/>
        <v>1125.1679462410093</v>
      </c>
      <c r="T188" s="151">
        <f t="shared" si="15"/>
        <v>1018.9576733691038</v>
      </c>
      <c r="U188" s="151">
        <f t="shared" si="15"/>
        <v>912.74740049719821</v>
      </c>
      <c r="V188" s="151">
        <f t="shared" si="15"/>
        <v>806.53712762529267</v>
      </c>
      <c r="W188" s="151">
        <f t="shared" si="15"/>
        <v>700.32685475338667</v>
      </c>
      <c r="X188" s="151">
        <f t="shared" si="15"/>
        <v>691.30060058709171</v>
      </c>
      <c r="Y188" s="151">
        <f t="shared" si="15"/>
        <v>682.27434642079697</v>
      </c>
      <c r="Z188" s="151">
        <f t="shared" si="15"/>
        <v>673.24809225450224</v>
      </c>
      <c r="AA188" s="151">
        <f t="shared" si="15"/>
        <v>664.22183808820739</v>
      </c>
      <c r="AB188" s="151">
        <f t="shared" si="15"/>
        <v>655.19558392191266</v>
      </c>
      <c r="AC188" s="151">
        <f t="shared" si="15"/>
        <v>646.16932975561781</v>
      </c>
      <c r="AD188" s="151">
        <f t="shared" si="15"/>
        <v>637.14307558932308</v>
      </c>
      <c r="AE188" s="151">
        <f t="shared" si="15"/>
        <v>628.11682142302834</v>
      </c>
      <c r="AF188" s="151">
        <f t="shared" si="15"/>
        <v>619.09056725673338</v>
      </c>
      <c r="AG188" s="151">
        <f t="shared" si="15"/>
        <v>610.06431309043865</v>
      </c>
      <c r="AH188" s="151">
        <f t="shared" si="15"/>
        <v>601.03805892414391</v>
      </c>
      <c r="AI188" s="151">
        <f t="shared" si="15"/>
        <v>592.01180475784906</v>
      </c>
      <c r="AJ188" s="151">
        <f t="shared" si="15"/>
        <v>582.98555059155433</v>
      </c>
      <c r="AK188" s="151">
        <f t="shared" si="15"/>
        <v>573.95929642525959</v>
      </c>
      <c r="AL188" s="151">
        <f t="shared" si="15"/>
        <v>564.93304225896475</v>
      </c>
      <c r="AM188" s="151">
        <f t="shared" si="15"/>
        <v>555.90678809267001</v>
      </c>
      <c r="AN188" s="151">
        <f t="shared" si="15"/>
        <v>546.88053392637516</v>
      </c>
      <c r="AO188" s="151">
        <f t="shared" si="15"/>
        <v>537.85427976008032</v>
      </c>
      <c r="AP188" s="151">
        <f t="shared" si="15"/>
        <v>528.82802559378558</v>
      </c>
      <c r="AQ188" s="151">
        <f t="shared" si="15"/>
        <v>519.80177142749028</v>
      </c>
      <c r="AV188" s="153"/>
      <c r="AW188" s="153"/>
      <c r="AX188" s="153"/>
      <c r="AY188" s="153"/>
      <c r="BB188" s="153"/>
    </row>
    <row r="189" spans="1:91" s="153" customFormat="1" ht="14.1" customHeight="1" thickTop="1" thickBot="1">
      <c r="A189" s="16"/>
      <c r="B189" s="16"/>
      <c r="C189" s="16"/>
      <c r="D189" s="16"/>
      <c r="E189" s="16"/>
      <c r="F189" s="16"/>
      <c r="G189" s="22"/>
      <c r="H189" s="302"/>
      <c r="I189" s="16"/>
      <c r="J189" s="304"/>
      <c r="K189" s="19" t="s">
        <v>158</v>
      </c>
      <c r="L189" s="149">
        <f t="shared" si="15"/>
        <v>1806.462617457503</v>
      </c>
      <c r="M189" s="149">
        <f t="shared" si="15"/>
        <v>1762.4295834724421</v>
      </c>
      <c r="N189" s="149">
        <f t="shared" si="15"/>
        <v>1677.4111728866005</v>
      </c>
      <c r="O189" s="149">
        <f t="shared" si="15"/>
        <v>1592.3927623007592</v>
      </c>
      <c r="P189" s="149">
        <f t="shared" si="15"/>
        <v>1507.3743517149178</v>
      </c>
      <c r="Q189" s="149">
        <f t="shared" si="15"/>
        <v>1422.3559411290762</v>
      </c>
      <c r="R189" s="149">
        <f t="shared" si="15"/>
        <v>1337.3375305432346</v>
      </c>
      <c r="S189" s="149">
        <f t="shared" si="15"/>
        <v>1252.3191199573932</v>
      </c>
      <c r="T189" s="149">
        <f t="shared" si="15"/>
        <v>1167.3007093715519</v>
      </c>
      <c r="U189" s="149">
        <f t="shared" si="15"/>
        <v>1082.2822987857103</v>
      </c>
      <c r="V189" s="149">
        <f t="shared" si="15"/>
        <v>997.26388819986892</v>
      </c>
      <c r="W189" s="149">
        <f t="shared" si="15"/>
        <v>912.24547761402732</v>
      </c>
      <c r="X189" s="149">
        <f t="shared" si="15"/>
        <v>901.64954647099535</v>
      </c>
      <c r="Y189" s="149">
        <f t="shared" si="15"/>
        <v>891.05361532796337</v>
      </c>
      <c r="Z189" s="149">
        <f t="shared" si="15"/>
        <v>880.4576841849314</v>
      </c>
      <c r="AA189" s="149">
        <f t="shared" si="15"/>
        <v>869.86175304189942</v>
      </c>
      <c r="AB189" s="149">
        <f t="shared" si="15"/>
        <v>859.26582189886733</v>
      </c>
      <c r="AC189" s="149">
        <f t="shared" si="15"/>
        <v>848.66989075583547</v>
      </c>
      <c r="AD189" s="149">
        <f t="shared" si="15"/>
        <v>838.07395961280338</v>
      </c>
      <c r="AE189" s="149">
        <f t="shared" si="15"/>
        <v>827.4780284697714</v>
      </c>
      <c r="AF189" s="149">
        <f t="shared" si="15"/>
        <v>816.88209732673943</v>
      </c>
      <c r="AG189" s="149">
        <f t="shared" si="15"/>
        <v>806.28616618370745</v>
      </c>
      <c r="AH189" s="149">
        <f t="shared" si="15"/>
        <v>795.69023504067536</v>
      </c>
      <c r="AI189" s="149">
        <f t="shared" si="15"/>
        <v>785.09430389764339</v>
      </c>
      <c r="AJ189" s="149">
        <f t="shared" si="15"/>
        <v>774.49837275461141</v>
      </c>
      <c r="AK189" s="149">
        <f t="shared" si="15"/>
        <v>763.90244161157943</v>
      </c>
      <c r="AL189" s="149">
        <f t="shared" si="15"/>
        <v>753.30651046854746</v>
      </c>
      <c r="AM189" s="149">
        <f t="shared" si="15"/>
        <v>742.71057932551548</v>
      </c>
      <c r="AN189" s="149">
        <f t="shared" si="15"/>
        <v>732.11464818248351</v>
      </c>
      <c r="AO189" s="149">
        <f t="shared" si="15"/>
        <v>721.51871703945142</v>
      </c>
      <c r="AP189" s="149">
        <f t="shared" si="15"/>
        <v>710.92278589641955</v>
      </c>
      <c r="AQ189" s="149">
        <f t="shared" si="15"/>
        <v>700.32685475338667</v>
      </c>
      <c r="AR189" s="16"/>
      <c r="AS189" s="16"/>
      <c r="AT189" s="16"/>
      <c r="AU189" s="16"/>
      <c r="AV189" s="155"/>
      <c r="AW189" s="155"/>
      <c r="AX189" s="155"/>
      <c r="AY189" s="155"/>
      <c r="BB189" s="155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</row>
    <row r="190" spans="1:91" s="155" customFormat="1" ht="14.1" customHeight="1" thickTop="1" thickBot="1">
      <c r="A190" s="16"/>
      <c r="B190" s="16"/>
      <c r="C190" s="16"/>
      <c r="D190" s="16"/>
      <c r="E190" s="16"/>
      <c r="F190" s="16"/>
      <c r="G190" s="22"/>
      <c r="H190" s="302"/>
      <c r="I190" s="16"/>
      <c r="J190" s="304"/>
      <c r="K190" s="144" t="s">
        <v>159</v>
      </c>
      <c r="L190" s="152">
        <f t="shared" si="15"/>
        <v>1806.462617457503</v>
      </c>
      <c r="M190" s="152">
        <f t="shared" si="15"/>
        <v>1762.4295834724421</v>
      </c>
      <c r="N190" s="152">
        <f t="shared" si="15"/>
        <v>1733.2139450293894</v>
      </c>
      <c r="O190" s="152">
        <f t="shared" si="15"/>
        <v>1703.9983065863364</v>
      </c>
      <c r="P190" s="152">
        <f t="shared" si="15"/>
        <v>1674.7826681432834</v>
      </c>
      <c r="Q190" s="152">
        <f t="shared" si="15"/>
        <v>1645.5670297002305</v>
      </c>
      <c r="R190" s="152">
        <f t="shared" si="15"/>
        <v>1616.3513912571775</v>
      </c>
      <c r="S190" s="152">
        <f t="shared" si="15"/>
        <v>1587.1357528141248</v>
      </c>
      <c r="T190" s="152">
        <f t="shared" si="15"/>
        <v>1557.9201143710718</v>
      </c>
      <c r="U190" s="152">
        <f t="shared" si="15"/>
        <v>1528.7044759280191</v>
      </c>
      <c r="V190" s="152">
        <f t="shared" si="15"/>
        <v>1499.4888374849661</v>
      </c>
      <c r="W190" s="152">
        <f t="shared" si="15"/>
        <v>1470.2731990419134</v>
      </c>
      <c r="X190" s="152">
        <f t="shared" si="15"/>
        <v>1442.3718129705192</v>
      </c>
      <c r="Y190" s="152">
        <f t="shared" si="15"/>
        <v>1414.470426899125</v>
      </c>
      <c r="Z190" s="152">
        <f t="shared" si="15"/>
        <v>1386.5690408277308</v>
      </c>
      <c r="AA190" s="152">
        <f t="shared" si="15"/>
        <v>1358.6676547563363</v>
      </c>
      <c r="AB190" s="152">
        <f t="shared" si="15"/>
        <v>1330.7662686849419</v>
      </c>
      <c r="AC190" s="152">
        <f t="shared" si="15"/>
        <v>1302.8648826135477</v>
      </c>
      <c r="AD190" s="152">
        <f t="shared" si="15"/>
        <v>1274.9634965421533</v>
      </c>
      <c r="AE190" s="152">
        <f t="shared" si="15"/>
        <v>1247.0621104707593</v>
      </c>
      <c r="AF190" s="152">
        <f t="shared" si="15"/>
        <v>1219.1607243993649</v>
      </c>
      <c r="AG190" s="152">
        <f t="shared" si="15"/>
        <v>1191.2593383279705</v>
      </c>
      <c r="AH190" s="152">
        <f t="shared" si="15"/>
        <v>1163.3579522565763</v>
      </c>
      <c r="AI190" s="152">
        <f t="shared" si="15"/>
        <v>1135.4565661851818</v>
      </c>
      <c r="AJ190" s="152">
        <f t="shared" si="15"/>
        <v>1107.5551801137876</v>
      </c>
      <c r="AK190" s="152">
        <f t="shared" si="15"/>
        <v>1079.6537940423934</v>
      </c>
      <c r="AL190" s="152">
        <f t="shared" si="15"/>
        <v>1051.752407970999</v>
      </c>
      <c r="AM190" s="152">
        <f t="shared" si="15"/>
        <v>1023.8510218996048</v>
      </c>
      <c r="AN190" s="152">
        <f t="shared" si="15"/>
        <v>995.94963582821049</v>
      </c>
      <c r="AO190" s="152">
        <f t="shared" si="15"/>
        <v>968.04824975681618</v>
      </c>
      <c r="AP190" s="152">
        <f t="shared" si="15"/>
        <v>940.14686368542186</v>
      </c>
      <c r="AQ190" s="152">
        <f t="shared" si="15"/>
        <v>912.24547761402732</v>
      </c>
      <c r="AR190" s="16"/>
      <c r="AS190" s="16"/>
      <c r="AT190" s="16"/>
      <c r="AU190" s="16"/>
      <c r="AV190" s="16"/>
      <c r="AW190" s="16"/>
      <c r="AX190" s="16"/>
      <c r="AY190" s="16"/>
      <c r="BB190" s="16"/>
      <c r="BC190" s="16"/>
      <c r="BD190" s="16"/>
      <c r="BE190" s="16"/>
      <c r="BF190" s="16"/>
      <c r="BG190" s="153"/>
      <c r="BH190" s="153"/>
      <c r="BI190" s="153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</row>
    <row r="191" spans="1:91" ht="14.1" customHeight="1" thickTop="1" thickBot="1">
      <c r="G191" s="22"/>
      <c r="H191" s="302"/>
      <c r="J191" s="304"/>
      <c r="K191" s="140" t="s">
        <v>160</v>
      </c>
      <c r="L191" s="151">
        <f t="shared" si="15"/>
        <v>1806.462617457503</v>
      </c>
      <c r="M191" s="151">
        <f t="shared" si="15"/>
        <v>1762.4295834724421</v>
      </c>
      <c r="N191" s="151">
        <f t="shared" si="15"/>
        <v>1656.2193106005366</v>
      </c>
      <c r="O191" s="151">
        <f t="shared" si="15"/>
        <v>1550.009037728631</v>
      </c>
      <c r="P191" s="151">
        <f t="shared" si="15"/>
        <v>1443.7987648567257</v>
      </c>
      <c r="Q191" s="151">
        <f t="shared" si="15"/>
        <v>1337.5884919848202</v>
      </c>
      <c r="R191" s="151">
        <f t="shared" si="15"/>
        <v>1231.3782191129148</v>
      </c>
      <c r="S191" s="151">
        <f t="shared" si="15"/>
        <v>1125.1679462410093</v>
      </c>
      <c r="T191" s="151">
        <f t="shared" si="15"/>
        <v>1018.9576733691038</v>
      </c>
      <c r="U191" s="151">
        <f t="shared" si="15"/>
        <v>912.74740049719821</v>
      </c>
      <c r="V191" s="151">
        <f t="shared" si="15"/>
        <v>806.53712762529267</v>
      </c>
      <c r="W191" s="151">
        <f t="shared" si="15"/>
        <v>700.32685475338667</v>
      </c>
      <c r="X191" s="151">
        <f t="shared" si="15"/>
        <v>691.30060058709171</v>
      </c>
      <c r="Y191" s="151">
        <f t="shared" si="15"/>
        <v>682.27434642079697</v>
      </c>
      <c r="Z191" s="151">
        <f t="shared" si="15"/>
        <v>673.24809225450224</v>
      </c>
      <c r="AA191" s="151">
        <f t="shared" si="15"/>
        <v>664.22183808820739</v>
      </c>
      <c r="AB191" s="151">
        <f t="shared" si="15"/>
        <v>655.19558392191266</v>
      </c>
      <c r="AC191" s="151">
        <f t="shared" si="15"/>
        <v>646.16932975561781</v>
      </c>
      <c r="AD191" s="151">
        <f t="shared" si="15"/>
        <v>637.14307558932308</v>
      </c>
      <c r="AE191" s="151">
        <f t="shared" si="15"/>
        <v>628.11682142302834</v>
      </c>
      <c r="AF191" s="151">
        <f t="shared" si="15"/>
        <v>619.09056725673338</v>
      </c>
      <c r="AG191" s="151">
        <f t="shared" si="15"/>
        <v>610.06431309043865</v>
      </c>
      <c r="AH191" s="151">
        <f t="shared" si="15"/>
        <v>601.03805892414391</v>
      </c>
      <c r="AI191" s="151">
        <f t="shared" si="15"/>
        <v>592.01180475784906</v>
      </c>
      <c r="AJ191" s="151">
        <f t="shared" si="15"/>
        <v>582.98555059155433</v>
      </c>
      <c r="AK191" s="151">
        <f t="shared" si="15"/>
        <v>573.95929642525959</v>
      </c>
      <c r="AL191" s="151">
        <f t="shared" si="15"/>
        <v>564.93304225896475</v>
      </c>
      <c r="AM191" s="151">
        <f t="shared" si="15"/>
        <v>555.90678809267001</v>
      </c>
      <c r="AN191" s="151">
        <f t="shared" si="15"/>
        <v>546.88053392637516</v>
      </c>
      <c r="AO191" s="151">
        <f t="shared" si="15"/>
        <v>537.85427976008032</v>
      </c>
      <c r="AP191" s="151">
        <f t="shared" si="15"/>
        <v>528.82802559378558</v>
      </c>
      <c r="AQ191" s="151">
        <f t="shared" si="15"/>
        <v>519.80177142749028</v>
      </c>
      <c r="AV191" s="153"/>
      <c r="AW191" s="153"/>
      <c r="AX191" s="153"/>
      <c r="AY191" s="153"/>
      <c r="BB191" s="153"/>
    </row>
    <row r="192" spans="1:91" s="153" customFormat="1" ht="14.1" customHeight="1" thickTop="1" thickBot="1">
      <c r="A192" s="16"/>
      <c r="B192" s="16"/>
      <c r="C192" s="16"/>
      <c r="D192" s="16"/>
      <c r="E192" s="16"/>
      <c r="F192" s="16"/>
      <c r="G192" s="22"/>
      <c r="H192" s="302"/>
      <c r="I192" s="16"/>
      <c r="J192" s="304"/>
      <c r="K192" s="19" t="s">
        <v>161</v>
      </c>
      <c r="L192" s="149">
        <f t="shared" si="15"/>
        <v>1806.462617457503</v>
      </c>
      <c r="M192" s="149">
        <f t="shared" si="15"/>
        <v>1762.4295834724421</v>
      </c>
      <c r="N192" s="149">
        <f t="shared" si="15"/>
        <v>1677.4111728866005</v>
      </c>
      <c r="O192" s="149">
        <f t="shared" si="15"/>
        <v>1592.3927623007592</v>
      </c>
      <c r="P192" s="149">
        <f t="shared" si="15"/>
        <v>1507.3743517149178</v>
      </c>
      <c r="Q192" s="149">
        <f t="shared" si="15"/>
        <v>1422.3559411290762</v>
      </c>
      <c r="R192" s="149">
        <f t="shared" si="15"/>
        <v>1337.3375305432346</v>
      </c>
      <c r="S192" s="149">
        <f t="shared" si="15"/>
        <v>1252.3191199573932</v>
      </c>
      <c r="T192" s="149">
        <f t="shared" si="15"/>
        <v>1167.3007093715519</v>
      </c>
      <c r="U192" s="149">
        <f t="shared" si="15"/>
        <v>1082.2822987857103</v>
      </c>
      <c r="V192" s="149">
        <f t="shared" si="15"/>
        <v>997.26388819986892</v>
      </c>
      <c r="W192" s="149">
        <f t="shared" si="15"/>
        <v>912.24547761402732</v>
      </c>
      <c r="X192" s="149">
        <f t="shared" si="15"/>
        <v>901.64954647099535</v>
      </c>
      <c r="Y192" s="149">
        <f t="shared" si="15"/>
        <v>891.05361532796337</v>
      </c>
      <c r="Z192" s="149">
        <f t="shared" si="15"/>
        <v>880.4576841849314</v>
      </c>
      <c r="AA192" s="149">
        <f t="shared" si="15"/>
        <v>869.86175304189942</v>
      </c>
      <c r="AB192" s="149">
        <f t="shared" si="15"/>
        <v>859.26582189886733</v>
      </c>
      <c r="AC192" s="149">
        <f t="shared" si="15"/>
        <v>848.66989075583547</v>
      </c>
      <c r="AD192" s="149">
        <f t="shared" si="15"/>
        <v>838.07395961280338</v>
      </c>
      <c r="AE192" s="149">
        <f t="shared" si="15"/>
        <v>827.4780284697714</v>
      </c>
      <c r="AF192" s="149">
        <f t="shared" si="15"/>
        <v>816.88209732673943</v>
      </c>
      <c r="AG192" s="149">
        <f t="shared" si="15"/>
        <v>806.28616618370745</v>
      </c>
      <c r="AH192" s="149">
        <f t="shared" si="15"/>
        <v>795.69023504067536</v>
      </c>
      <c r="AI192" s="149">
        <f t="shared" si="15"/>
        <v>785.09430389764339</v>
      </c>
      <c r="AJ192" s="149">
        <f t="shared" si="15"/>
        <v>774.49837275461141</v>
      </c>
      <c r="AK192" s="149">
        <f t="shared" si="15"/>
        <v>763.90244161157943</v>
      </c>
      <c r="AL192" s="149">
        <f t="shared" si="15"/>
        <v>753.30651046854746</v>
      </c>
      <c r="AM192" s="149">
        <f t="shared" si="15"/>
        <v>742.71057932551548</v>
      </c>
      <c r="AN192" s="149">
        <f t="shared" si="15"/>
        <v>732.11464818248351</v>
      </c>
      <c r="AO192" s="149">
        <f t="shared" si="15"/>
        <v>721.51871703945142</v>
      </c>
      <c r="AP192" s="149">
        <f t="shared" si="15"/>
        <v>710.92278589641955</v>
      </c>
      <c r="AQ192" s="149">
        <f t="shared" si="15"/>
        <v>700.32685475338667</v>
      </c>
      <c r="AR192" s="16"/>
      <c r="AS192" s="16"/>
      <c r="AT192" s="16"/>
      <c r="AU192" s="16"/>
      <c r="AV192" s="155"/>
      <c r="AW192" s="155"/>
      <c r="AX192" s="155"/>
      <c r="AY192" s="155"/>
      <c r="BB192" s="155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</row>
    <row r="193" spans="1:91" s="155" customFormat="1" ht="14.1" customHeight="1" thickTop="1" thickBot="1">
      <c r="A193" s="16"/>
      <c r="B193" s="16"/>
      <c r="C193" s="16"/>
      <c r="D193" s="16"/>
      <c r="E193" s="16"/>
      <c r="F193" s="16"/>
      <c r="G193" s="22"/>
      <c r="H193" s="302"/>
      <c r="I193" s="16"/>
      <c r="J193" s="305"/>
      <c r="K193" s="144" t="s">
        <v>162</v>
      </c>
      <c r="L193" s="152">
        <f t="shared" si="15"/>
        <v>1806.462617457503</v>
      </c>
      <c r="M193" s="152">
        <f t="shared" si="15"/>
        <v>1762.4295834724421</v>
      </c>
      <c r="N193" s="152">
        <f t="shared" si="15"/>
        <v>1733.2139450293894</v>
      </c>
      <c r="O193" s="152">
        <f t="shared" si="15"/>
        <v>1703.9983065863364</v>
      </c>
      <c r="P193" s="152">
        <f t="shared" si="15"/>
        <v>1674.7826681432834</v>
      </c>
      <c r="Q193" s="152">
        <f t="shared" si="15"/>
        <v>1645.5670297002305</v>
      </c>
      <c r="R193" s="152">
        <f t="shared" si="15"/>
        <v>1616.3513912571775</v>
      </c>
      <c r="S193" s="152">
        <f t="shared" si="15"/>
        <v>1587.1357528141248</v>
      </c>
      <c r="T193" s="152">
        <f t="shared" si="15"/>
        <v>1557.9201143710718</v>
      </c>
      <c r="U193" s="152">
        <f t="shared" si="15"/>
        <v>1528.7044759280191</v>
      </c>
      <c r="V193" s="152">
        <f t="shared" si="15"/>
        <v>1499.4888374849661</v>
      </c>
      <c r="W193" s="152">
        <f t="shared" si="15"/>
        <v>1470.2731990419134</v>
      </c>
      <c r="X193" s="152">
        <f t="shared" si="15"/>
        <v>1442.3718129705192</v>
      </c>
      <c r="Y193" s="152">
        <f t="shared" si="15"/>
        <v>1414.470426899125</v>
      </c>
      <c r="Z193" s="152">
        <f t="shared" si="15"/>
        <v>1386.5690408277308</v>
      </c>
      <c r="AA193" s="152">
        <f t="shared" si="15"/>
        <v>1358.6676547563363</v>
      </c>
      <c r="AB193" s="152">
        <f t="shared" si="15"/>
        <v>1330.7662686849419</v>
      </c>
      <c r="AC193" s="152">
        <f t="shared" si="15"/>
        <v>1302.8648826135477</v>
      </c>
      <c r="AD193" s="152">
        <f t="shared" si="15"/>
        <v>1274.9634965421533</v>
      </c>
      <c r="AE193" s="152">
        <f t="shared" si="15"/>
        <v>1247.0621104707593</v>
      </c>
      <c r="AF193" s="152">
        <f t="shared" si="15"/>
        <v>1219.1607243993649</v>
      </c>
      <c r="AG193" s="152">
        <f t="shared" si="15"/>
        <v>1191.2593383279705</v>
      </c>
      <c r="AH193" s="152">
        <f t="shared" si="15"/>
        <v>1163.3579522565763</v>
      </c>
      <c r="AI193" s="152">
        <f t="shared" si="15"/>
        <v>1135.4565661851818</v>
      </c>
      <c r="AJ193" s="152">
        <f t="shared" si="15"/>
        <v>1107.5551801137876</v>
      </c>
      <c r="AK193" s="152">
        <f t="shared" si="15"/>
        <v>1079.6537940423934</v>
      </c>
      <c r="AL193" s="152">
        <f t="shared" si="15"/>
        <v>1051.752407970999</v>
      </c>
      <c r="AM193" s="152">
        <f t="shared" si="15"/>
        <v>1023.8510218996048</v>
      </c>
      <c r="AN193" s="152">
        <f t="shared" si="15"/>
        <v>995.94963582821049</v>
      </c>
      <c r="AO193" s="152">
        <f t="shared" si="15"/>
        <v>968.04824975681618</v>
      </c>
      <c r="AP193" s="152">
        <f t="shared" si="15"/>
        <v>940.14686368542186</v>
      </c>
      <c r="AQ193" s="152">
        <f t="shared" si="15"/>
        <v>912.24547761402732</v>
      </c>
      <c r="AR193" s="16"/>
      <c r="AS193" s="16"/>
      <c r="AT193" s="16"/>
      <c r="AU193" s="16"/>
      <c r="AV193" s="16"/>
      <c r="AW193" s="16"/>
      <c r="AX193" s="16"/>
      <c r="AY193" s="16"/>
      <c r="BB193" s="16"/>
      <c r="BC193" s="16"/>
      <c r="BD193" s="16"/>
      <c r="BE193" s="16"/>
      <c r="BF193" s="16"/>
      <c r="BG193" s="153"/>
      <c r="BH193" s="153"/>
      <c r="BI193" s="153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</row>
    <row r="194" spans="1:91" ht="14.1" customHeight="1" thickTop="1" thickBot="1">
      <c r="G194" s="22"/>
      <c r="H194" s="302"/>
      <c r="J194" s="147"/>
      <c r="K194" s="19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</row>
    <row r="195" spans="1:91" ht="14.1" customHeight="1" thickTop="1" thickBot="1">
      <c r="G195" s="22"/>
      <c r="H195" s="302"/>
      <c r="L195" s="128">
        <v>2019</v>
      </c>
      <c r="M195" s="128">
        <v>2020</v>
      </c>
      <c r="N195" s="128">
        <v>2021</v>
      </c>
      <c r="O195" s="128">
        <v>2022</v>
      </c>
      <c r="P195" s="128">
        <v>2023</v>
      </c>
      <c r="Q195" s="128">
        <v>2024</v>
      </c>
      <c r="R195" s="128">
        <v>2025</v>
      </c>
      <c r="S195" s="128">
        <v>2026</v>
      </c>
      <c r="T195" s="128">
        <v>2027</v>
      </c>
      <c r="U195" s="128">
        <v>2028</v>
      </c>
      <c r="V195" s="128">
        <v>2029</v>
      </c>
      <c r="W195" s="128">
        <v>2030</v>
      </c>
      <c r="X195" s="128">
        <v>2031</v>
      </c>
      <c r="Y195" s="128">
        <v>2032</v>
      </c>
      <c r="Z195" s="128">
        <v>2033</v>
      </c>
      <c r="AA195" s="128">
        <v>2034</v>
      </c>
      <c r="AB195" s="128">
        <v>2035</v>
      </c>
      <c r="AC195" s="128">
        <v>2036</v>
      </c>
      <c r="AD195" s="128">
        <v>2037</v>
      </c>
      <c r="AE195" s="128">
        <v>2038</v>
      </c>
      <c r="AF195" s="128">
        <v>2039</v>
      </c>
      <c r="AG195" s="128">
        <v>2040</v>
      </c>
      <c r="AH195" s="128">
        <v>2041</v>
      </c>
      <c r="AI195" s="128">
        <v>2042</v>
      </c>
      <c r="AJ195" s="128">
        <v>2043</v>
      </c>
      <c r="AK195" s="128">
        <v>2044</v>
      </c>
      <c r="AL195" s="128">
        <v>2045</v>
      </c>
      <c r="AM195" s="128">
        <v>2046</v>
      </c>
      <c r="AN195" s="128">
        <v>2047</v>
      </c>
      <c r="AO195" s="128">
        <v>2048</v>
      </c>
      <c r="AP195" s="128">
        <v>2049</v>
      </c>
      <c r="AQ195" s="128">
        <v>2050</v>
      </c>
      <c r="BC195" s="153"/>
      <c r="BD195" s="153"/>
      <c r="BE195" s="153"/>
      <c r="BF195" s="153"/>
      <c r="BG195" s="155"/>
      <c r="BH195" s="155"/>
      <c r="BI195" s="155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</row>
    <row r="196" spans="1:91" ht="14.1" customHeight="1" thickTop="1">
      <c r="G196" s="22"/>
      <c r="H196" s="302"/>
      <c r="J196" s="303" t="s">
        <v>12</v>
      </c>
      <c r="K196" s="140" t="s">
        <v>133</v>
      </c>
      <c r="L196" s="157">
        <v>1763.430064150396</v>
      </c>
      <c r="M196" s="157">
        <v>1720.445960745976</v>
      </c>
      <c r="N196" s="157">
        <v>1616.7657702488473</v>
      </c>
      <c r="O196" s="157">
        <v>1513.0855797517188</v>
      </c>
      <c r="P196" s="157">
        <v>1409.4053892545903</v>
      </c>
      <c r="Q196" s="157">
        <v>1305.7251987574618</v>
      </c>
      <c r="R196" s="157">
        <v>1202.0450082603334</v>
      </c>
      <c r="S196" s="157">
        <v>1098.3648177632049</v>
      </c>
      <c r="T196" s="157">
        <v>994.68462726607618</v>
      </c>
      <c r="U196" s="157">
        <v>891.00443676894758</v>
      </c>
      <c r="V196" s="157">
        <v>787.32424627181899</v>
      </c>
      <c r="W196" s="157">
        <v>683.64405577468995</v>
      </c>
      <c r="X196" s="157">
        <v>674.83282004266596</v>
      </c>
      <c r="Y196" s="157">
        <v>666.02158431064208</v>
      </c>
      <c r="Z196" s="157">
        <v>657.21034857861821</v>
      </c>
      <c r="AA196" s="157">
        <v>648.39911284659422</v>
      </c>
      <c r="AB196" s="157">
        <v>639.58787711457035</v>
      </c>
      <c r="AC196" s="157">
        <v>630.77664138254636</v>
      </c>
      <c r="AD196" s="157">
        <v>621.96540565052248</v>
      </c>
      <c r="AE196" s="157">
        <v>613.15416991849861</v>
      </c>
      <c r="AF196" s="157">
        <v>604.34293418647462</v>
      </c>
      <c r="AG196" s="157">
        <v>595.53169845445075</v>
      </c>
      <c r="AH196" s="157">
        <v>586.72046272242687</v>
      </c>
      <c r="AI196" s="157">
        <v>577.90922699040289</v>
      </c>
      <c r="AJ196" s="157">
        <v>569.09799125837901</v>
      </c>
      <c r="AK196" s="157">
        <v>560.28675552635514</v>
      </c>
      <c r="AL196" s="157">
        <v>551.47551979433115</v>
      </c>
      <c r="AM196" s="157">
        <v>542.66428406230727</v>
      </c>
      <c r="AN196" s="157">
        <v>533.8530483302834</v>
      </c>
      <c r="AO196" s="157">
        <v>525.04181259825941</v>
      </c>
      <c r="AP196" s="157">
        <v>516.23057686623554</v>
      </c>
      <c r="AQ196" s="157">
        <v>507.41934113421115</v>
      </c>
    </row>
    <row r="197" spans="1:91" ht="14.1" customHeight="1">
      <c r="G197" s="22"/>
      <c r="H197" s="302"/>
      <c r="J197" s="304"/>
      <c r="K197" s="19" t="s">
        <v>134</v>
      </c>
      <c r="L197" s="158">
        <v>1763.430064150396</v>
      </c>
      <c r="M197" s="158">
        <v>1720.445960745976</v>
      </c>
      <c r="N197" s="158">
        <v>1637.4528117128866</v>
      </c>
      <c r="O197" s="158">
        <v>1554.4596626797972</v>
      </c>
      <c r="P197" s="158">
        <v>1471.4665136467081</v>
      </c>
      <c r="Q197" s="158">
        <v>1388.4733646136187</v>
      </c>
      <c r="R197" s="158">
        <v>1305.4802155805294</v>
      </c>
      <c r="S197" s="158">
        <v>1222.48706654744</v>
      </c>
      <c r="T197" s="158">
        <v>1139.4939175143509</v>
      </c>
      <c r="U197" s="158">
        <v>1056.5007684812615</v>
      </c>
      <c r="V197" s="158">
        <v>973.50761944817225</v>
      </c>
      <c r="W197" s="158">
        <v>890.51447041508288</v>
      </c>
      <c r="X197" s="158">
        <v>880.17094968306333</v>
      </c>
      <c r="Y197" s="158">
        <v>869.82742895104366</v>
      </c>
      <c r="Z197" s="158">
        <v>859.4839082190241</v>
      </c>
      <c r="AA197" s="158">
        <v>849.14038748700455</v>
      </c>
      <c r="AB197" s="158">
        <v>838.79686675498488</v>
      </c>
      <c r="AC197" s="158">
        <v>828.45334602296532</v>
      </c>
      <c r="AD197" s="158">
        <v>818.10982529094565</v>
      </c>
      <c r="AE197" s="158">
        <v>807.76630455892609</v>
      </c>
      <c r="AF197" s="158">
        <v>797.42278382690643</v>
      </c>
      <c r="AG197" s="158">
        <v>787.07926309488687</v>
      </c>
      <c r="AH197" s="158">
        <v>776.7357423628672</v>
      </c>
      <c r="AI197" s="158">
        <v>766.39222163084764</v>
      </c>
      <c r="AJ197" s="158">
        <v>756.04870089882797</v>
      </c>
      <c r="AK197" s="158">
        <v>745.70518016680842</v>
      </c>
      <c r="AL197" s="158">
        <v>735.36165943478886</v>
      </c>
      <c r="AM197" s="158">
        <v>725.01813870276919</v>
      </c>
      <c r="AN197" s="158">
        <v>714.67461797074964</v>
      </c>
      <c r="AO197" s="158">
        <v>704.33109723872997</v>
      </c>
      <c r="AP197" s="158">
        <v>693.98757650671041</v>
      </c>
      <c r="AQ197" s="158">
        <v>683.64405577468995</v>
      </c>
    </row>
    <row r="198" spans="1:91" ht="14.1" customHeight="1" thickBot="1">
      <c r="G198" s="22"/>
      <c r="H198" s="302"/>
      <c r="J198" s="304"/>
      <c r="K198" s="144" t="s">
        <v>135</v>
      </c>
      <c r="L198" s="159">
        <v>1763.430064150396</v>
      </c>
      <c r="M198" s="159">
        <v>1720.445960745976</v>
      </c>
      <c r="N198" s="159">
        <v>1691.926281082558</v>
      </c>
      <c r="O198" s="159">
        <v>1663.4066014191401</v>
      </c>
      <c r="P198" s="159">
        <v>1634.8869217557221</v>
      </c>
      <c r="Q198" s="159">
        <v>1606.367242092304</v>
      </c>
      <c r="R198" s="159">
        <v>1577.847562428886</v>
      </c>
      <c r="S198" s="159">
        <v>1549.3278827654681</v>
      </c>
      <c r="T198" s="159">
        <v>1520.8082031020501</v>
      </c>
      <c r="U198" s="159">
        <v>1492.2885234386322</v>
      </c>
      <c r="V198" s="159">
        <v>1463.7688437752142</v>
      </c>
      <c r="W198" s="159">
        <v>1435.2491641117965</v>
      </c>
      <c r="X198" s="159">
        <v>1408.0124294269608</v>
      </c>
      <c r="Y198" s="159">
        <v>1380.7756947421253</v>
      </c>
      <c r="Z198" s="159">
        <v>1353.5389600572896</v>
      </c>
      <c r="AA198" s="159">
        <v>1326.3022253724539</v>
      </c>
      <c r="AB198" s="159">
        <v>1299.0654906876182</v>
      </c>
      <c r="AC198" s="159">
        <v>1271.8287560027825</v>
      </c>
      <c r="AD198" s="159">
        <v>1244.5920213179468</v>
      </c>
      <c r="AE198" s="159">
        <v>1217.3552866331113</v>
      </c>
      <c r="AF198" s="159">
        <v>1190.1185519482756</v>
      </c>
      <c r="AG198" s="159">
        <v>1162.8818172634399</v>
      </c>
      <c r="AH198" s="159">
        <v>1135.6450825786042</v>
      </c>
      <c r="AI198" s="159">
        <v>1108.4083478937685</v>
      </c>
      <c r="AJ198" s="159">
        <v>1081.1716132089327</v>
      </c>
      <c r="AK198" s="159">
        <v>1053.9348785240973</v>
      </c>
      <c r="AL198" s="159">
        <v>1026.6981438392615</v>
      </c>
      <c r="AM198" s="159">
        <v>999.46140915442584</v>
      </c>
      <c r="AN198" s="159">
        <v>972.22467446959013</v>
      </c>
      <c r="AO198" s="159">
        <v>944.98793978475453</v>
      </c>
      <c r="AP198" s="159">
        <v>917.75120509991882</v>
      </c>
      <c r="AQ198" s="159">
        <v>890.51447041508288</v>
      </c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</row>
    <row r="199" spans="1:91" ht="14.1" customHeight="1" thickTop="1">
      <c r="G199" s="22"/>
      <c r="H199" s="302"/>
      <c r="J199" s="304"/>
      <c r="K199" s="140" t="s">
        <v>136</v>
      </c>
      <c r="L199" s="160">
        <f t="shared" ref="L199:AQ206" si="16">L196</f>
        <v>1763.430064150396</v>
      </c>
      <c r="M199" s="160">
        <f t="shared" si="16"/>
        <v>1720.445960745976</v>
      </c>
      <c r="N199" s="160">
        <f t="shared" si="16"/>
        <v>1616.7657702488473</v>
      </c>
      <c r="O199" s="160">
        <f t="shared" si="16"/>
        <v>1513.0855797517188</v>
      </c>
      <c r="P199" s="160">
        <f t="shared" si="16"/>
        <v>1409.4053892545903</v>
      </c>
      <c r="Q199" s="160">
        <f t="shared" si="16"/>
        <v>1305.7251987574618</v>
      </c>
      <c r="R199" s="160">
        <f t="shared" si="16"/>
        <v>1202.0450082603334</v>
      </c>
      <c r="S199" s="160">
        <f t="shared" si="16"/>
        <v>1098.3648177632049</v>
      </c>
      <c r="T199" s="160">
        <f t="shared" si="16"/>
        <v>994.68462726607618</v>
      </c>
      <c r="U199" s="160">
        <f t="shared" si="16"/>
        <v>891.00443676894758</v>
      </c>
      <c r="V199" s="160">
        <f t="shared" si="16"/>
        <v>787.32424627181899</v>
      </c>
      <c r="W199" s="160">
        <f t="shared" si="16"/>
        <v>683.64405577468995</v>
      </c>
      <c r="X199" s="160">
        <f t="shared" si="16"/>
        <v>674.83282004266596</v>
      </c>
      <c r="Y199" s="160">
        <f t="shared" si="16"/>
        <v>666.02158431064208</v>
      </c>
      <c r="Z199" s="160">
        <f t="shared" si="16"/>
        <v>657.21034857861821</v>
      </c>
      <c r="AA199" s="160">
        <f t="shared" si="16"/>
        <v>648.39911284659422</v>
      </c>
      <c r="AB199" s="160">
        <f t="shared" si="16"/>
        <v>639.58787711457035</v>
      </c>
      <c r="AC199" s="160">
        <f t="shared" si="16"/>
        <v>630.77664138254636</v>
      </c>
      <c r="AD199" s="160">
        <f t="shared" si="16"/>
        <v>621.96540565052248</v>
      </c>
      <c r="AE199" s="160">
        <f t="shared" si="16"/>
        <v>613.15416991849861</v>
      </c>
      <c r="AF199" s="160">
        <f t="shared" si="16"/>
        <v>604.34293418647462</v>
      </c>
      <c r="AG199" s="160">
        <f t="shared" si="16"/>
        <v>595.53169845445075</v>
      </c>
      <c r="AH199" s="160">
        <f t="shared" si="16"/>
        <v>586.72046272242687</v>
      </c>
      <c r="AI199" s="160">
        <f t="shared" si="16"/>
        <v>577.90922699040289</v>
      </c>
      <c r="AJ199" s="160">
        <f t="shared" si="16"/>
        <v>569.09799125837901</v>
      </c>
      <c r="AK199" s="160">
        <f t="shared" si="16"/>
        <v>560.28675552635514</v>
      </c>
      <c r="AL199" s="160">
        <f t="shared" si="16"/>
        <v>551.47551979433115</v>
      </c>
      <c r="AM199" s="160">
        <f t="shared" si="16"/>
        <v>542.66428406230727</v>
      </c>
      <c r="AN199" s="160">
        <f t="shared" si="16"/>
        <v>533.8530483302834</v>
      </c>
      <c r="AO199" s="160">
        <f t="shared" si="16"/>
        <v>525.04181259825941</v>
      </c>
      <c r="AP199" s="160">
        <f t="shared" si="16"/>
        <v>516.23057686623554</v>
      </c>
      <c r="AQ199" s="160">
        <f t="shared" si="16"/>
        <v>507.41934113421115</v>
      </c>
      <c r="BZ199" s="155"/>
      <c r="CA199" s="155"/>
      <c r="CB199" s="155"/>
      <c r="CC199" s="155"/>
      <c r="CD199" s="155"/>
      <c r="CE199" s="155"/>
      <c r="CF199" s="155"/>
      <c r="CG199" s="155"/>
      <c r="CH199" s="155"/>
      <c r="CI199" s="155"/>
      <c r="CJ199" s="155"/>
      <c r="CK199" s="155"/>
      <c r="CL199" s="155"/>
      <c r="CM199" s="155"/>
    </row>
    <row r="200" spans="1:91" ht="14.1" customHeight="1">
      <c r="G200" s="22"/>
      <c r="H200" s="302"/>
      <c r="J200" s="304"/>
      <c r="K200" s="19" t="s">
        <v>137</v>
      </c>
      <c r="L200" s="161">
        <f t="shared" si="16"/>
        <v>1763.430064150396</v>
      </c>
      <c r="M200" s="161">
        <f t="shared" si="16"/>
        <v>1720.445960745976</v>
      </c>
      <c r="N200" s="161">
        <f t="shared" si="16"/>
        <v>1637.4528117128866</v>
      </c>
      <c r="O200" s="161">
        <f t="shared" si="16"/>
        <v>1554.4596626797972</v>
      </c>
      <c r="P200" s="161">
        <f t="shared" si="16"/>
        <v>1471.4665136467081</v>
      </c>
      <c r="Q200" s="161">
        <f t="shared" si="16"/>
        <v>1388.4733646136187</v>
      </c>
      <c r="R200" s="161">
        <f t="shared" si="16"/>
        <v>1305.4802155805294</v>
      </c>
      <c r="S200" s="161">
        <f t="shared" si="16"/>
        <v>1222.48706654744</v>
      </c>
      <c r="T200" s="161">
        <f t="shared" si="16"/>
        <v>1139.4939175143509</v>
      </c>
      <c r="U200" s="161">
        <f t="shared" si="16"/>
        <v>1056.5007684812615</v>
      </c>
      <c r="V200" s="161">
        <f t="shared" si="16"/>
        <v>973.50761944817225</v>
      </c>
      <c r="W200" s="161">
        <f t="shared" si="16"/>
        <v>890.51447041508288</v>
      </c>
      <c r="X200" s="161">
        <f t="shared" si="16"/>
        <v>880.17094968306333</v>
      </c>
      <c r="Y200" s="161">
        <f t="shared" si="16"/>
        <v>869.82742895104366</v>
      </c>
      <c r="Z200" s="161">
        <f t="shared" si="16"/>
        <v>859.4839082190241</v>
      </c>
      <c r="AA200" s="161">
        <f t="shared" si="16"/>
        <v>849.14038748700455</v>
      </c>
      <c r="AB200" s="161">
        <f t="shared" si="16"/>
        <v>838.79686675498488</v>
      </c>
      <c r="AC200" s="161">
        <f t="shared" si="16"/>
        <v>828.45334602296532</v>
      </c>
      <c r="AD200" s="161">
        <f t="shared" si="16"/>
        <v>818.10982529094565</v>
      </c>
      <c r="AE200" s="161">
        <f t="shared" si="16"/>
        <v>807.76630455892609</v>
      </c>
      <c r="AF200" s="161">
        <f t="shared" si="16"/>
        <v>797.42278382690643</v>
      </c>
      <c r="AG200" s="161">
        <f t="shared" si="16"/>
        <v>787.07926309488687</v>
      </c>
      <c r="AH200" s="161">
        <f t="shared" si="16"/>
        <v>776.7357423628672</v>
      </c>
      <c r="AI200" s="161">
        <f t="shared" si="16"/>
        <v>766.39222163084764</v>
      </c>
      <c r="AJ200" s="161">
        <f t="shared" si="16"/>
        <v>756.04870089882797</v>
      </c>
      <c r="AK200" s="161">
        <f t="shared" si="16"/>
        <v>745.70518016680842</v>
      </c>
      <c r="AL200" s="161">
        <f t="shared" si="16"/>
        <v>735.36165943478886</v>
      </c>
      <c r="AM200" s="161">
        <f t="shared" si="16"/>
        <v>725.01813870276919</v>
      </c>
      <c r="AN200" s="161">
        <f t="shared" si="16"/>
        <v>714.67461797074964</v>
      </c>
      <c r="AO200" s="161">
        <f t="shared" si="16"/>
        <v>704.33109723872997</v>
      </c>
      <c r="AP200" s="161">
        <f t="shared" si="16"/>
        <v>693.98757650671041</v>
      </c>
      <c r="AQ200" s="161">
        <f t="shared" si="16"/>
        <v>683.64405577468995</v>
      </c>
    </row>
    <row r="201" spans="1:91" ht="14.1" customHeight="1" thickBot="1">
      <c r="G201" s="22"/>
      <c r="H201" s="302"/>
      <c r="J201" s="304"/>
      <c r="K201" s="144" t="s">
        <v>138</v>
      </c>
      <c r="L201" s="162">
        <f t="shared" si="16"/>
        <v>1763.430064150396</v>
      </c>
      <c r="M201" s="162">
        <f t="shared" si="16"/>
        <v>1720.445960745976</v>
      </c>
      <c r="N201" s="162">
        <f t="shared" si="16"/>
        <v>1691.926281082558</v>
      </c>
      <c r="O201" s="162">
        <f t="shared" si="16"/>
        <v>1663.4066014191401</v>
      </c>
      <c r="P201" s="162">
        <f t="shared" si="16"/>
        <v>1634.8869217557221</v>
      </c>
      <c r="Q201" s="162">
        <f t="shared" si="16"/>
        <v>1606.367242092304</v>
      </c>
      <c r="R201" s="162">
        <f t="shared" si="16"/>
        <v>1577.847562428886</v>
      </c>
      <c r="S201" s="162">
        <f t="shared" si="16"/>
        <v>1549.3278827654681</v>
      </c>
      <c r="T201" s="162">
        <f t="shared" si="16"/>
        <v>1520.8082031020501</v>
      </c>
      <c r="U201" s="162">
        <f t="shared" si="16"/>
        <v>1492.2885234386322</v>
      </c>
      <c r="V201" s="162">
        <f t="shared" si="16"/>
        <v>1463.7688437752142</v>
      </c>
      <c r="W201" s="162">
        <f t="shared" si="16"/>
        <v>1435.2491641117965</v>
      </c>
      <c r="X201" s="162">
        <f t="shared" si="16"/>
        <v>1408.0124294269608</v>
      </c>
      <c r="Y201" s="162">
        <f t="shared" si="16"/>
        <v>1380.7756947421253</v>
      </c>
      <c r="Z201" s="162">
        <f t="shared" si="16"/>
        <v>1353.5389600572896</v>
      </c>
      <c r="AA201" s="162">
        <f t="shared" si="16"/>
        <v>1326.3022253724539</v>
      </c>
      <c r="AB201" s="162">
        <f t="shared" si="16"/>
        <v>1299.0654906876182</v>
      </c>
      <c r="AC201" s="162">
        <f t="shared" si="16"/>
        <v>1271.8287560027825</v>
      </c>
      <c r="AD201" s="162">
        <f t="shared" si="16"/>
        <v>1244.5920213179468</v>
      </c>
      <c r="AE201" s="162">
        <f t="shared" si="16"/>
        <v>1217.3552866331113</v>
      </c>
      <c r="AF201" s="162">
        <f t="shared" si="16"/>
        <v>1190.1185519482756</v>
      </c>
      <c r="AG201" s="162">
        <f t="shared" si="16"/>
        <v>1162.8818172634399</v>
      </c>
      <c r="AH201" s="162">
        <f t="shared" si="16"/>
        <v>1135.6450825786042</v>
      </c>
      <c r="AI201" s="162">
        <f t="shared" si="16"/>
        <v>1108.4083478937685</v>
      </c>
      <c r="AJ201" s="162">
        <f t="shared" si="16"/>
        <v>1081.1716132089327</v>
      </c>
      <c r="AK201" s="162">
        <f t="shared" si="16"/>
        <v>1053.9348785240973</v>
      </c>
      <c r="AL201" s="162">
        <f t="shared" si="16"/>
        <v>1026.6981438392615</v>
      </c>
      <c r="AM201" s="162">
        <f t="shared" si="16"/>
        <v>999.46140915442584</v>
      </c>
      <c r="AN201" s="162">
        <f t="shared" si="16"/>
        <v>972.22467446959013</v>
      </c>
      <c r="AO201" s="162">
        <f t="shared" si="16"/>
        <v>944.98793978475453</v>
      </c>
      <c r="AP201" s="162">
        <f t="shared" si="16"/>
        <v>917.75120509991882</v>
      </c>
      <c r="AQ201" s="162">
        <f t="shared" si="16"/>
        <v>890.51447041508288</v>
      </c>
    </row>
    <row r="202" spans="1:91" ht="14.1" customHeight="1" thickTop="1">
      <c r="G202" s="22"/>
      <c r="H202" s="302"/>
      <c r="J202" s="304"/>
      <c r="K202" s="140" t="s">
        <v>139</v>
      </c>
      <c r="L202" s="160">
        <f t="shared" si="16"/>
        <v>1763.430064150396</v>
      </c>
      <c r="M202" s="160">
        <f t="shared" si="16"/>
        <v>1720.445960745976</v>
      </c>
      <c r="N202" s="160">
        <f t="shared" si="16"/>
        <v>1616.7657702488473</v>
      </c>
      <c r="O202" s="160">
        <f t="shared" si="16"/>
        <v>1513.0855797517188</v>
      </c>
      <c r="P202" s="160">
        <f t="shared" si="16"/>
        <v>1409.4053892545903</v>
      </c>
      <c r="Q202" s="160">
        <f t="shared" si="16"/>
        <v>1305.7251987574618</v>
      </c>
      <c r="R202" s="160">
        <f t="shared" si="16"/>
        <v>1202.0450082603334</v>
      </c>
      <c r="S202" s="160">
        <f t="shared" si="16"/>
        <v>1098.3648177632049</v>
      </c>
      <c r="T202" s="160">
        <f t="shared" si="16"/>
        <v>994.68462726607618</v>
      </c>
      <c r="U202" s="160">
        <f t="shared" si="16"/>
        <v>891.00443676894758</v>
      </c>
      <c r="V202" s="160">
        <f t="shared" si="16"/>
        <v>787.32424627181899</v>
      </c>
      <c r="W202" s="160">
        <f t="shared" si="16"/>
        <v>683.64405577468995</v>
      </c>
      <c r="X202" s="160">
        <f t="shared" si="16"/>
        <v>674.83282004266596</v>
      </c>
      <c r="Y202" s="160">
        <f t="shared" si="16"/>
        <v>666.02158431064208</v>
      </c>
      <c r="Z202" s="160">
        <f t="shared" si="16"/>
        <v>657.21034857861821</v>
      </c>
      <c r="AA202" s="160">
        <f t="shared" si="16"/>
        <v>648.39911284659422</v>
      </c>
      <c r="AB202" s="160">
        <f t="shared" si="16"/>
        <v>639.58787711457035</v>
      </c>
      <c r="AC202" s="160">
        <f t="shared" si="16"/>
        <v>630.77664138254636</v>
      </c>
      <c r="AD202" s="160">
        <f t="shared" si="16"/>
        <v>621.96540565052248</v>
      </c>
      <c r="AE202" s="160">
        <f t="shared" si="16"/>
        <v>613.15416991849861</v>
      </c>
      <c r="AF202" s="160">
        <f t="shared" si="16"/>
        <v>604.34293418647462</v>
      </c>
      <c r="AG202" s="160">
        <f t="shared" si="16"/>
        <v>595.53169845445075</v>
      </c>
      <c r="AH202" s="160">
        <f t="shared" si="16"/>
        <v>586.72046272242687</v>
      </c>
      <c r="AI202" s="160">
        <f t="shared" si="16"/>
        <v>577.90922699040289</v>
      </c>
      <c r="AJ202" s="160">
        <f t="shared" si="16"/>
        <v>569.09799125837901</v>
      </c>
      <c r="AK202" s="160">
        <f t="shared" si="16"/>
        <v>560.28675552635514</v>
      </c>
      <c r="AL202" s="160">
        <f t="shared" si="16"/>
        <v>551.47551979433115</v>
      </c>
      <c r="AM202" s="160">
        <f t="shared" si="16"/>
        <v>542.66428406230727</v>
      </c>
      <c r="AN202" s="160">
        <f t="shared" si="16"/>
        <v>533.8530483302834</v>
      </c>
      <c r="AO202" s="160">
        <f t="shared" si="16"/>
        <v>525.04181259825941</v>
      </c>
      <c r="AP202" s="160">
        <f t="shared" si="16"/>
        <v>516.23057686623554</v>
      </c>
      <c r="AQ202" s="160">
        <f t="shared" si="16"/>
        <v>507.41934113421115</v>
      </c>
    </row>
    <row r="203" spans="1:91" ht="14.1" customHeight="1">
      <c r="G203" s="22"/>
      <c r="H203" s="302"/>
      <c r="J203" s="304"/>
      <c r="K203" s="19" t="s">
        <v>140</v>
      </c>
      <c r="L203" s="161">
        <f t="shared" si="16"/>
        <v>1763.430064150396</v>
      </c>
      <c r="M203" s="161">
        <f t="shared" si="16"/>
        <v>1720.445960745976</v>
      </c>
      <c r="N203" s="161">
        <f t="shared" si="16"/>
        <v>1637.4528117128866</v>
      </c>
      <c r="O203" s="161">
        <f t="shared" si="16"/>
        <v>1554.4596626797972</v>
      </c>
      <c r="P203" s="161">
        <f t="shared" si="16"/>
        <v>1471.4665136467081</v>
      </c>
      <c r="Q203" s="161">
        <f t="shared" si="16"/>
        <v>1388.4733646136187</v>
      </c>
      <c r="R203" s="161">
        <f t="shared" si="16"/>
        <v>1305.4802155805294</v>
      </c>
      <c r="S203" s="161">
        <f t="shared" si="16"/>
        <v>1222.48706654744</v>
      </c>
      <c r="T203" s="161">
        <f t="shared" si="16"/>
        <v>1139.4939175143509</v>
      </c>
      <c r="U203" s="161">
        <f t="shared" si="16"/>
        <v>1056.5007684812615</v>
      </c>
      <c r="V203" s="161">
        <f t="shared" si="16"/>
        <v>973.50761944817225</v>
      </c>
      <c r="W203" s="161">
        <f t="shared" si="16"/>
        <v>890.51447041508288</v>
      </c>
      <c r="X203" s="161">
        <f t="shared" si="16"/>
        <v>880.17094968306333</v>
      </c>
      <c r="Y203" s="161">
        <f t="shared" si="16"/>
        <v>869.82742895104366</v>
      </c>
      <c r="Z203" s="161">
        <f t="shared" si="16"/>
        <v>859.4839082190241</v>
      </c>
      <c r="AA203" s="161">
        <f t="shared" si="16"/>
        <v>849.14038748700455</v>
      </c>
      <c r="AB203" s="161">
        <f t="shared" si="16"/>
        <v>838.79686675498488</v>
      </c>
      <c r="AC203" s="161">
        <f t="shared" si="16"/>
        <v>828.45334602296532</v>
      </c>
      <c r="AD203" s="161">
        <f t="shared" si="16"/>
        <v>818.10982529094565</v>
      </c>
      <c r="AE203" s="161">
        <f t="shared" si="16"/>
        <v>807.76630455892609</v>
      </c>
      <c r="AF203" s="161">
        <f t="shared" si="16"/>
        <v>797.42278382690643</v>
      </c>
      <c r="AG203" s="161">
        <f t="shared" si="16"/>
        <v>787.07926309488687</v>
      </c>
      <c r="AH203" s="161">
        <f t="shared" si="16"/>
        <v>776.7357423628672</v>
      </c>
      <c r="AI203" s="161">
        <f t="shared" si="16"/>
        <v>766.39222163084764</v>
      </c>
      <c r="AJ203" s="161">
        <f t="shared" si="16"/>
        <v>756.04870089882797</v>
      </c>
      <c r="AK203" s="161">
        <f t="shared" si="16"/>
        <v>745.70518016680842</v>
      </c>
      <c r="AL203" s="161">
        <f t="shared" si="16"/>
        <v>735.36165943478886</v>
      </c>
      <c r="AM203" s="161">
        <f t="shared" si="16"/>
        <v>725.01813870276919</v>
      </c>
      <c r="AN203" s="161">
        <f t="shared" si="16"/>
        <v>714.67461797074964</v>
      </c>
      <c r="AO203" s="161">
        <f t="shared" si="16"/>
        <v>704.33109723872997</v>
      </c>
      <c r="AP203" s="161">
        <f t="shared" si="16"/>
        <v>693.98757650671041</v>
      </c>
      <c r="AQ203" s="161">
        <f t="shared" si="16"/>
        <v>683.64405577468995</v>
      </c>
    </row>
    <row r="204" spans="1:91" ht="14.1" customHeight="1" thickBot="1">
      <c r="G204" s="22"/>
      <c r="H204" s="302"/>
      <c r="J204" s="304"/>
      <c r="K204" s="144" t="s">
        <v>141</v>
      </c>
      <c r="L204" s="162">
        <f t="shared" si="16"/>
        <v>1763.430064150396</v>
      </c>
      <c r="M204" s="162">
        <f t="shared" si="16"/>
        <v>1720.445960745976</v>
      </c>
      <c r="N204" s="162">
        <f t="shared" si="16"/>
        <v>1691.926281082558</v>
      </c>
      <c r="O204" s="162">
        <f t="shared" si="16"/>
        <v>1663.4066014191401</v>
      </c>
      <c r="P204" s="162">
        <f t="shared" si="16"/>
        <v>1634.8869217557221</v>
      </c>
      <c r="Q204" s="162">
        <f t="shared" si="16"/>
        <v>1606.367242092304</v>
      </c>
      <c r="R204" s="162">
        <f t="shared" si="16"/>
        <v>1577.847562428886</v>
      </c>
      <c r="S204" s="162">
        <f t="shared" si="16"/>
        <v>1549.3278827654681</v>
      </c>
      <c r="T204" s="162">
        <f t="shared" si="16"/>
        <v>1520.8082031020501</v>
      </c>
      <c r="U204" s="162">
        <f t="shared" si="16"/>
        <v>1492.2885234386322</v>
      </c>
      <c r="V204" s="162">
        <f t="shared" si="16"/>
        <v>1463.7688437752142</v>
      </c>
      <c r="W204" s="162">
        <f t="shared" si="16"/>
        <v>1435.2491641117965</v>
      </c>
      <c r="X204" s="162">
        <f t="shared" si="16"/>
        <v>1408.0124294269608</v>
      </c>
      <c r="Y204" s="162">
        <f t="shared" si="16"/>
        <v>1380.7756947421253</v>
      </c>
      <c r="Z204" s="162">
        <f t="shared" si="16"/>
        <v>1353.5389600572896</v>
      </c>
      <c r="AA204" s="162">
        <f t="shared" si="16"/>
        <v>1326.3022253724539</v>
      </c>
      <c r="AB204" s="162">
        <f t="shared" si="16"/>
        <v>1299.0654906876182</v>
      </c>
      <c r="AC204" s="162">
        <f t="shared" si="16"/>
        <v>1271.8287560027825</v>
      </c>
      <c r="AD204" s="162">
        <f t="shared" si="16"/>
        <v>1244.5920213179468</v>
      </c>
      <c r="AE204" s="162">
        <f t="shared" si="16"/>
        <v>1217.3552866331113</v>
      </c>
      <c r="AF204" s="162">
        <f t="shared" si="16"/>
        <v>1190.1185519482756</v>
      </c>
      <c r="AG204" s="162">
        <f t="shared" si="16"/>
        <v>1162.8818172634399</v>
      </c>
      <c r="AH204" s="162">
        <f t="shared" si="16"/>
        <v>1135.6450825786042</v>
      </c>
      <c r="AI204" s="162">
        <f t="shared" si="16"/>
        <v>1108.4083478937685</v>
      </c>
      <c r="AJ204" s="162">
        <f t="shared" si="16"/>
        <v>1081.1716132089327</v>
      </c>
      <c r="AK204" s="162">
        <f t="shared" si="16"/>
        <v>1053.9348785240973</v>
      </c>
      <c r="AL204" s="162">
        <f t="shared" si="16"/>
        <v>1026.6981438392615</v>
      </c>
      <c r="AM204" s="162">
        <f t="shared" si="16"/>
        <v>999.46140915442584</v>
      </c>
      <c r="AN204" s="162">
        <f t="shared" si="16"/>
        <v>972.22467446959013</v>
      </c>
      <c r="AO204" s="162">
        <f t="shared" si="16"/>
        <v>944.98793978475453</v>
      </c>
      <c r="AP204" s="162">
        <f t="shared" si="16"/>
        <v>917.75120509991882</v>
      </c>
      <c r="AQ204" s="162">
        <f t="shared" si="16"/>
        <v>890.51447041508288</v>
      </c>
    </row>
    <row r="205" spans="1:91" ht="14.1" customHeight="1" thickTop="1">
      <c r="G205" s="22"/>
      <c r="H205" s="302"/>
      <c r="J205" s="304"/>
      <c r="K205" s="140" t="s">
        <v>142</v>
      </c>
      <c r="L205" s="160">
        <f t="shared" si="16"/>
        <v>1763.430064150396</v>
      </c>
      <c r="M205" s="160">
        <f t="shared" si="16"/>
        <v>1720.445960745976</v>
      </c>
      <c r="N205" s="160">
        <f t="shared" si="16"/>
        <v>1616.7657702488473</v>
      </c>
      <c r="O205" s="160">
        <f t="shared" si="16"/>
        <v>1513.0855797517188</v>
      </c>
      <c r="P205" s="160">
        <f t="shared" si="16"/>
        <v>1409.4053892545903</v>
      </c>
      <c r="Q205" s="160">
        <f t="shared" si="16"/>
        <v>1305.7251987574618</v>
      </c>
      <c r="R205" s="160">
        <f t="shared" si="16"/>
        <v>1202.0450082603334</v>
      </c>
      <c r="S205" s="160">
        <f t="shared" si="16"/>
        <v>1098.3648177632049</v>
      </c>
      <c r="T205" s="160">
        <f t="shared" si="16"/>
        <v>994.68462726607618</v>
      </c>
      <c r="U205" s="160">
        <f t="shared" si="16"/>
        <v>891.00443676894758</v>
      </c>
      <c r="V205" s="160">
        <f t="shared" si="16"/>
        <v>787.32424627181899</v>
      </c>
      <c r="W205" s="160">
        <f t="shared" si="16"/>
        <v>683.64405577468995</v>
      </c>
      <c r="X205" s="160">
        <f t="shared" si="16"/>
        <v>674.83282004266596</v>
      </c>
      <c r="Y205" s="160">
        <f t="shared" si="16"/>
        <v>666.02158431064208</v>
      </c>
      <c r="Z205" s="160">
        <f t="shared" si="16"/>
        <v>657.21034857861821</v>
      </c>
      <c r="AA205" s="160">
        <f t="shared" si="16"/>
        <v>648.39911284659422</v>
      </c>
      <c r="AB205" s="160">
        <f t="shared" si="16"/>
        <v>639.58787711457035</v>
      </c>
      <c r="AC205" s="160">
        <f t="shared" si="16"/>
        <v>630.77664138254636</v>
      </c>
      <c r="AD205" s="160">
        <f t="shared" si="16"/>
        <v>621.96540565052248</v>
      </c>
      <c r="AE205" s="160">
        <f t="shared" si="16"/>
        <v>613.15416991849861</v>
      </c>
      <c r="AF205" s="160">
        <f t="shared" si="16"/>
        <v>604.34293418647462</v>
      </c>
      <c r="AG205" s="160">
        <f t="shared" si="16"/>
        <v>595.53169845445075</v>
      </c>
      <c r="AH205" s="160">
        <f t="shared" si="16"/>
        <v>586.72046272242687</v>
      </c>
      <c r="AI205" s="160">
        <f t="shared" si="16"/>
        <v>577.90922699040289</v>
      </c>
      <c r="AJ205" s="160">
        <f t="shared" si="16"/>
        <v>569.09799125837901</v>
      </c>
      <c r="AK205" s="160">
        <f t="shared" si="16"/>
        <v>560.28675552635514</v>
      </c>
      <c r="AL205" s="160">
        <f t="shared" si="16"/>
        <v>551.47551979433115</v>
      </c>
      <c r="AM205" s="160">
        <f t="shared" si="16"/>
        <v>542.66428406230727</v>
      </c>
      <c r="AN205" s="160">
        <f t="shared" si="16"/>
        <v>533.8530483302834</v>
      </c>
      <c r="AO205" s="160">
        <f t="shared" si="16"/>
        <v>525.04181259825941</v>
      </c>
      <c r="AP205" s="160">
        <f t="shared" si="16"/>
        <v>516.23057686623554</v>
      </c>
      <c r="AQ205" s="160">
        <f t="shared" si="16"/>
        <v>507.41934113421115</v>
      </c>
    </row>
    <row r="206" spans="1:91" ht="14.1" customHeight="1">
      <c r="G206" s="22"/>
      <c r="H206" s="302"/>
      <c r="J206" s="304"/>
      <c r="K206" s="19" t="s">
        <v>143</v>
      </c>
      <c r="L206" s="161">
        <f t="shared" si="16"/>
        <v>1763.430064150396</v>
      </c>
      <c r="M206" s="161">
        <f t="shared" si="16"/>
        <v>1720.445960745976</v>
      </c>
      <c r="N206" s="161">
        <f t="shared" si="16"/>
        <v>1637.4528117128866</v>
      </c>
      <c r="O206" s="161">
        <f t="shared" si="16"/>
        <v>1554.4596626797972</v>
      </c>
      <c r="P206" s="161">
        <f t="shared" si="16"/>
        <v>1471.4665136467081</v>
      </c>
      <c r="Q206" s="161">
        <f t="shared" si="16"/>
        <v>1388.4733646136187</v>
      </c>
      <c r="R206" s="161">
        <f t="shared" si="16"/>
        <v>1305.4802155805294</v>
      </c>
      <c r="S206" s="161">
        <f t="shared" si="16"/>
        <v>1222.48706654744</v>
      </c>
      <c r="T206" s="161">
        <f t="shared" si="16"/>
        <v>1139.4939175143509</v>
      </c>
      <c r="U206" s="161">
        <f t="shared" si="16"/>
        <v>1056.5007684812615</v>
      </c>
      <c r="V206" s="161">
        <f t="shared" si="16"/>
        <v>973.50761944817225</v>
      </c>
      <c r="W206" s="161">
        <f t="shared" si="16"/>
        <v>890.51447041508288</v>
      </c>
      <c r="X206" s="161">
        <f t="shared" si="16"/>
        <v>880.17094968306333</v>
      </c>
      <c r="Y206" s="161">
        <f t="shared" si="16"/>
        <v>869.82742895104366</v>
      </c>
      <c r="Z206" s="161">
        <f t="shared" si="16"/>
        <v>859.4839082190241</v>
      </c>
      <c r="AA206" s="161">
        <f t="shared" si="16"/>
        <v>849.14038748700455</v>
      </c>
      <c r="AB206" s="161">
        <f t="shared" si="16"/>
        <v>838.79686675498488</v>
      </c>
      <c r="AC206" s="161">
        <f t="shared" si="16"/>
        <v>828.45334602296532</v>
      </c>
      <c r="AD206" s="161">
        <f t="shared" si="16"/>
        <v>818.10982529094565</v>
      </c>
      <c r="AE206" s="161">
        <f t="shared" si="16"/>
        <v>807.76630455892609</v>
      </c>
      <c r="AF206" s="161">
        <f t="shared" si="16"/>
        <v>797.42278382690643</v>
      </c>
      <c r="AG206" s="161">
        <f t="shared" si="16"/>
        <v>787.07926309488687</v>
      </c>
      <c r="AH206" s="161">
        <f t="shared" si="16"/>
        <v>776.7357423628672</v>
      </c>
      <c r="AI206" s="161">
        <f t="shared" si="16"/>
        <v>766.39222163084764</v>
      </c>
      <c r="AJ206" s="161">
        <f t="shared" si="16"/>
        <v>756.04870089882797</v>
      </c>
      <c r="AK206" s="161">
        <f t="shared" si="16"/>
        <v>745.70518016680842</v>
      </c>
      <c r="AL206" s="161">
        <f t="shared" si="16"/>
        <v>735.36165943478886</v>
      </c>
      <c r="AM206" s="161">
        <f t="shared" si="16"/>
        <v>725.01813870276919</v>
      </c>
      <c r="AN206" s="161">
        <f t="shared" si="16"/>
        <v>714.67461797074964</v>
      </c>
      <c r="AO206" s="161">
        <f t="shared" si="16"/>
        <v>704.33109723872997</v>
      </c>
      <c r="AP206" s="161">
        <f t="shared" si="16"/>
        <v>693.98757650671041</v>
      </c>
      <c r="AQ206" s="161">
        <f t="shared" ref="AQ206" si="17">AQ203</f>
        <v>683.64405577468995</v>
      </c>
    </row>
    <row r="207" spans="1:91" ht="14.1" customHeight="1" thickBot="1">
      <c r="G207" s="22"/>
      <c r="H207" s="302"/>
      <c r="J207" s="304"/>
      <c r="K207" s="144" t="s">
        <v>144</v>
      </c>
      <c r="L207" s="162">
        <f t="shared" ref="L207:AQ211" si="18">L204</f>
        <v>1763.430064150396</v>
      </c>
      <c r="M207" s="162">
        <f t="shared" si="18"/>
        <v>1720.445960745976</v>
      </c>
      <c r="N207" s="162">
        <f t="shared" si="18"/>
        <v>1691.926281082558</v>
      </c>
      <c r="O207" s="162">
        <f t="shared" si="18"/>
        <v>1663.4066014191401</v>
      </c>
      <c r="P207" s="162">
        <f t="shared" si="18"/>
        <v>1634.8869217557221</v>
      </c>
      <c r="Q207" s="162">
        <f t="shared" si="18"/>
        <v>1606.367242092304</v>
      </c>
      <c r="R207" s="162">
        <f t="shared" si="18"/>
        <v>1577.847562428886</v>
      </c>
      <c r="S207" s="162">
        <f t="shared" si="18"/>
        <v>1549.3278827654681</v>
      </c>
      <c r="T207" s="162">
        <f t="shared" si="18"/>
        <v>1520.8082031020501</v>
      </c>
      <c r="U207" s="162">
        <f t="shared" si="18"/>
        <v>1492.2885234386322</v>
      </c>
      <c r="V207" s="162">
        <f t="shared" si="18"/>
        <v>1463.7688437752142</v>
      </c>
      <c r="W207" s="162">
        <f t="shared" si="18"/>
        <v>1435.2491641117965</v>
      </c>
      <c r="X207" s="162">
        <f t="shared" si="18"/>
        <v>1408.0124294269608</v>
      </c>
      <c r="Y207" s="162">
        <f t="shared" si="18"/>
        <v>1380.7756947421253</v>
      </c>
      <c r="Z207" s="162">
        <f t="shared" si="18"/>
        <v>1353.5389600572896</v>
      </c>
      <c r="AA207" s="162">
        <f t="shared" si="18"/>
        <v>1326.3022253724539</v>
      </c>
      <c r="AB207" s="162">
        <f t="shared" si="18"/>
        <v>1299.0654906876182</v>
      </c>
      <c r="AC207" s="162">
        <f t="shared" si="18"/>
        <v>1271.8287560027825</v>
      </c>
      <c r="AD207" s="162">
        <f t="shared" si="18"/>
        <v>1244.5920213179468</v>
      </c>
      <c r="AE207" s="162">
        <f t="shared" si="18"/>
        <v>1217.3552866331113</v>
      </c>
      <c r="AF207" s="162">
        <f t="shared" si="18"/>
        <v>1190.1185519482756</v>
      </c>
      <c r="AG207" s="162">
        <f t="shared" si="18"/>
        <v>1162.8818172634399</v>
      </c>
      <c r="AH207" s="162">
        <f t="shared" si="18"/>
        <v>1135.6450825786042</v>
      </c>
      <c r="AI207" s="162">
        <f t="shared" si="18"/>
        <v>1108.4083478937685</v>
      </c>
      <c r="AJ207" s="162">
        <f t="shared" si="18"/>
        <v>1081.1716132089327</v>
      </c>
      <c r="AK207" s="162">
        <f t="shared" si="18"/>
        <v>1053.9348785240973</v>
      </c>
      <c r="AL207" s="162">
        <f t="shared" si="18"/>
        <v>1026.6981438392615</v>
      </c>
      <c r="AM207" s="162">
        <f t="shared" si="18"/>
        <v>999.46140915442584</v>
      </c>
      <c r="AN207" s="162">
        <f t="shared" si="18"/>
        <v>972.22467446959013</v>
      </c>
      <c r="AO207" s="162">
        <f t="shared" si="18"/>
        <v>944.98793978475453</v>
      </c>
      <c r="AP207" s="162">
        <f t="shared" si="18"/>
        <v>917.75120509991882</v>
      </c>
      <c r="AQ207" s="162">
        <f t="shared" si="18"/>
        <v>890.51447041508288</v>
      </c>
    </row>
    <row r="208" spans="1:91" ht="14.1" customHeight="1" thickTop="1">
      <c r="G208" s="22"/>
      <c r="H208" s="302"/>
      <c r="J208" s="304"/>
      <c r="K208" s="140" t="s">
        <v>145</v>
      </c>
      <c r="L208" s="160">
        <f t="shared" si="18"/>
        <v>1763.430064150396</v>
      </c>
      <c r="M208" s="160">
        <f t="shared" si="18"/>
        <v>1720.445960745976</v>
      </c>
      <c r="N208" s="160">
        <f t="shared" si="18"/>
        <v>1616.7657702488473</v>
      </c>
      <c r="O208" s="160">
        <f t="shared" si="18"/>
        <v>1513.0855797517188</v>
      </c>
      <c r="P208" s="160">
        <f t="shared" si="18"/>
        <v>1409.4053892545903</v>
      </c>
      <c r="Q208" s="160">
        <f t="shared" si="18"/>
        <v>1305.7251987574618</v>
      </c>
      <c r="R208" s="160">
        <f t="shared" si="18"/>
        <v>1202.0450082603334</v>
      </c>
      <c r="S208" s="160">
        <f t="shared" si="18"/>
        <v>1098.3648177632049</v>
      </c>
      <c r="T208" s="160">
        <f t="shared" si="18"/>
        <v>994.68462726607618</v>
      </c>
      <c r="U208" s="160">
        <f t="shared" si="18"/>
        <v>891.00443676894758</v>
      </c>
      <c r="V208" s="160">
        <f t="shared" si="18"/>
        <v>787.32424627181899</v>
      </c>
      <c r="W208" s="160">
        <f t="shared" si="18"/>
        <v>683.64405577468995</v>
      </c>
      <c r="X208" s="160">
        <f t="shared" si="18"/>
        <v>674.83282004266596</v>
      </c>
      <c r="Y208" s="160">
        <f t="shared" si="18"/>
        <v>666.02158431064208</v>
      </c>
      <c r="Z208" s="160">
        <f t="shared" si="18"/>
        <v>657.21034857861821</v>
      </c>
      <c r="AA208" s="160">
        <f t="shared" si="18"/>
        <v>648.39911284659422</v>
      </c>
      <c r="AB208" s="160">
        <f t="shared" si="18"/>
        <v>639.58787711457035</v>
      </c>
      <c r="AC208" s="160">
        <f t="shared" si="18"/>
        <v>630.77664138254636</v>
      </c>
      <c r="AD208" s="160">
        <f t="shared" si="18"/>
        <v>621.96540565052248</v>
      </c>
      <c r="AE208" s="160">
        <f t="shared" si="18"/>
        <v>613.15416991849861</v>
      </c>
      <c r="AF208" s="160">
        <f t="shared" si="18"/>
        <v>604.34293418647462</v>
      </c>
      <c r="AG208" s="160">
        <f t="shared" si="18"/>
        <v>595.53169845445075</v>
      </c>
      <c r="AH208" s="160">
        <f t="shared" si="18"/>
        <v>586.72046272242687</v>
      </c>
      <c r="AI208" s="160">
        <f t="shared" si="18"/>
        <v>577.90922699040289</v>
      </c>
      <c r="AJ208" s="160">
        <f t="shared" si="18"/>
        <v>569.09799125837901</v>
      </c>
      <c r="AK208" s="160">
        <f t="shared" si="18"/>
        <v>560.28675552635514</v>
      </c>
      <c r="AL208" s="160">
        <f t="shared" si="18"/>
        <v>551.47551979433115</v>
      </c>
      <c r="AM208" s="160">
        <f t="shared" si="18"/>
        <v>542.66428406230727</v>
      </c>
      <c r="AN208" s="160">
        <f t="shared" si="18"/>
        <v>533.8530483302834</v>
      </c>
      <c r="AO208" s="160">
        <f t="shared" si="18"/>
        <v>525.04181259825941</v>
      </c>
      <c r="AP208" s="160">
        <f t="shared" si="18"/>
        <v>516.23057686623554</v>
      </c>
      <c r="AQ208" s="160">
        <f t="shared" si="18"/>
        <v>507.41934113421115</v>
      </c>
    </row>
    <row r="209" spans="7:91" ht="14.1" customHeight="1">
      <c r="G209" s="22"/>
      <c r="H209" s="302"/>
      <c r="J209" s="304"/>
      <c r="K209" s="19" t="s">
        <v>146</v>
      </c>
      <c r="L209" s="161">
        <f t="shared" si="18"/>
        <v>1763.430064150396</v>
      </c>
      <c r="M209" s="161">
        <f t="shared" si="18"/>
        <v>1720.445960745976</v>
      </c>
      <c r="N209" s="161">
        <f t="shared" si="18"/>
        <v>1637.4528117128866</v>
      </c>
      <c r="O209" s="161">
        <f t="shared" si="18"/>
        <v>1554.4596626797972</v>
      </c>
      <c r="P209" s="161">
        <f t="shared" si="18"/>
        <v>1471.4665136467081</v>
      </c>
      <c r="Q209" s="161">
        <f t="shared" si="18"/>
        <v>1388.4733646136187</v>
      </c>
      <c r="R209" s="161">
        <f t="shared" si="18"/>
        <v>1305.4802155805294</v>
      </c>
      <c r="S209" s="161">
        <f t="shared" si="18"/>
        <v>1222.48706654744</v>
      </c>
      <c r="T209" s="161">
        <f t="shared" si="18"/>
        <v>1139.4939175143509</v>
      </c>
      <c r="U209" s="161">
        <f t="shared" si="18"/>
        <v>1056.5007684812615</v>
      </c>
      <c r="V209" s="161">
        <f t="shared" si="18"/>
        <v>973.50761944817225</v>
      </c>
      <c r="W209" s="161">
        <f t="shared" si="18"/>
        <v>890.51447041508288</v>
      </c>
      <c r="X209" s="161">
        <f t="shared" si="18"/>
        <v>880.17094968306333</v>
      </c>
      <c r="Y209" s="161">
        <f t="shared" si="18"/>
        <v>869.82742895104366</v>
      </c>
      <c r="Z209" s="161">
        <f t="shared" si="18"/>
        <v>859.4839082190241</v>
      </c>
      <c r="AA209" s="161">
        <f t="shared" si="18"/>
        <v>849.14038748700455</v>
      </c>
      <c r="AB209" s="161">
        <f t="shared" si="18"/>
        <v>838.79686675498488</v>
      </c>
      <c r="AC209" s="161">
        <f t="shared" si="18"/>
        <v>828.45334602296532</v>
      </c>
      <c r="AD209" s="161">
        <f t="shared" si="18"/>
        <v>818.10982529094565</v>
      </c>
      <c r="AE209" s="161">
        <f t="shared" si="18"/>
        <v>807.76630455892609</v>
      </c>
      <c r="AF209" s="161">
        <f t="shared" si="18"/>
        <v>797.42278382690643</v>
      </c>
      <c r="AG209" s="161">
        <f t="shared" si="18"/>
        <v>787.07926309488687</v>
      </c>
      <c r="AH209" s="161">
        <f t="shared" si="18"/>
        <v>776.7357423628672</v>
      </c>
      <c r="AI209" s="161">
        <f t="shared" si="18"/>
        <v>766.39222163084764</v>
      </c>
      <c r="AJ209" s="161">
        <f t="shared" si="18"/>
        <v>756.04870089882797</v>
      </c>
      <c r="AK209" s="161">
        <f t="shared" si="18"/>
        <v>745.70518016680842</v>
      </c>
      <c r="AL209" s="161">
        <f t="shared" si="18"/>
        <v>735.36165943478886</v>
      </c>
      <c r="AM209" s="161">
        <f t="shared" si="18"/>
        <v>725.01813870276919</v>
      </c>
      <c r="AN209" s="161">
        <f t="shared" si="18"/>
        <v>714.67461797074964</v>
      </c>
      <c r="AO209" s="161">
        <f t="shared" si="18"/>
        <v>704.33109723872997</v>
      </c>
      <c r="AP209" s="161">
        <f t="shared" si="18"/>
        <v>693.98757650671041</v>
      </c>
      <c r="AQ209" s="161">
        <f t="shared" si="18"/>
        <v>683.64405577468995</v>
      </c>
    </row>
    <row r="210" spans="7:91" ht="14.1" customHeight="1" thickBot="1">
      <c r="G210" s="22"/>
      <c r="H210" s="302"/>
      <c r="J210" s="304"/>
      <c r="K210" s="144" t="s">
        <v>147</v>
      </c>
      <c r="L210" s="162">
        <f t="shared" si="18"/>
        <v>1763.430064150396</v>
      </c>
      <c r="M210" s="162">
        <f t="shared" si="18"/>
        <v>1720.445960745976</v>
      </c>
      <c r="N210" s="162">
        <f t="shared" si="18"/>
        <v>1691.926281082558</v>
      </c>
      <c r="O210" s="162">
        <f t="shared" si="18"/>
        <v>1663.4066014191401</v>
      </c>
      <c r="P210" s="162">
        <f t="shared" si="18"/>
        <v>1634.8869217557221</v>
      </c>
      <c r="Q210" s="162">
        <f t="shared" si="18"/>
        <v>1606.367242092304</v>
      </c>
      <c r="R210" s="162">
        <f t="shared" si="18"/>
        <v>1577.847562428886</v>
      </c>
      <c r="S210" s="162">
        <f t="shared" si="18"/>
        <v>1549.3278827654681</v>
      </c>
      <c r="T210" s="162">
        <f t="shared" si="18"/>
        <v>1520.8082031020501</v>
      </c>
      <c r="U210" s="162">
        <f t="shared" si="18"/>
        <v>1492.2885234386322</v>
      </c>
      <c r="V210" s="162">
        <f t="shared" si="18"/>
        <v>1463.7688437752142</v>
      </c>
      <c r="W210" s="162">
        <f t="shared" si="18"/>
        <v>1435.2491641117965</v>
      </c>
      <c r="X210" s="162">
        <f t="shared" si="18"/>
        <v>1408.0124294269608</v>
      </c>
      <c r="Y210" s="162">
        <f t="shared" si="18"/>
        <v>1380.7756947421253</v>
      </c>
      <c r="Z210" s="162">
        <f t="shared" si="18"/>
        <v>1353.5389600572896</v>
      </c>
      <c r="AA210" s="162">
        <f t="shared" si="18"/>
        <v>1326.3022253724539</v>
      </c>
      <c r="AB210" s="162">
        <f t="shared" si="18"/>
        <v>1299.0654906876182</v>
      </c>
      <c r="AC210" s="162">
        <f t="shared" si="18"/>
        <v>1271.8287560027825</v>
      </c>
      <c r="AD210" s="162">
        <f t="shared" si="18"/>
        <v>1244.5920213179468</v>
      </c>
      <c r="AE210" s="162">
        <f t="shared" si="18"/>
        <v>1217.3552866331113</v>
      </c>
      <c r="AF210" s="162">
        <f t="shared" si="18"/>
        <v>1190.1185519482756</v>
      </c>
      <c r="AG210" s="162">
        <f t="shared" si="18"/>
        <v>1162.8818172634399</v>
      </c>
      <c r="AH210" s="162">
        <f t="shared" si="18"/>
        <v>1135.6450825786042</v>
      </c>
      <c r="AI210" s="162">
        <f t="shared" si="18"/>
        <v>1108.4083478937685</v>
      </c>
      <c r="AJ210" s="162">
        <f t="shared" si="18"/>
        <v>1081.1716132089327</v>
      </c>
      <c r="AK210" s="162">
        <f t="shared" si="18"/>
        <v>1053.9348785240973</v>
      </c>
      <c r="AL210" s="162">
        <f t="shared" si="18"/>
        <v>1026.6981438392615</v>
      </c>
      <c r="AM210" s="162">
        <f t="shared" si="18"/>
        <v>999.46140915442584</v>
      </c>
      <c r="AN210" s="162">
        <f t="shared" si="18"/>
        <v>972.22467446959013</v>
      </c>
      <c r="AO210" s="162">
        <f t="shared" si="18"/>
        <v>944.98793978475453</v>
      </c>
      <c r="AP210" s="162">
        <f t="shared" si="18"/>
        <v>917.75120509991882</v>
      </c>
      <c r="AQ210" s="162">
        <f t="shared" si="18"/>
        <v>890.51447041508288</v>
      </c>
    </row>
    <row r="211" spans="7:91" ht="14.1" customHeight="1" thickTop="1">
      <c r="G211" s="22"/>
      <c r="H211" s="302"/>
      <c r="J211" s="304"/>
      <c r="K211" s="140" t="s">
        <v>148</v>
      </c>
      <c r="L211" s="157">
        <f>L208</f>
        <v>1763.430064150396</v>
      </c>
      <c r="M211" s="157">
        <f t="shared" si="18"/>
        <v>1720.445960745976</v>
      </c>
      <c r="N211" s="157">
        <f t="shared" si="18"/>
        <v>1616.7657702488473</v>
      </c>
      <c r="O211" s="157">
        <f t="shared" si="18"/>
        <v>1513.0855797517188</v>
      </c>
      <c r="P211" s="157">
        <f t="shared" si="18"/>
        <v>1409.4053892545903</v>
      </c>
      <c r="Q211" s="157">
        <f t="shared" si="18"/>
        <v>1305.7251987574618</v>
      </c>
      <c r="R211" s="157">
        <f t="shared" si="18"/>
        <v>1202.0450082603334</v>
      </c>
      <c r="S211" s="157">
        <f t="shared" si="18"/>
        <v>1098.3648177632049</v>
      </c>
      <c r="T211" s="157">
        <f t="shared" si="18"/>
        <v>994.68462726607618</v>
      </c>
      <c r="U211" s="157">
        <f t="shared" si="18"/>
        <v>891.00443676894758</v>
      </c>
      <c r="V211" s="157">
        <f t="shared" si="18"/>
        <v>787.32424627181899</v>
      </c>
      <c r="W211" s="157">
        <f t="shared" si="18"/>
        <v>683.64405577468995</v>
      </c>
      <c r="X211" s="157">
        <f t="shared" si="18"/>
        <v>674.83282004266596</v>
      </c>
      <c r="Y211" s="157">
        <f t="shared" si="18"/>
        <v>666.02158431064208</v>
      </c>
      <c r="Z211" s="157">
        <f t="shared" si="18"/>
        <v>657.21034857861821</v>
      </c>
      <c r="AA211" s="157">
        <f t="shared" si="18"/>
        <v>648.39911284659422</v>
      </c>
      <c r="AB211" s="157">
        <f t="shared" si="18"/>
        <v>639.58787711457035</v>
      </c>
      <c r="AC211" s="157">
        <f t="shared" si="18"/>
        <v>630.77664138254636</v>
      </c>
      <c r="AD211" s="157">
        <f t="shared" si="18"/>
        <v>621.96540565052248</v>
      </c>
      <c r="AE211" s="157">
        <f t="shared" si="18"/>
        <v>613.15416991849861</v>
      </c>
      <c r="AF211" s="157">
        <f t="shared" si="18"/>
        <v>604.34293418647462</v>
      </c>
      <c r="AG211" s="157">
        <f t="shared" si="18"/>
        <v>595.53169845445075</v>
      </c>
      <c r="AH211" s="157">
        <f t="shared" si="18"/>
        <v>586.72046272242687</v>
      </c>
      <c r="AI211" s="157">
        <f t="shared" si="18"/>
        <v>577.90922699040289</v>
      </c>
      <c r="AJ211" s="157">
        <f t="shared" si="18"/>
        <v>569.09799125837901</v>
      </c>
      <c r="AK211" s="157">
        <f t="shared" si="18"/>
        <v>560.28675552635514</v>
      </c>
      <c r="AL211" s="157">
        <f t="shared" si="18"/>
        <v>551.47551979433115</v>
      </c>
      <c r="AM211" s="157">
        <f t="shared" si="18"/>
        <v>542.66428406230727</v>
      </c>
      <c r="AN211" s="157">
        <f t="shared" si="18"/>
        <v>533.8530483302834</v>
      </c>
      <c r="AO211" s="157">
        <f t="shared" si="18"/>
        <v>525.04181259825941</v>
      </c>
      <c r="AP211" s="157">
        <f t="shared" si="18"/>
        <v>516.23057686623554</v>
      </c>
      <c r="AQ211" s="157">
        <f t="shared" si="18"/>
        <v>507.41934113421115</v>
      </c>
    </row>
    <row r="212" spans="7:91" ht="14.1" customHeight="1">
      <c r="G212" s="22"/>
      <c r="H212" s="302"/>
      <c r="J212" s="304"/>
      <c r="K212" s="19" t="s">
        <v>149</v>
      </c>
      <c r="L212" s="157">
        <f t="shared" ref="L212:AQ219" si="19">L209</f>
        <v>1763.430064150396</v>
      </c>
      <c r="M212" s="157">
        <f t="shared" si="19"/>
        <v>1720.445960745976</v>
      </c>
      <c r="N212" s="157">
        <f t="shared" si="19"/>
        <v>1637.4528117128866</v>
      </c>
      <c r="O212" s="157">
        <f t="shared" si="19"/>
        <v>1554.4596626797972</v>
      </c>
      <c r="P212" s="157">
        <f t="shared" si="19"/>
        <v>1471.4665136467081</v>
      </c>
      <c r="Q212" s="157">
        <f t="shared" si="19"/>
        <v>1388.4733646136187</v>
      </c>
      <c r="R212" s="157">
        <f t="shared" si="19"/>
        <v>1305.4802155805294</v>
      </c>
      <c r="S212" s="157">
        <f t="shared" si="19"/>
        <v>1222.48706654744</v>
      </c>
      <c r="T212" s="157">
        <f t="shared" si="19"/>
        <v>1139.4939175143509</v>
      </c>
      <c r="U212" s="157">
        <f t="shared" si="19"/>
        <v>1056.5007684812615</v>
      </c>
      <c r="V212" s="157">
        <f t="shared" si="19"/>
        <v>973.50761944817225</v>
      </c>
      <c r="W212" s="157">
        <f t="shared" si="19"/>
        <v>890.51447041508288</v>
      </c>
      <c r="X212" s="157">
        <f t="shared" si="19"/>
        <v>880.17094968306333</v>
      </c>
      <c r="Y212" s="157">
        <f t="shared" si="19"/>
        <v>869.82742895104366</v>
      </c>
      <c r="Z212" s="157">
        <f t="shared" si="19"/>
        <v>859.4839082190241</v>
      </c>
      <c r="AA212" s="157">
        <f t="shared" si="19"/>
        <v>849.14038748700455</v>
      </c>
      <c r="AB212" s="157">
        <f t="shared" si="19"/>
        <v>838.79686675498488</v>
      </c>
      <c r="AC212" s="157">
        <f t="shared" si="19"/>
        <v>828.45334602296532</v>
      </c>
      <c r="AD212" s="157">
        <f t="shared" si="19"/>
        <v>818.10982529094565</v>
      </c>
      <c r="AE212" s="157">
        <f t="shared" si="19"/>
        <v>807.76630455892609</v>
      </c>
      <c r="AF212" s="157">
        <f t="shared" si="19"/>
        <v>797.42278382690643</v>
      </c>
      <c r="AG212" s="157">
        <f t="shared" si="19"/>
        <v>787.07926309488687</v>
      </c>
      <c r="AH212" s="157">
        <f t="shared" si="19"/>
        <v>776.7357423628672</v>
      </c>
      <c r="AI212" s="157">
        <f t="shared" si="19"/>
        <v>766.39222163084764</v>
      </c>
      <c r="AJ212" s="157">
        <f t="shared" si="19"/>
        <v>756.04870089882797</v>
      </c>
      <c r="AK212" s="157">
        <f t="shared" si="19"/>
        <v>745.70518016680842</v>
      </c>
      <c r="AL212" s="157">
        <f t="shared" si="19"/>
        <v>735.36165943478886</v>
      </c>
      <c r="AM212" s="157">
        <f t="shared" si="19"/>
        <v>725.01813870276919</v>
      </c>
      <c r="AN212" s="157">
        <f t="shared" si="19"/>
        <v>714.67461797074964</v>
      </c>
      <c r="AO212" s="157">
        <f t="shared" si="19"/>
        <v>704.33109723872997</v>
      </c>
      <c r="AP212" s="157">
        <f t="shared" si="19"/>
        <v>693.98757650671041</v>
      </c>
      <c r="AQ212" s="157">
        <f t="shared" si="19"/>
        <v>683.64405577468995</v>
      </c>
    </row>
    <row r="213" spans="7:91" ht="14.1" customHeight="1" thickBot="1">
      <c r="G213" s="22"/>
      <c r="H213" s="302"/>
      <c r="J213" s="304"/>
      <c r="K213" s="144" t="s">
        <v>150</v>
      </c>
      <c r="L213" s="157">
        <f t="shared" si="19"/>
        <v>1763.430064150396</v>
      </c>
      <c r="M213" s="157">
        <f t="shared" si="19"/>
        <v>1720.445960745976</v>
      </c>
      <c r="N213" s="157">
        <f t="shared" si="19"/>
        <v>1691.926281082558</v>
      </c>
      <c r="O213" s="157">
        <f t="shared" si="19"/>
        <v>1663.4066014191401</v>
      </c>
      <c r="P213" s="157">
        <f t="shared" si="19"/>
        <v>1634.8869217557221</v>
      </c>
      <c r="Q213" s="157">
        <f t="shared" si="19"/>
        <v>1606.367242092304</v>
      </c>
      <c r="R213" s="157">
        <f t="shared" si="19"/>
        <v>1577.847562428886</v>
      </c>
      <c r="S213" s="157">
        <f t="shared" si="19"/>
        <v>1549.3278827654681</v>
      </c>
      <c r="T213" s="157">
        <f t="shared" si="19"/>
        <v>1520.8082031020501</v>
      </c>
      <c r="U213" s="157">
        <f t="shared" si="19"/>
        <v>1492.2885234386322</v>
      </c>
      <c r="V213" s="157">
        <f t="shared" si="19"/>
        <v>1463.7688437752142</v>
      </c>
      <c r="W213" s="157">
        <f t="shared" si="19"/>
        <v>1435.2491641117965</v>
      </c>
      <c r="X213" s="157">
        <f t="shared" si="19"/>
        <v>1408.0124294269608</v>
      </c>
      <c r="Y213" s="157">
        <f t="shared" si="19"/>
        <v>1380.7756947421253</v>
      </c>
      <c r="Z213" s="157">
        <f t="shared" si="19"/>
        <v>1353.5389600572896</v>
      </c>
      <c r="AA213" s="157">
        <f t="shared" si="19"/>
        <v>1326.3022253724539</v>
      </c>
      <c r="AB213" s="157">
        <f t="shared" si="19"/>
        <v>1299.0654906876182</v>
      </c>
      <c r="AC213" s="157">
        <f t="shared" si="19"/>
        <v>1271.8287560027825</v>
      </c>
      <c r="AD213" s="157">
        <f t="shared" si="19"/>
        <v>1244.5920213179468</v>
      </c>
      <c r="AE213" s="157">
        <f t="shared" si="19"/>
        <v>1217.3552866331113</v>
      </c>
      <c r="AF213" s="157">
        <f t="shared" si="19"/>
        <v>1190.1185519482756</v>
      </c>
      <c r="AG213" s="157">
        <f t="shared" si="19"/>
        <v>1162.8818172634399</v>
      </c>
      <c r="AH213" s="157">
        <f t="shared" si="19"/>
        <v>1135.6450825786042</v>
      </c>
      <c r="AI213" s="157">
        <f t="shared" si="19"/>
        <v>1108.4083478937685</v>
      </c>
      <c r="AJ213" s="157">
        <f t="shared" si="19"/>
        <v>1081.1716132089327</v>
      </c>
      <c r="AK213" s="157">
        <f t="shared" si="19"/>
        <v>1053.9348785240973</v>
      </c>
      <c r="AL213" s="157">
        <f t="shared" si="19"/>
        <v>1026.6981438392615</v>
      </c>
      <c r="AM213" s="157">
        <f t="shared" si="19"/>
        <v>999.46140915442584</v>
      </c>
      <c r="AN213" s="157">
        <f t="shared" si="19"/>
        <v>972.22467446959013</v>
      </c>
      <c r="AO213" s="157">
        <f t="shared" si="19"/>
        <v>944.98793978475453</v>
      </c>
      <c r="AP213" s="157">
        <f t="shared" si="19"/>
        <v>917.75120509991882</v>
      </c>
      <c r="AQ213" s="157">
        <f t="shared" si="19"/>
        <v>890.51447041508288</v>
      </c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</row>
    <row r="214" spans="7:91" ht="14.1" customHeight="1" thickTop="1">
      <c r="G214" s="22"/>
      <c r="H214" s="302"/>
      <c r="J214" s="304"/>
      <c r="K214" s="140" t="s">
        <v>151</v>
      </c>
      <c r="L214" s="160">
        <f t="shared" si="19"/>
        <v>1763.430064150396</v>
      </c>
      <c r="M214" s="160">
        <f t="shared" si="19"/>
        <v>1720.445960745976</v>
      </c>
      <c r="N214" s="160">
        <f t="shared" si="19"/>
        <v>1616.7657702488473</v>
      </c>
      <c r="O214" s="160">
        <f t="shared" si="19"/>
        <v>1513.0855797517188</v>
      </c>
      <c r="P214" s="160">
        <f t="shared" si="19"/>
        <v>1409.4053892545903</v>
      </c>
      <c r="Q214" s="160">
        <f t="shared" si="19"/>
        <v>1305.7251987574618</v>
      </c>
      <c r="R214" s="160">
        <f t="shared" si="19"/>
        <v>1202.0450082603334</v>
      </c>
      <c r="S214" s="160">
        <f t="shared" si="19"/>
        <v>1098.3648177632049</v>
      </c>
      <c r="T214" s="160">
        <f t="shared" si="19"/>
        <v>994.68462726607618</v>
      </c>
      <c r="U214" s="160">
        <f t="shared" si="19"/>
        <v>891.00443676894758</v>
      </c>
      <c r="V214" s="160">
        <f t="shared" si="19"/>
        <v>787.32424627181899</v>
      </c>
      <c r="W214" s="160">
        <f t="shared" si="19"/>
        <v>683.64405577468995</v>
      </c>
      <c r="X214" s="160">
        <f t="shared" si="19"/>
        <v>674.83282004266596</v>
      </c>
      <c r="Y214" s="160">
        <f t="shared" si="19"/>
        <v>666.02158431064208</v>
      </c>
      <c r="Z214" s="160">
        <f t="shared" si="19"/>
        <v>657.21034857861821</v>
      </c>
      <c r="AA214" s="160">
        <f t="shared" si="19"/>
        <v>648.39911284659422</v>
      </c>
      <c r="AB214" s="160">
        <f t="shared" si="19"/>
        <v>639.58787711457035</v>
      </c>
      <c r="AC214" s="160">
        <f t="shared" si="19"/>
        <v>630.77664138254636</v>
      </c>
      <c r="AD214" s="160">
        <f t="shared" si="19"/>
        <v>621.96540565052248</v>
      </c>
      <c r="AE214" s="160">
        <f t="shared" si="19"/>
        <v>613.15416991849861</v>
      </c>
      <c r="AF214" s="160">
        <f t="shared" si="19"/>
        <v>604.34293418647462</v>
      </c>
      <c r="AG214" s="160">
        <f t="shared" si="19"/>
        <v>595.53169845445075</v>
      </c>
      <c r="AH214" s="160">
        <f t="shared" si="19"/>
        <v>586.72046272242687</v>
      </c>
      <c r="AI214" s="160">
        <f t="shared" si="19"/>
        <v>577.90922699040289</v>
      </c>
      <c r="AJ214" s="160">
        <f t="shared" si="19"/>
        <v>569.09799125837901</v>
      </c>
      <c r="AK214" s="160">
        <f t="shared" si="19"/>
        <v>560.28675552635514</v>
      </c>
      <c r="AL214" s="160">
        <f t="shared" si="19"/>
        <v>551.47551979433115</v>
      </c>
      <c r="AM214" s="160">
        <f t="shared" si="19"/>
        <v>542.66428406230727</v>
      </c>
      <c r="AN214" s="160">
        <f t="shared" si="19"/>
        <v>533.8530483302834</v>
      </c>
      <c r="AO214" s="160">
        <f t="shared" si="19"/>
        <v>525.04181259825941</v>
      </c>
      <c r="AP214" s="160">
        <f t="shared" si="19"/>
        <v>516.23057686623554</v>
      </c>
      <c r="AQ214" s="160">
        <f t="shared" si="19"/>
        <v>507.41934113421115</v>
      </c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</row>
    <row r="215" spans="7:91" ht="14.1" customHeight="1">
      <c r="G215" s="22"/>
      <c r="H215" s="302"/>
      <c r="J215" s="304"/>
      <c r="K215" s="19" t="s">
        <v>152</v>
      </c>
      <c r="L215" s="161">
        <f t="shared" si="19"/>
        <v>1763.430064150396</v>
      </c>
      <c r="M215" s="161">
        <f t="shared" si="19"/>
        <v>1720.445960745976</v>
      </c>
      <c r="N215" s="161">
        <f t="shared" si="19"/>
        <v>1637.4528117128866</v>
      </c>
      <c r="O215" s="161">
        <f t="shared" si="19"/>
        <v>1554.4596626797972</v>
      </c>
      <c r="P215" s="161">
        <f t="shared" si="19"/>
        <v>1471.4665136467081</v>
      </c>
      <c r="Q215" s="161">
        <f t="shared" si="19"/>
        <v>1388.4733646136187</v>
      </c>
      <c r="R215" s="161">
        <f t="shared" si="19"/>
        <v>1305.4802155805294</v>
      </c>
      <c r="S215" s="161">
        <f t="shared" si="19"/>
        <v>1222.48706654744</v>
      </c>
      <c r="T215" s="161">
        <f t="shared" si="19"/>
        <v>1139.4939175143509</v>
      </c>
      <c r="U215" s="161">
        <f t="shared" si="19"/>
        <v>1056.5007684812615</v>
      </c>
      <c r="V215" s="161">
        <f t="shared" si="19"/>
        <v>973.50761944817225</v>
      </c>
      <c r="W215" s="161">
        <f t="shared" si="19"/>
        <v>890.51447041508288</v>
      </c>
      <c r="X215" s="161">
        <f t="shared" si="19"/>
        <v>880.17094968306333</v>
      </c>
      <c r="Y215" s="161">
        <f t="shared" si="19"/>
        <v>869.82742895104366</v>
      </c>
      <c r="Z215" s="161">
        <f t="shared" si="19"/>
        <v>859.4839082190241</v>
      </c>
      <c r="AA215" s="161">
        <f t="shared" si="19"/>
        <v>849.14038748700455</v>
      </c>
      <c r="AB215" s="161">
        <f t="shared" si="19"/>
        <v>838.79686675498488</v>
      </c>
      <c r="AC215" s="161">
        <f t="shared" si="19"/>
        <v>828.45334602296532</v>
      </c>
      <c r="AD215" s="161">
        <f t="shared" si="19"/>
        <v>818.10982529094565</v>
      </c>
      <c r="AE215" s="161">
        <f t="shared" si="19"/>
        <v>807.76630455892609</v>
      </c>
      <c r="AF215" s="161">
        <f t="shared" si="19"/>
        <v>797.42278382690643</v>
      </c>
      <c r="AG215" s="161">
        <f t="shared" si="19"/>
        <v>787.07926309488687</v>
      </c>
      <c r="AH215" s="161">
        <f t="shared" si="19"/>
        <v>776.7357423628672</v>
      </c>
      <c r="AI215" s="161">
        <f t="shared" si="19"/>
        <v>766.39222163084764</v>
      </c>
      <c r="AJ215" s="161">
        <f t="shared" si="19"/>
        <v>756.04870089882797</v>
      </c>
      <c r="AK215" s="161">
        <f t="shared" si="19"/>
        <v>745.70518016680842</v>
      </c>
      <c r="AL215" s="161">
        <f t="shared" si="19"/>
        <v>735.36165943478886</v>
      </c>
      <c r="AM215" s="161">
        <f t="shared" si="19"/>
        <v>725.01813870276919</v>
      </c>
      <c r="AN215" s="161">
        <f t="shared" si="19"/>
        <v>714.67461797074964</v>
      </c>
      <c r="AO215" s="161">
        <f t="shared" si="19"/>
        <v>704.33109723872997</v>
      </c>
      <c r="AP215" s="161">
        <f t="shared" si="19"/>
        <v>693.98757650671041</v>
      </c>
      <c r="AQ215" s="161">
        <f t="shared" si="19"/>
        <v>683.64405577468995</v>
      </c>
    </row>
    <row r="216" spans="7:91" ht="14.1" customHeight="1" thickBot="1">
      <c r="G216" s="22"/>
      <c r="H216" s="302"/>
      <c r="J216" s="304"/>
      <c r="K216" s="144" t="s">
        <v>153</v>
      </c>
      <c r="L216" s="162">
        <f t="shared" si="19"/>
        <v>1763.430064150396</v>
      </c>
      <c r="M216" s="162">
        <f t="shared" si="19"/>
        <v>1720.445960745976</v>
      </c>
      <c r="N216" s="162">
        <f t="shared" si="19"/>
        <v>1691.926281082558</v>
      </c>
      <c r="O216" s="162">
        <f t="shared" si="19"/>
        <v>1663.4066014191401</v>
      </c>
      <c r="P216" s="162">
        <f t="shared" si="19"/>
        <v>1634.8869217557221</v>
      </c>
      <c r="Q216" s="162">
        <f t="shared" si="19"/>
        <v>1606.367242092304</v>
      </c>
      <c r="R216" s="162">
        <f t="shared" si="19"/>
        <v>1577.847562428886</v>
      </c>
      <c r="S216" s="162">
        <f t="shared" si="19"/>
        <v>1549.3278827654681</v>
      </c>
      <c r="T216" s="162">
        <f t="shared" si="19"/>
        <v>1520.8082031020501</v>
      </c>
      <c r="U216" s="162">
        <f t="shared" si="19"/>
        <v>1492.2885234386322</v>
      </c>
      <c r="V216" s="162">
        <f t="shared" si="19"/>
        <v>1463.7688437752142</v>
      </c>
      <c r="W216" s="162">
        <f t="shared" si="19"/>
        <v>1435.2491641117965</v>
      </c>
      <c r="X216" s="162">
        <f t="shared" si="19"/>
        <v>1408.0124294269608</v>
      </c>
      <c r="Y216" s="162">
        <f t="shared" si="19"/>
        <v>1380.7756947421253</v>
      </c>
      <c r="Z216" s="162">
        <f t="shared" si="19"/>
        <v>1353.5389600572896</v>
      </c>
      <c r="AA216" s="162">
        <f t="shared" si="19"/>
        <v>1326.3022253724539</v>
      </c>
      <c r="AB216" s="162">
        <f t="shared" si="19"/>
        <v>1299.0654906876182</v>
      </c>
      <c r="AC216" s="162">
        <f t="shared" si="19"/>
        <v>1271.8287560027825</v>
      </c>
      <c r="AD216" s="162">
        <f t="shared" si="19"/>
        <v>1244.5920213179468</v>
      </c>
      <c r="AE216" s="162">
        <f t="shared" si="19"/>
        <v>1217.3552866331113</v>
      </c>
      <c r="AF216" s="162">
        <f t="shared" si="19"/>
        <v>1190.1185519482756</v>
      </c>
      <c r="AG216" s="162">
        <f t="shared" si="19"/>
        <v>1162.8818172634399</v>
      </c>
      <c r="AH216" s="162">
        <f t="shared" si="19"/>
        <v>1135.6450825786042</v>
      </c>
      <c r="AI216" s="162">
        <f t="shared" si="19"/>
        <v>1108.4083478937685</v>
      </c>
      <c r="AJ216" s="162">
        <f t="shared" si="19"/>
        <v>1081.1716132089327</v>
      </c>
      <c r="AK216" s="162">
        <f t="shared" si="19"/>
        <v>1053.9348785240973</v>
      </c>
      <c r="AL216" s="162">
        <f t="shared" si="19"/>
        <v>1026.6981438392615</v>
      </c>
      <c r="AM216" s="162">
        <f t="shared" si="19"/>
        <v>999.46140915442584</v>
      </c>
      <c r="AN216" s="162">
        <f t="shared" si="19"/>
        <v>972.22467446959013</v>
      </c>
      <c r="AO216" s="162">
        <f t="shared" si="19"/>
        <v>944.98793978475453</v>
      </c>
      <c r="AP216" s="162">
        <f t="shared" si="19"/>
        <v>917.75120509991882</v>
      </c>
      <c r="AQ216" s="162">
        <f t="shared" si="19"/>
        <v>890.51447041508288</v>
      </c>
    </row>
    <row r="217" spans="7:91" ht="14.1" customHeight="1" thickTop="1">
      <c r="G217" s="22"/>
      <c r="H217" s="302"/>
      <c r="J217" s="304"/>
      <c r="K217" s="140" t="s">
        <v>154</v>
      </c>
      <c r="L217" s="160">
        <f t="shared" si="19"/>
        <v>1763.430064150396</v>
      </c>
      <c r="M217" s="160">
        <f t="shared" si="19"/>
        <v>1720.445960745976</v>
      </c>
      <c r="N217" s="160">
        <f t="shared" si="19"/>
        <v>1616.7657702488473</v>
      </c>
      <c r="O217" s="160">
        <f t="shared" si="19"/>
        <v>1513.0855797517188</v>
      </c>
      <c r="P217" s="160">
        <f t="shared" si="19"/>
        <v>1409.4053892545903</v>
      </c>
      <c r="Q217" s="160">
        <f t="shared" si="19"/>
        <v>1305.7251987574618</v>
      </c>
      <c r="R217" s="160">
        <f t="shared" si="19"/>
        <v>1202.0450082603334</v>
      </c>
      <c r="S217" s="160">
        <f t="shared" si="19"/>
        <v>1098.3648177632049</v>
      </c>
      <c r="T217" s="160">
        <f t="shared" si="19"/>
        <v>994.68462726607618</v>
      </c>
      <c r="U217" s="160">
        <f t="shared" si="19"/>
        <v>891.00443676894758</v>
      </c>
      <c r="V217" s="160">
        <f t="shared" si="19"/>
        <v>787.32424627181899</v>
      </c>
      <c r="W217" s="160">
        <f t="shared" si="19"/>
        <v>683.64405577468995</v>
      </c>
      <c r="X217" s="160">
        <f t="shared" si="19"/>
        <v>674.83282004266596</v>
      </c>
      <c r="Y217" s="160">
        <f t="shared" si="19"/>
        <v>666.02158431064208</v>
      </c>
      <c r="Z217" s="160">
        <f t="shared" si="19"/>
        <v>657.21034857861821</v>
      </c>
      <c r="AA217" s="160">
        <f t="shared" si="19"/>
        <v>648.39911284659422</v>
      </c>
      <c r="AB217" s="160">
        <f t="shared" si="19"/>
        <v>639.58787711457035</v>
      </c>
      <c r="AC217" s="160">
        <f t="shared" si="19"/>
        <v>630.77664138254636</v>
      </c>
      <c r="AD217" s="160">
        <f t="shared" si="19"/>
        <v>621.96540565052248</v>
      </c>
      <c r="AE217" s="160">
        <f t="shared" si="19"/>
        <v>613.15416991849861</v>
      </c>
      <c r="AF217" s="160">
        <f t="shared" si="19"/>
        <v>604.34293418647462</v>
      </c>
      <c r="AG217" s="160">
        <f t="shared" si="19"/>
        <v>595.53169845445075</v>
      </c>
      <c r="AH217" s="160">
        <f t="shared" si="19"/>
        <v>586.72046272242687</v>
      </c>
      <c r="AI217" s="160">
        <f t="shared" si="19"/>
        <v>577.90922699040289</v>
      </c>
      <c r="AJ217" s="160">
        <f t="shared" si="19"/>
        <v>569.09799125837901</v>
      </c>
      <c r="AK217" s="160">
        <f t="shared" si="19"/>
        <v>560.28675552635514</v>
      </c>
      <c r="AL217" s="160">
        <f t="shared" si="19"/>
        <v>551.47551979433115</v>
      </c>
      <c r="AM217" s="160">
        <f t="shared" si="19"/>
        <v>542.66428406230727</v>
      </c>
      <c r="AN217" s="160">
        <f t="shared" si="19"/>
        <v>533.8530483302834</v>
      </c>
      <c r="AO217" s="160">
        <f t="shared" si="19"/>
        <v>525.04181259825941</v>
      </c>
      <c r="AP217" s="160">
        <f t="shared" si="19"/>
        <v>516.23057686623554</v>
      </c>
      <c r="AQ217" s="160">
        <f t="shared" si="19"/>
        <v>507.41934113421115</v>
      </c>
    </row>
    <row r="218" spans="7:91" ht="14.1" customHeight="1">
      <c r="G218" s="22"/>
      <c r="H218" s="302"/>
      <c r="J218" s="304"/>
      <c r="K218" s="19" t="s">
        <v>155</v>
      </c>
      <c r="L218" s="161">
        <f t="shared" si="19"/>
        <v>1763.430064150396</v>
      </c>
      <c r="M218" s="161">
        <f t="shared" si="19"/>
        <v>1720.445960745976</v>
      </c>
      <c r="N218" s="161">
        <f t="shared" si="19"/>
        <v>1637.4528117128866</v>
      </c>
      <c r="O218" s="161">
        <f t="shared" si="19"/>
        <v>1554.4596626797972</v>
      </c>
      <c r="P218" s="161">
        <f t="shared" si="19"/>
        <v>1471.4665136467081</v>
      </c>
      <c r="Q218" s="161">
        <f t="shared" si="19"/>
        <v>1388.4733646136187</v>
      </c>
      <c r="R218" s="161">
        <f t="shared" si="19"/>
        <v>1305.4802155805294</v>
      </c>
      <c r="S218" s="161">
        <f t="shared" si="19"/>
        <v>1222.48706654744</v>
      </c>
      <c r="T218" s="161">
        <f t="shared" si="19"/>
        <v>1139.4939175143509</v>
      </c>
      <c r="U218" s="161">
        <f t="shared" si="19"/>
        <v>1056.5007684812615</v>
      </c>
      <c r="V218" s="161">
        <f t="shared" si="19"/>
        <v>973.50761944817225</v>
      </c>
      <c r="W218" s="161">
        <f t="shared" si="19"/>
        <v>890.51447041508288</v>
      </c>
      <c r="X218" s="161">
        <f t="shared" si="19"/>
        <v>880.17094968306333</v>
      </c>
      <c r="Y218" s="161">
        <f t="shared" si="19"/>
        <v>869.82742895104366</v>
      </c>
      <c r="Z218" s="161">
        <f t="shared" si="19"/>
        <v>859.4839082190241</v>
      </c>
      <c r="AA218" s="161">
        <f t="shared" si="19"/>
        <v>849.14038748700455</v>
      </c>
      <c r="AB218" s="161">
        <f t="shared" si="19"/>
        <v>838.79686675498488</v>
      </c>
      <c r="AC218" s="161">
        <f t="shared" si="19"/>
        <v>828.45334602296532</v>
      </c>
      <c r="AD218" s="161">
        <f t="shared" si="19"/>
        <v>818.10982529094565</v>
      </c>
      <c r="AE218" s="161">
        <f t="shared" si="19"/>
        <v>807.76630455892609</v>
      </c>
      <c r="AF218" s="161">
        <f t="shared" si="19"/>
        <v>797.42278382690643</v>
      </c>
      <c r="AG218" s="161">
        <f t="shared" si="19"/>
        <v>787.07926309488687</v>
      </c>
      <c r="AH218" s="161">
        <f t="shared" si="19"/>
        <v>776.7357423628672</v>
      </c>
      <c r="AI218" s="161">
        <f t="shared" si="19"/>
        <v>766.39222163084764</v>
      </c>
      <c r="AJ218" s="161">
        <f t="shared" si="19"/>
        <v>756.04870089882797</v>
      </c>
      <c r="AK218" s="161">
        <f t="shared" si="19"/>
        <v>745.70518016680842</v>
      </c>
      <c r="AL218" s="161">
        <f t="shared" si="19"/>
        <v>735.36165943478886</v>
      </c>
      <c r="AM218" s="161">
        <f t="shared" si="19"/>
        <v>725.01813870276919</v>
      </c>
      <c r="AN218" s="161">
        <f t="shared" si="19"/>
        <v>714.67461797074964</v>
      </c>
      <c r="AO218" s="161">
        <f t="shared" si="19"/>
        <v>704.33109723872997</v>
      </c>
      <c r="AP218" s="161">
        <f t="shared" si="19"/>
        <v>693.98757650671041</v>
      </c>
      <c r="AQ218" s="161">
        <f t="shared" si="19"/>
        <v>683.64405577468995</v>
      </c>
    </row>
    <row r="219" spans="7:91" ht="14.1" customHeight="1" thickBot="1">
      <c r="G219" s="22"/>
      <c r="H219" s="302"/>
      <c r="J219" s="304"/>
      <c r="K219" s="144" t="s">
        <v>156</v>
      </c>
      <c r="L219" s="162">
        <f t="shared" si="19"/>
        <v>1763.430064150396</v>
      </c>
      <c r="M219" s="162">
        <f t="shared" si="19"/>
        <v>1720.445960745976</v>
      </c>
      <c r="N219" s="162">
        <f t="shared" si="19"/>
        <v>1691.926281082558</v>
      </c>
      <c r="O219" s="162">
        <f t="shared" si="19"/>
        <v>1663.4066014191401</v>
      </c>
      <c r="P219" s="162">
        <f t="shared" si="19"/>
        <v>1634.8869217557221</v>
      </c>
      <c r="Q219" s="162">
        <f t="shared" si="19"/>
        <v>1606.367242092304</v>
      </c>
      <c r="R219" s="162">
        <f t="shared" si="19"/>
        <v>1577.847562428886</v>
      </c>
      <c r="S219" s="162">
        <f t="shared" si="19"/>
        <v>1549.3278827654681</v>
      </c>
      <c r="T219" s="162">
        <f t="shared" si="19"/>
        <v>1520.8082031020501</v>
      </c>
      <c r="U219" s="162">
        <f t="shared" si="19"/>
        <v>1492.2885234386322</v>
      </c>
      <c r="V219" s="162">
        <f t="shared" si="19"/>
        <v>1463.7688437752142</v>
      </c>
      <c r="W219" s="162">
        <f t="shared" si="19"/>
        <v>1435.2491641117965</v>
      </c>
      <c r="X219" s="162">
        <f t="shared" si="19"/>
        <v>1408.0124294269608</v>
      </c>
      <c r="Y219" s="162">
        <f t="shared" si="19"/>
        <v>1380.7756947421253</v>
      </c>
      <c r="Z219" s="162">
        <f t="shared" si="19"/>
        <v>1353.5389600572896</v>
      </c>
      <c r="AA219" s="162">
        <f t="shared" si="19"/>
        <v>1326.3022253724539</v>
      </c>
      <c r="AB219" s="162">
        <f t="shared" si="19"/>
        <v>1299.0654906876182</v>
      </c>
      <c r="AC219" s="162">
        <f t="shared" si="19"/>
        <v>1271.8287560027825</v>
      </c>
      <c r="AD219" s="162">
        <f t="shared" si="19"/>
        <v>1244.5920213179468</v>
      </c>
      <c r="AE219" s="162">
        <f t="shared" si="19"/>
        <v>1217.3552866331113</v>
      </c>
      <c r="AF219" s="162">
        <f t="shared" si="19"/>
        <v>1190.1185519482756</v>
      </c>
      <c r="AG219" s="162">
        <f t="shared" si="19"/>
        <v>1162.8818172634399</v>
      </c>
      <c r="AH219" s="162">
        <f t="shared" si="19"/>
        <v>1135.6450825786042</v>
      </c>
      <c r="AI219" s="162">
        <f t="shared" si="19"/>
        <v>1108.4083478937685</v>
      </c>
      <c r="AJ219" s="162">
        <f t="shared" si="19"/>
        <v>1081.1716132089327</v>
      </c>
      <c r="AK219" s="162">
        <f t="shared" si="19"/>
        <v>1053.9348785240973</v>
      </c>
      <c r="AL219" s="162">
        <f t="shared" si="19"/>
        <v>1026.6981438392615</v>
      </c>
      <c r="AM219" s="162">
        <f t="shared" si="19"/>
        <v>999.46140915442584</v>
      </c>
      <c r="AN219" s="162">
        <f t="shared" si="19"/>
        <v>972.22467446959013</v>
      </c>
      <c r="AO219" s="162">
        <f t="shared" si="19"/>
        <v>944.98793978475453</v>
      </c>
      <c r="AP219" s="162">
        <f t="shared" si="19"/>
        <v>917.75120509991882</v>
      </c>
      <c r="AQ219" s="162">
        <f t="shared" ref="AQ219" si="20">AQ216</f>
        <v>890.51447041508288</v>
      </c>
    </row>
    <row r="220" spans="7:91" ht="14.1" customHeight="1" thickTop="1">
      <c r="G220" s="22"/>
      <c r="H220" s="302"/>
      <c r="J220" s="304"/>
      <c r="K220" s="140" t="s">
        <v>157</v>
      </c>
      <c r="L220" s="160">
        <f t="shared" ref="L220:AQ225" si="21">L217</f>
        <v>1763.430064150396</v>
      </c>
      <c r="M220" s="160">
        <f t="shared" si="21"/>
        <v>1720.445960745976</v>
      </c>
      <c r="N220" s="160">
        <f t="shared" si="21"/>
        <v>1616.7657702488473</v>
      </c>
      <c r="O220" s="160">
        <f t="shared" si="21"/>
        <v>1513.0855797517188</v>
      </c>
      <c r="P220" s="160">
        <f t="shared" si="21"/>
        <v>1409.4053892545903</v>
      </c>
      <c r="Q220" s="160">
        <f t="shared" si="21"/>
        <v>1305.7251987574618</v>
      </c>
      <c r="R220" s="160">
        <f t="shared" si="21"/>
        <v>1202.0450082603334</v>
      </c>
      <c r="S220" s="160">
        <f t="shared" si="21"/>
        <v>1098.3648177632049</v>
      </c>
      <c r="T220" s="160">
        <f t="shared" si="21"/>
        <v>994.68462726607618</v>
      </c>
      <c r="U220" s="160">
        <f t="shared" si="21"/>
        <v>891.00443676894758</v>
      </c>
      <c r="V220" s="160">
        <f t="shared" si="21"/>
        <v>787.32424627181899</v>
      </c>
      <c r="W220" s="160">
        <f t="shared" si="21"/>
        <v>683.64405577468995</v>
      </c>
      <c r="X220" s="160">
        <f t="shared" si="21"/>
        <v>674.83282004266596</v>
      </c>
      <c r="Y220" s="160">
        <f t="shared" si="21"/>
        <v>666.02158431064208</v>
      </c>
      <c r="Z220" s="160">
        <f t="shared" si="21"/>
        <v>657.21034857861821</v>
      </c>
      <c r="AA220" s="160">
        <f t="shared" si="21"/>
        <v>648.39911284659422</v>
      </c>
      <c r="AB220" s="160">
        <f t="shared" si="21"/>
        <v>639.58787711457035</v>
      </c>
      <c r="AC220" s="160">
        <f t="shared" si="21"/>
        <v>630.77664138254636</v>
      </c>
      <c r="AD220" s="160">
        <f t="shared" si="21"/>
        <v>621.96540565052248</v>
      </c>
      <c r="AE220" s="160">
        <f t="shared" si="21"/>
        <v>613.15416991849861</v>
      </c>
      <c r="AF220" s="160">
        <f t="shared" si="21"/>
        <v>604.34293418647462</v>
      </c>
      <c r="AG220" s="160">
        <f t="shared" si="21"/>
        <v>595.53169845445075</v>
      </c>
      <c r="AH220" s="160">
        <f t="shared" si="21"/>
        <v>586.72046272242687</v>
      </c>
      <c r="AI220" s="160">
        <f t="shared" si="21"/>
        <v>577.90922699040289</v>
      </c>
      <c r="AJ220" s="160">
        <f t="shared" si="21"/>
        <v>569.09799125837901</v>
      </c>
      <c r="AK220" s="160">
        <f t="shared" si="21"/>
        <v>560.28675552635514</v>
      </c>
      <c r="AL220" s="160">
        <f t="shared" si="21"/>
        <v>551.47551979433115</v>
      </c>
      <c r="AM220" s="160">
        <f t="shared" si="21"/>
        <v>542.66428406230727</v>
      </c>
      <c r="AN220" s="160">
        <f t="shared" si="21"/>
        <v>533.8530483302834</v>
      </c>
      <c r="AO220" s="160">
        <f t="shared" si="21"/>
        <v>525.04181259825941</v>
      </c>
      <c r="AP220" s="160">
        <f t="shared" si="21"/>
        <v>516.23057686623554</v>
      </c>
      <c r="AQ220" s="160">
        <f t="shared" si="21"/>
        <v>507.41934113421115</v>
      </c>
    </row>
    <row r="221" spans="7:91" ht="14.1" customHeight="1">
      <c r="G221" s="22"/>
      <c r="H221" s="302"/>
      <c r="J221" s="304"/>
      <c r="K221" s="19" t="s">
        <v>158</v>
      </c>
      <c r="L221" s="161">
        <f t="shared" si="21"/>
        <v>1763.430064150396</v>
      </c>
      <c r="M221" s="161">
        <f t="shared" si="21"/>
        <v>1720.445960745976</v>
      </c>
      <c r="N221" s="161">
        <f t="shared" si="21"/>
        <v>1637.4528117128866</v>
      </c>
      <c r="O221" s="161">
        <f t="shared" si="21"/>
        <v>1554.4596626797972</v>
      </c>
      <c r="P221" s="161">
        <f t="shared" si="21"/>
        <v>1471.4665136467081</v>
      </c>
      <c r="Q221" s="161">
        <f t="shared" si="21"/>
        <v>1388.4733646136187</v>
      </c>
      <c r="R221" s="161">
        <f t="shared" si="21"/>
        <v>1305.4802155805294</v>
      </c>
      <c r="S221" s="161">
        <f t="shared" si="21"/>
        <v>1222.48706654744</v>
      </c>
      <c r="T221" s="161">
        <f t="shared" si="21"/>
        <v>1139.4939175143509</v>
      </c>
      <c r="U221" s="161">
        <f t="shared" si="21"/>
        <v>1056.5007684812615</v>
      </c>
      <c r="V221" s="161">
        <f t="shared" si="21"/>
        <v>973.50761944817225</v>
      </c>
      <c r="W221" s="161">
        <f t="shared" si="21"/>
        <v>890.51447041508288</v>
      </c>
      <c r="X221" s="161">
        <f t="shared" si="21"/>
        <v>880.17094968306333</v>
      </c>
      <c r="Y221" s="161">
        <f t="shared" si="21"/>
        <v>869.82742895104366</v>
      </c>
      <c r="Z221" s="161">
        <f t="shared" si="21"/>
        <v>859.4839082190241</v>
      </c>
      <c r="AA221" s="161">
        <f t="shared" si="21"/>
        <v>849.14038748700455</v>
      </c>
      <c r="AB221" s="161">
        <f t="shared" si="21"/>
        <v>838.79686675498488</v>
      </c>
      <c r="AC221" s="161">
        <f t="shared" si="21"/>
        <v>828.45334602296532</v>
      </c>
      <c r="AD221" s="161">
        <f t="shared" si="21"/>
        <v>818.10982529094565</v>
      </c>
      <c r="AE221" s="161">
        <f t="shared" si="21"/>
        <v>807.76630455892609</v>
      </c>
      <c r="AF221" s="161">
        <f t="shared" si="21"/>
        <v>797.42278382690643</v>
      </c>
      <c r="AG221" s="161">
        <f t="shared" si="21"/>
        <v>787.07926309488687</v>
      </c>
      <c r="AH221" s="161">
        <f t="shared" si="21"/>
        <v>776.7357423628672</v>
      </c>
      <c r="AI221" s="161">
        <f t="shared" si="21"/>
        <v>766.39222163084764</v>
      </c>
      <c r="AJ221" s="161">
        <f t="shared" si="21"/>
        <v>756.04870089882797</v>
      </c>
      <c r="AK221" s="161">
        <f t="shared" si="21"/>
        <v>745.70518016680842</v>
      </c>
      <c r="AL221" s="161">
        <f t="shared" si="21"/>
        <v>735.36165943478886</v>
      </c>
      <c r="AM221" s="161">
        <f t="shared" si="21"/>
        <v>725.01813870276919</v>
      </c>
      <c r="AN221" s="161">
        <f t="shared" si="21"/>
        <v>714.67461797074964</v>
      </c>
      <c r="AO221" s="161">
        <f t="shared" si="21"/>
        <v>704.33109723872997</v>
      </c>
      <c r="AP221" s="161">
        <f t="shared" si="21"/>
        <v>693.98757650671041</v>
      </c>
      <c r="AQ221" s="161">
        <f t="shared" si="21"/>
        <v>683.64405577468995</v>
      </c>
    </row>
    <row r="222" spans="7:91" ht="14.1" customHeight="1" thickBot="1">
      <c r="G222" s="22"/>
      <c r="H222" s="302"/>
      <c r="J222" s="304"/>
      <c r="K222" s="144" t="s">
        <v>159</v>
      </c>
      <c r="L222" s="162">
        <f t="shared" si="21"/>
        <v>1763.430064150396</v>
      </c>
      <c r="M222" s="162">
        <f t="shared" si="21"/>
        <v>1720.445960745976</v>
      </c>
      <c r="N222" s="162">
        <f t="shared" si="21"/>
        <v>1691.926281082558</v>
      </c>
      <c r="O222" s="162">
        <f t="shared" si="21"/>
        <v>1663.4066014191401</v>
      </c>
      <c r="P222" s="162">
        <f t="shared" si="21"/>
        <v>1634.8869217557221</v>
      </c>
      <c r="Q222" s="162">
        <f t="shared" si="21"/>
        <v>1606.367242092304</v>
      </c>
      <c r="R222" s="162">
        <f t="shared" si="21"/>
        <v>1577.847562428886</v>
      </c>
      <c r="S222" s="162">
        <f t="shared" si="21"/>
        <v>1549.3278827654681</v>
      </c>
      <c r="T222" s="162">
        <f t="shared" si="21"/>
        <v>1520.8082031020501</v>
      </c>
      <c r="U222" s="162">
        <f t="shared" si="21"/>
        <v>1492.2885234386322</v>
      </c>
      <c r="V222" s="162">
        <f t="shared" si="21"/>
        <v>1463.7688437752142</v>
      </c>
      <c r="W222" s="162">
        <f t="shared" si="21"/>
        <v>1435.2491641117965</v>
      </c>
      <c r="X222" s="162">
        <f t="shared" si="21"/>
        <v>1408.0124294269608</v>
      </c>
      <c r="Y222" s="162">
        <f t="shared" si="21"/>
        <v>1380.7756947421253</v>
      </c>
      <c r="Z222" s="162">
        <f t="shared" si="21"/>
        <v>1353.5389600572896</v>
      </c>
      <c r="AA222" s="162">
        <f t="shared" si="21"/>
        <v>1326.3022253724539</v>
      </c>
      <c r="AB222" s="162">
        <f t="shared" si="21"/>
        <v>1299.0654906876182</v>
      </c>
      <c r="AC222" s="162">
        <f t="shared" si="21"/>
        <v>1271.8287560027825</v>
      </c>
      <c r="AD222" s="162">
        <f t="shared" si="21"/>
        <v>1244.5920213179468</v>
      </c>
      <c r="AE222" s="162">
        <f t="shared" si="21"/>
        <v>1217.3552866331113</v>
      </c>
      <c r="AF222" s="162">
        <f t="shared" si="21"/>
        <v>1190.1185519482756</v>
      </c>
      <c r="AG222" s="162">
        <f t="shared" si="21"/>
        <v>1162.8818172634399</v>
      </c>
      <c r="AH222" s="162">
        <f t="shared" si="21"/>
        <v>1135.6450825786042</v>
      </c>
      <c r="AI222" s="162">
        <f t="shared" si="21"/>
        <v>1108.4083478937685</v>
      </c>
      <c r="AJ222" s="162">
        <f t="shared" si="21"/>
        <v>1081.1716132089327</v>
      </c>
      <c r="AK222" s="162">
        <f t="shared" si="21"/>
        <v>1053.9348785240973</v>
      </c>
      <c r="AL222" s="162">
        <f t="shared" si="21"/>
        <v>1026.6981438392615</v>
      </c>
      <c r="AM222" s="162">
        <f t="shared" si="21"/>
        <v>999.46140915442584</v>
      </c>
      <c r="AN222" s="162">
        <f t="shared" si="21"/>
        <v>972.22467446959013</v>
      </c>
      <c r="AO222" s="162">
        <f t="shared" si="21"/>
        <v>944.98793978475453</v>
      </c>
      <c r="AP222" s="162">
        <f t="shared" si="21"/>
        <v>917.75120509991882</v>
      </c>
      <c r="AQ222" s="162">
        <f t="shared" si="21"/>
        <v>890.51447041508288</v>
      </c>
    </row>
    <row r="223" spans="7:91" ht="14.1" customHeight="1" thickTop="1">
      <c r="G223" s="22"/>
      <c r="H223" s="302"/>
      <c r="J223" s="304"/>
      <c r="K223" s="140" t="s">
        <v>160</v>
      </c>
      <c r="L223" s="160">
        <f t="shared" si="21"/>
        <v>1763.430064150396</v>
      </c>
      <c r="M223" s="160">
        <f t="shared" si="21"/>
        <v>1720.445960745976</v>
      </c>
      <c r="N223" s="160">
        <f t="shared" si="21"/>
        <v>1616.7657702488473</v>
      </c>
      <c r="O223" s="160">
        <f t="shared" si="21"/>
        <v>1513.0855797517188</v>
      </c>
      <c r="P223" s="160">
        <f t="shared" si="21"/>
        <v>1409.4053892545903</v>
      </c>
      <c r="Q223" s="160">
        <f t="shared" si="21"/>
        <v>1305.7251987574618</v>
      </c>
      <c r="R223" s="160">
        <f t="shared" si="21"/>
        <v>1202.0450082603334</v>
      </c>
      <c r="S223" s="160">
        <f t="shared" si="21"/>
        <v>1098.3648177632049</v>
      </c>
      <c r="T223" s="160">
        <f t="shared" si="21"/>
        <v>994.68462726607618</v>
      </c>
      <c r="U223" s="160">
        <f t="shared" si="21"/>
        <v>891.00443676894758</v>
      </c>
      <c r="V223" s="160">
        <f t="shared" si="21"/>
        <v>787.32424627181899</v>
      </c>
      <c r="W223" s="160">
        <f t="shared" si="21"/>
        <v>683.64405577468995</v>
      </c>
      <c r="X223" s="160">
        <f t="shared" si="21"/>
        <v>674.83282004266596</v>
      </c>
      <c r="Y223" s="160">
        <f t="shared" si="21"/>
        <v>666.02158431064208</v>
      </c>
      <c r="Z223" s="160">
        <f t="shared" si="21"/>
        <v>657.21034857861821</v>
      </c>
      <c r="AA223" s="160">
        <f t="shared" si="21"/>
        <v>648.39911284659422</v>
      </c>
      <c r="AB223" s="160">
        <f t="shared" si="21"/>
        <v>639.58787711457035</v>
      </c>
      <c r="AC223" s="160">
        <f t="shared" si="21"/>
        <v>630.77664138254636</v>
      </c>
      <c r="AD223" s="160">
        <f t="shared" si="21"/>
        <v>621.96540565052248</v>
      </c>
      <c r="AE223" s="160">
        <f t="shared" si="21"/>
        <v>613.15416991849861</v>
      </c>
      <c r="AF223" s="160">
        <f t="shared" si="21"/>
        <v>604.34293418647462</v>
      </c>
      <c r="AG223" s="160">
        <f t="shared" si="21"/>
        <v>595.53169845445075</v>
      </c>
      <c r="AH223" s="160">
        <f t="shared" si="21"/>
        <v>586.72046272242687</v>
      </c>
      <c r="AI223" s="160">
        <f t="shared" si="21"/>
        <v>577.90922699040289</v>
      </c>
      <c r="AJ223" s="160">
        <f t="shared" si="21"/>
        <v>569.09799125837901</v>
      </c>
      <c r="AK223" s="160">
        <f t="shared" si="21"/>
        <v>560.28675552635514</v>
      </c>
      <c r="AL223" s="160">
        <f t="shared" si="21"/>
        <v>551.47551979433115</v>
      </c>
      <c r="AM223" s="160">
        <f t="shared" si="21"/>
        <v>542.66428406230727</v>
      </c>
      <c r="AN223" s="160">
        <f t="shared" si="21"/>
        <v>533.8530483302834</v>
      </c>
      <c r="AO223" s="160">
        <f t="shared" si="21"/>
        <v>525.04181259825941</v>
      </c>
      <c r="AP223" s="160">
        <f t="shared" si="21"/>
        <v>516.23057686623554</v>
      </c>
      <c r="AQ223" s="160">
        <f t="shared" si="21"/>
        <v>507.41934113421115</v>
      </c>
    </row>
    <row r="224" spans="7:91" ht="14.1" customHeight="1">
      <c r="G224" s="22"/>
      <c r="H224" s="302"/>
      <c r="J224" s="304"/>
      <c r="K224" s="19" t="s">
        <v>161</v>
      </c>
      <c r="L224" s="161">
        <f t="shared" si="21"/>
        <v>1763.430064150396</v>
      </c>
      <c r="M224" s="161">
        <f t="shared" si="21"/>
        <v>1720.445960745976</v>
      </c>
      <c r="N224" s="161">
        <f t="shared" si="21"/>
        <v>1637.4528117128866</v>
      </c>
      <c r="O224" s="161">
        <f t="shared" si="21"/>
        <v>1554.4596626797972</v>
      </c>
      <c r="P224" s="161">
        <f t="shared" si="21"/>
        <v>1471.4665136467081</v>
      </c>
      <c r="Q224" s="161">
        <f t="shared" si="21"/>
        <v>1388.4733646136187</v>
      </c>
      <c r="R224" s="161">
        <f t="shared" si="21"/>
        <v>1305.4802155805294</v>
      </c>
      <c r="S224" s="161">
        <f t="shared" si="21"/>
        <v>1222.48706654744</v>
      </c>
      <c r="T224" s="161">
        <f t="shared" si="21"/>
        <v>1139.4939175143509</v>
      </c>
      <c r="U224" s="161">
        <f t="shared" si="21"/>
        <v>1056.5007684812615</v>
      </c>
      <c r="V224" s="161">
        <f t="shared" si="21"/>
        <v>973.50761944817225</v>
      </c>
      <c r="W224" s="161">
        <f t="shared" si="21"/>
        <v>890.51447041508288</v>
      </c>
      <c r="X224" s="161">
        <f t="shared" si="21"/>
        <v>880.17094968306333</v>
      </c>
      <c r="Y224" s="161">
        <f t="shared" si="21"/>
        <v>869.82742895104366</v>
      </c>
      <c r="Z224" s="161">
        <f t="shared" si="21"/>
        <v>859.4839082190241</v>
      </c>
      <c r="AA224" s="161">
        <f t="shared" si="21"/>
        <v>849.14038748700455</v>
      </c>
      <c r="AB224" s="161">
        <f t="shared" si="21"/>
        <v>838.79686675498488</v>
      </c>
      <c r="AC224" s="161">
        <f t="shared" si="21"/>
        <v>828.45334602296532</v>
      </c>
      <c r="AD224" s="161">
        <f t="shared" si="21"/>
        <v>818.10982529094565</v>
      </c>
      <c r="AE224" s="161">
        <f t="shared" si="21"/>
        <v>807.76630455892609</v>
      </c>
      <c r="AF224" s="161">
        <f t="shared" si="21"/>
        <v>797.42278382690643</v>
      </c>
      <c r="AG224" s="161">
        <f t="shared" si="21"/>
        <v>787.07926309488687</v>
      </c>
      <c r="AH224" s="161">
        <f t="shared" si="21"/>
        <v>776.7357423628672</v>
      </c>
      <c r="AI224" s="161">
        <f t="shared" si="21"/>
        <v>766.39222163084764</v>
      </c>
      <c r="AJ224" s="161">
        <f t="shared" si="21"/>
        <v>756.04870089882797</v>
      </c>
      <c r="AK224" s="161">
        <f t="shared" si="21"/>
        <v>745.70518016680842</v>
      </c>
      <c r="AL224" s="161">
        <f t="shared" si="21"/>
        <v>735.36165943478886</v>
      </c>
      <c r="AM224" s="161">
        <f t="shared" si="21"/>
        <v>725.01813870276919</v>
      </c>
      <c r="AN224" s="161">
        <f t="shared" si="21"/>
        <v>714.67461797074964</v>
      </c>
      <c r="AO224" s="161">
        <f t="shared" si="21"/>
        <v>704.33109723872997</v>
      </c>
      <c r="AP224" s="161">
        <f t="shared" si="21"/>
        <v>693.98757650671041</v>
      </c>
      <c r="AQ224" s="161">
        <f t="shared" si="21"/>
        <v>683.64405577468995</v>
      </c>
    </row>
    <row r="225" spans="7:69" ht="14.1" customHeight="1" thickBot="1">
      <c r="G225" s="22"/>
      <c r="H225" s="302"/>
      <c r="J225" s="305"/>
      <c r="K225" s="144" t="s">
        <v>162</v>
      </c>
      <c r="L225" s="162">
        <f t="shared" si="21"/>
        <v>1763.430064150396</v>
      </c>
      <c r="M225" s="162">
        <f t="shared" si="21"/>
        <v>1720.445960745976</v>
      </c>
      <c r="N225" s="162">
        <f t="shared" si="21"/>
        <v>1691.926281082558</v>
      </c>
      <c r="O225" s="162">
        <f t="shared" si="21"/>
        <v>1663.4066014191401</v>
      </c>
      <c r="P225" s="162">
        <f t="shared" si="21"/>
        <v>1634.8869217557221</v>
      </c>
      <c r="Q225" s="162">
        <f t="shared" si="21"/>
        <v>1606.367242092304</v>
      </c>
      <c r="R225" s="162">
        <f t="shared" si="21"/>
        <v>1577.847562428886</v>
      </c>
      <c r="S225" s="162">
        <f t="shared" si="21"/>
        <v>1549.3278827654681</v>
      </c>
      <c r="T225" s="162">
        <f t="shared" si="21"/>
        <v>1520.8082031020501</v>
      </c>
      <c r="U225" s="162">
        <f t="shared" si="21"/>
        <v>1492.2885234386322</v>
      </c>
      <c r="V225" s="162">
        <f t="shared" si="21"/>
        <v>1463.7688437752142</v>
      </c>
      <c r="W225" s="162">
        <f t="shared" si="21"/>
        <v>1435.2491641117965</v>
      </c>
      <c r="X225" s="162">
        <f t="shared" si="21"/>
        <v>1408.0124294269608</v>
      </c>
      <c r="Y225" s="162">
        <f t="shared" si="21"/>
        <v>1380.7756947421253</v>
      </c>
      <c r="Z225" s="162">
        <f t="shared" si="21"/>
        <v>1353.5389600572896</v>
      </c>
      <c r="AA225" s="162">
        <f t="shared" si="21"/>
        <v>1326.3022253724539</v>
      </c>
      <c r="AB225" s="162">
        <f t="shared" si="21"/>
        <v>1299.0654906876182</v>
      </c>
      <c r="AC225" s="162">
        <f t="shared" si="21"/>
        <v>1271.8287560027825</v>
      </c>
      <c r="AD225" s="162">
        <f t="shared" si="21"/>
        <v>1244.5920213179468</v>
      </c>
      <c r="AE225" s="162">
        <f t="shared" si="21"/>
        <v>1217.3552866331113</v>
      </c>
      <c r="AF225" s="162">
        <f t="shared" si="21"/>
        <v>1190.1185519482756</v>
      </c>
      <c r="AG225" s="162">
        <f t="shared" si="21"/>
        <v>1162.8818172634399</v>
      </c>
      <c r="AH225" s="162">
        <f t="shared" si="21"/>
        <v>1135.6450825786042</v>
      </c>
      <c r="AI225" s="162">
        <f t="shared" si="21"/>
        <v>1108.4083478937685</v>
      </c>
      <c r="AJ225" s="162">
        <f t="shared" si="21"/>
        <v>1081.1716132089327</v>
      </c>
      <c r="AK225" s="162">
        <f t="shared" si="21"/>
        <v>1053.9348785240973</v>
      </c>
      <c r="AL225" s="162">
        <f t="shared" si="21"/>
        <v>1026.6981438392615</v>
      </c>
      <c r="AM225" s="162">
        <f t="shared" si="21"/>
        <v>999.46140915442584</v>
      </c>
      <c r="AN225" s="162">
        <f t="shared" si="21"/>
        <v>972.22467446959013</v>
      </c>
      <c r="AO225" s="162">
        <f t="shared" si="21"/>
        <v>944.98793978475453</v>
      </c>
      <c r="AP225" s="162">
        <f t="shared" si="21"/>
        <v>917.75120509991882</v>
      </c>
      <c r="AQ225" s="162">
        <f t="shared" si="21"/>
        <v>890.51447041508288</v>
      </c>
    </row>
    <row r="226" spans="7:69" ht="14.1" customHeight="1" thickTop="1">
      <c r="G226" s="22"/>
      <c r="H226" s="302"/>
      <c r="J226" s="147"/>
      <c r="K226" s="19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  <c r="AO226" s="163"/>
      <c r="AP226" s="163"/>
      <c r="AQ226" s="163"/>
    </row>
    <row r="227" spans="7:69" ht="14.1" customHeight="1">
      <c r="G227" s="22"/>
      <c r="H227" s="302"/>
      <c r="L227" s="128">
        <v>2019</v>
      </c>
      <c r="M227" s="128">
        <v>2020</v>
      </c>
      <c r="N227" s="128">
        <v>2021</v>
      </c>
      <c r="O227" s="128">
        <v>2022</v>
      </c>
      <c r="P227" s="128">
        <v>2023</v>
      </c>
      <c r="Q227" s="128">
        <v>2024</v>
      </c>
      <c r="R227" s="128">
        <v>2025</v>
      </c>
      <c r="S227" s="128">
        <v>2026</v>
      </c>
      <c r="T227" s="128">
        <v>2027</v>
      </c>
      <c r="U227" s="128">
        <v>2028</v>
      </c>
      <c r="V227" s="128">
        <v>2029</v>
      </c>
      <c r="W227" s="128">
        <v>2030</v>
      </c>
      <c r="X227" s="128">
        <v>2031</v>
      </c>
      <c r="Y227" s="128">
        <v>2032</v>
      </c>
      <c r="Z227" s="128">
        <v>2033</v>
      </c>
      <c r="AA227" s="128">
        <v>2034</v>
      </c>
      <c r="AB227" s="128">
        <v>2035</v>
      </c>
      <c r="AC227" s="128">
        <v>2036</v>
      </c>
      <c r="AD227" s="128">
        <v>2037</v>
      </c>
      <c r="AE227" s="128">
        <v>2038</v>
      </c>
      <c r="AF227" s="128">
        <v>2039</v>
      </c>
      <c r="AG227" s="128">
        <v>2040</v>
      </c>
      <c r="AH227" s="128">
        <v>2041</v>
      </c>
      <c r="AI227" s="128">
        <v>2042</v>
      </c>
      <c r="AJ227" s="128">
        <v>2043</v>
      </c>
      <c r="AK227" s="128">
        <v>2044</v>
      </c>
      <c r="AL227" s="128">
        <v>2045</v>
      </c>
      <c r="AM227" s="128">
        <v>2046</v>
      </c>
      <c r="AN227" s="128">
        <v>2047</v>
      </c>
      <c r="AO227" s="128">
        <v>2048</v>
      </c>
      <c r="AP227" s="128">
        <v>2049</v>
      </c>
      <c r="AQ227" s="128">
        <v>2050</v>
      </c>
    </row>
    <row r="228" spans="7:69" ht="14.1" customHeight="1">
      <c r="G228" s="22"/>
      <c r="H228" s="302"/>
      <c r="J228" s="303" t="s">
        <v>165</v>
      </c>
      <c r="K228" s="140" t="s">
        <v>133</v>
      </c>
      <c r="L228" s="160">
        <v>19.268385484388549</v>
      </c>
      <c r="M228" s="160">
        <v>18.55</v>
      </c>
      <c r="N228" s="160">
        <v>17.680999530888872</v>
      </c>
      <c r="O228" s="160">
        <v>16.811999061777747</v>
      </c>
      <c r="P228" s="160">
        <v>15.942998592666623</v>
      </c>
      <c r="Q228" s="160">
        <v>15.073998123555498</v>
      </c>
      <c r="R228" s="160">
        <v>14.204997654444373</v>
      </c>
      <c r="S228" s="160">
        <v>13.335997185333252</v>
      </c>
      <c r="T228" s="160">
        <v>12.466996716222123</v>
      </c>
      <c r="U228" s="160">
        <v>11.597996247110999</v>
      </c>
      <c r="V228" s="160">
        <v>10.728995777999872</v>
      </c>
      <c r="W228" s="160">
        <v>9.8599953088887418</v>
      </c>
      <c r="X228" s="160">
        <v>9.7861435157172245</v>
      </c>
      <c r="Y228" s="160">
        <v>9.7122917225457073</v>
      </c>
      <c r="Z228" s="160">
        <v>9.63843992937419</v>
      </c>
      <c r="AA228" s="160">
        <v>9.5645881362026728</v>
      </c>
      <c r="AB228" s="160">
        <v>9.4907363430311555</v>
      </c>
      <c r="AC228" s="160">
        <v>9.4168845498596347</v>
      </c>
      <c r="AD228" s="160">
        <v>9.3430327566881175</v>
      </c>
      <c r="AE228" s="160">
        <v>9.2691809635166003</v>
      </c>
      <c r="AF228" s="160">
        <v>9.195329170345083</v>
      </c>
      <c r="AG228" s="160">
        <v>9.1214773771735658</v>
      </c>
      <c r="AH228" s="160">
        <v>9.0476255840020485</v>
      </c>
      <c r="AI228" s="160">
        <v>8.9737737908305313</v>
      </c>
      <c r="AJ228" s="160">
        <v>8.8999219976590123</v>
      </c>
      <c r="AK228" s="160">
        <v>8.826070204487495</v>
      </c>
      <c r="AL228" s="160">
        <v>8.752218411315976</v>
      </c>
      <c r="AM228" s="160">
        <v>8.6783666181444588</v>
      </c>
      <c r="AN228" s="160">
        <v>8.6045148249729415</v>
      </c>
      <c r="AO228" s="160">
        <v>8.5306630318014243</v>
      </c>
      <c r="AP228" s="160">
        <v>8.456811238629907</v>
      </c>
      <c r="AQ228" s="160">
        <v>8.3829594454583862</v>
      </c>
    </row>
    <row r="229" spans="7:69" ht="14.1" customHeight="1">
      <c r="G229" s="22"/>
      <c r="H229" s="302"/>
      <c r="J229" s="304"/>
      <c r="K229" s="19" t="s">
        <v>134</v>
      </c>
      <c r="L229" s="161">
        <v>19.268385484388549</v>
      </c>
      <c r="M229" s="161">
        <v>18.55</v>
      </c>
      <c r="N229" s="161">
        <v>17.854388957071201</v>
      </c>
      <c r="O229" s="161">
        <v>17.158777914142401</v>
      </c>
      <c r="P229" s="161">
        <v>16.463166871213602</v>
      </c>
      <c r="Q229" s="161">
        <v>15.767555828284802</v>
      </c>
      <c r="R229" s="161">
        <v>15.071944785356006</v>
      </c>
      <c r="S229" s="161">
        <v>14.376333742427207</v>
      </c>
      <c r="T229" s="161">
        <v>13.680722699498407</v>
      </c>
      <c r="U229" s="161">
        <v>12.985111656569607</v>
      </c>
      <c r="V229" s="161">
        <v>12.289500613640811</v>
      </c>
      <c r="W229" s="161">
        <v>11.59388957071201</v>
      </c>
      <c r="X229" s="161">
        <v>11.507194857620847</v>
      </c>
      <c r="Y229" s="161">
        <v>11.420500144529683</v>
      </c>
      <c r="Z229" s="161">
        <v>11.33380543143852</v>
      </c>
      <c r="AA229" s="161">
        <v>11.247110718347358</v>
      </c>
      <c r="AB229" s="161">
        <v>11.160416005256195</v>
      </c>
      <c r="AC229" s="161">
        <v>11.073721292165033</v>
      </c>
      <c r="AD229" s="161">
        <v>10.98702657907387</v>
      </c>
      <c r="AE229" s="161">
        <v>10.900331865982707</v>
      </c>
      <c r="AF229" s="161">
        <v>10.813637152891543</v>
      </c>
      <c r="AG229" s="161">
        <v>10.72694243980038</v>
      </c>
      <c r="AH229" s="161">
        <v>10.640247726709216</v>
      </c>
      <c r="AI229" s="161">
        <v>10.553553013618053</v>
      </c>
      <c r="AJ229" s="161">
        <v>10.466858300526891</v>
      </c>
      <c r="AK229" s="161">
        <v>10.380163587435728</v>
      </c>
      <c r="AL229" s="161">
        <v>10.293468874344565</v>
      </c>
      <c r="AM229" s="161">
        <v>10.206774161253403</v>
      </c>
      <c r="AN229" s="161">
        <v>10.12007944816224</v>
      </c>
      <c r="AO229" s="161">
        <v>10.033384735071076</v>
      </c>
      <c r="AP229" s="161">
        <v>9.9466900219799133</v>
      </c>
      <c r="AQ229" s="161">
        <v>9.8599953088887418</v>
      </c>
    </row>
    <row r="230" spans="7:69" ht="14.1" customHeight="1" thickBot="1">
      <c r="G230" s="22"/>
      <c r="H230" s="302"/>
      <c r="J230" s="304"/>
      <c r="K230" s="144" t="s">
        <v>135</v>
      </c>
      <c r="L230" s="162">
        <v>19.268385484388549</v>
      </c>
      <c r="M230" s="162">
        <v>18.55</v>
      </c>
      <c r="N230" s="162">
        <v>18.310960942610386</v>
      </c>
      <c r="O230" s="162">
        <v>18.071921885220771</v>
      </c>
      <c r="P230" s="162">
        <v>17.832882827831156</v>
      </c>
      <c r="Q230" s="162">
        <v>17.593843770441541</v>
      </c>
      <c r="R230" s="162">
        <v>17.354804713051927</v>
      </c>
      <c r="S230" s="162">
        <v>17.115765655662315</v>
      </c>
      <c r="T230" s="162">
        <v>16.8767265982727</v>
      </c>
      <c r="U230" s="162">
        <v>16.637687540883086</v>
      </c>
      <c r="V230" s="162">
        <v>16.398648483493474</v>
      </c>
      <c r="W230" s="162">
        <v>16.159609426103859</v>
      </c>
      <c r="X230" s="162">
        <v>15.931323433334267</v>
      </c>
      <c r="Y230" s="162">
        <v>15.703037440564678</v>
      </c>
      <c r="Z230" s="162">
        <v>15.474751447795086</v>
      </c>
      <c r="AA230" s="162">
        <v>15.24646545502549</v>
      </c>
      <c r="AB230" s="162">
        <v>15.018179462255898</v>
      </c>
      <c r="AC230" s="162">
        <v>14.789893469486305</v>
      </c>
      <c r="AD230" s="162">
        <v>14.561607476716713</v>
      </c>
      <c r="AE230" s="162">
        <v>14.333321483947124</v>
      </c>
      <c r="AF230" s="162">
        <v>14.105035491177528</v>
      </c>
      <c r="AG230" s="162">
        <v>13.876749498407936</v>
      </c>
      <c r="AH230" s="162">
        <v>13.648463505638343</v>
      </c>
      <c r="AI230" s="162">
        <v>13.420177512868751</v>
      </c>
      <c r="AJ230" s="162">
        <v>13.191891520099158</v>
      </c>
      <c r="AK230" s="162">
        <v>12.963605527329566</v>
      </c>
      <c r="AL230" s="162">
        <v>12.735319534559974</v>
      </c>
      <c r="AM230" s="162">
        <v>12.507033541790381</v>
      </c>
      <c r="AN230" s="162">
        <v>12.278747549020789</v>
      </c>
      <c r="AO230" s="162">
        <v>12.050461556251197</v>
      </c>
      <c r="AP230" s="162">
        <v>11.822175563481604</v>
      </c>
      <c r="AQ230" s="162">
        <v>11.59388957071201</v>
      </c>
    </row>
    <row r="231" spans="7:69" ht="14.1" customHeight="1" thickTop="1">
      <c r="G231" s="22"/>
      <c r="H231" s="302"/>
      <c r="J231" s="304"/>
      <c r="K231" s="140" t="s">
        <v>136</v>
      </c>
      <c r="L231" s="160">
        <f t="shared" ref="L231:AQ238" si="22">L228</f>
        <v>19.268385484388549</v>
      </c>
      <c r="M231" s="160">
        <f t="shared" si="22"/>
        <v>18.55</v>
      </c>
      <c r="N231" s="160">
        <f t="shared" si="22"/>
        <v>17.680999530888872</v>
      </c>
      <c r="O231" s="160">
        <f t="shared" si="22"/>
        <v>16.811999061777747</v>
      </c>
      <c r="P231" s="160">
        <f t="shared" si="22"/>
        <v>15.942998592666623</v>
      </c>
      <c r="Q231" s="160">
        <f t="shared" si="22"/>
        <v>15.073998123555498</v>
      </c>
      <c r="R231" s="160">
        <f t="shared" si="22"/>
        <v>14.204997654444373</v>
      </c>
      <c r="S231" s="160">
        <f t="shared" si="22"/>
        <v>13.335997185333252</v>
      </c>
      <c r="T231" s="160">
        <f t="shared" si="22"/>
        <v>12.466996716222123</v>
      </c>
      <c r="U231" s="160">
        <f t="shared" si="22"/>
        <v>11.597996247110999</v>
      </c>
      <c r="V231" s="160">
        <f t="shared" si="22"/>
        <v>10.728995777999872</v>
      </c>
      <c r="W231" s="160">
        <f t="shared" si="22"/>
        <v>9.8599953088887418</v>
      </c>
      <c r="X231" s="160">
        <f t="shared" si="22"/>
        <v>9.7861435157172245</v>
      </c>
      <c r="Y231" s="160">
        <f t="shared" si="22"/>
        <v>9.7122917225457073</v>
      </c>
      <c r="Z231" s="160">
        <f t="shared" si="22"/>
        <v>9.63843992937419</v>
      </c>
      <c r="AA231" s="160">
        <f t="shared" si="22"/>
        <v>9.5645881362026728</v>
      </c>
      <c r="AB231" s="160">
        <f t="shared" si="22"/>
        <v>9.4907363430311555</v>
      </c>
      <c r="AC231" s="160">
        <f t="shared" si="22"/>
        <v>9.4168845498596347</v>
      </c>
      <c r="AD231" s="160">
        <f t="shared" si="22"/>
        <v>9.3430327566881175</v>
      </c>
      <c r="AE231" s="160">
        <f t="shared" si="22"/>
        <v>9.2691809635166003</v>
      </c>
      <c r="AF231" s="160">
        <f t="shared" si="22"/>
        <v>9.195329170345083</v>
      </c>
      <c r="AG231" s="160">
        <f t="shared" si="22"/>
        <v>9.1214773771735658</v>
      </c>
      <c r="AH231" s="160">
        <f t="shared" si="22"/>
        <v>9.0476255840020485</v>
      </c>
      <c r="AI231" s="160">
        <f t="shared" si="22"/>
        <v>8.9737737908305313</v>
      </c>
      <c r="AJ231" s="160">
        <f t="shared" si="22"/>
        <v>8.8999219976590123</v>
      </c>
      <c r="AK231" s="160">
        <f t="shared" si="22"/>
        <v>8.826070204487495</v>
      </c>
      <c r="AL231" s="160">
        <f t="shared" si="22"/>
        <v>8.752218411315976</v>
      </c>
      <c r="AM231" s="160">
        <f t="shared" si="22"/>
        <v>8.6783666181444588</v>
      </c>
      <c r="AN231" s="160">
        <f t="shared" si="22"/>
        <v>8.6045148249729415</v>
      </c>
      <c r="AO231" s="160">
        <f t="shared" si="22"/>
        <v>8.5306630318014243</v>
      </c>
      <c r="AP231" s="160">
        <f t="shared" si="22"/>
        <v>8.456811238629907</v>
      </c>
      <c r="AQ231" s="160">
        <f t="shared" si="22"/>
        <v>8.3829594454583862</v>
      </c>
      <c r="AR231"/>
      <c r="AS231"/>
    </row>
    <row r="232" spans="7:69" ht="14.1" customHeight="1">
      <c r="G232" s="22"/>
      <c r="H232" s="302"/>
      <c r="J232" s="304"/>
      <c r="K232" s="19" t="s">
        <v>137</v>
      </c>
      <c r="L232" s="161">
        <f t="shared" si="22"/>
        <v>19.268385484388549</v>
      </c>
      <c r="M232" s="161">
        <f t="shared" si="22"/>
        <v>18.55</v>
      </c>
      <c r="N232" s="161">
        <f t="shared" si="22"/>
        <v>17.854388957071201</v>
      </c>
      <c r="O232" s="161">
        <f t="shared" si="22"/>
        <v>17.158777914142401</v>
      </c>
      <c r="P232" s="161">
        <f t="shared" si="22"/>
        <v>16.463166871213602</v>
      </c>
      <c r="Q232" s="161">
        <f t="shared" si="22"/>
        <v>15.767555828284802</v>
      </c>
      <c r="R232" s="161">
        <f t="shared" si="22"/>
        <v>15.071944785356006</v>
      </c>
      <c r="S232" s="161">
        <f t="shared" si="22"/>
        <v>14.376333742427207</v>
      </c>
      <c r="T232" s="161">
        <f t="shared" si="22"/>
        <v>13.680722699498407</v>
      </c>
      <c r="U232" s="161">
        <f t="shared" si="22"/>
        <v>12.985111656569607</v>
      </c>
      <c r="V232" s="161">
        <f t="shared" si="22"/>
        <v>12.289500613640811</v>
      </c>
      <c r="W232" s="161">
        <f t="shared" si="22"/>
        <v>11.59388957071201</v>
      </c>
      <c r="X232" s="161">
        <f t="shared" si="22"/>
        <v>11.507194857620847</v>
      </c>
      <c r="Y232" s="161">
        <f t="shared" si="22"/>
        <v>11.420500144529683</v>
      </c>
      <c r="Z232" s="161">
        <f t="shared" si="22"/>
        <v>11.33380543143852</v>
      </c>
      <c r="AA232" s="161">
        <f t="shared" si="22"/>
        <v>11.247110718347358</v>
      </c>
      <c r="AB232" s="161">
        <f t="shared" si="22"/>
        <v>11.160416005256195</v>
      </c>
      <c r="AC232" s="161">
        <f t="shared" si="22"/>
        <v>11.073721292165033</v>
      </c>
      <c r="AD232" s="161">
        <f t="shared" si="22"/>
        <v>10.98702657907387</v>
      </c>
      <c r="AE232" s="161">
        <f t="shared" si="22"/>
        <v>10.900331865982707</v>
      </c>
      <c r="AF232" s="161">
        <f t="shared" si="22"/>
        <v>10.813637152891543</v>
      </c>
      <c r="AG232" s="161">
        <f t="shared" si="22"/>
        <v>10.72694243980038</v>
      </c>
      <c r="AH232" s="161">
        <f t="shared" si="22"/>
        <v>10.640247726709216</v>
      </c>
      <c r="AI232" s="161">
        <f t="shared" si="22"/>
        <v>10.553553013618053</v>
      </c>
      <c r="AJ232" s="161">
        <f t="shared" si="22"/>
        <v>10.466858300526891</v>
      </c>
      <c r="AK232" s="161">
        <f t="shared" si="22"/>
        <v>10.380163587435728</v>
      </c>
      <c r="AL232" s="161">
        <f t="shared" si="22"/>
        <v>10.293468874344565</v>
      </c>
      <c r="AM232" s="161">
        <f t="shared" si="22"/>
        <v>10.206774161253403</v>
      </c>
      <c r="AN232" s="161">
        <f t="shared" si="22"/>
        <v>10.12007944816224</v>
      </c>
      <c r="AO232" s="161">
        <f t="shared" si="22"/>
        <v>10.033384735071076</v>
      </c>
      <c r="AP232" s="161">
        <f t="shared" si="22"/>
        <v>9.9466900219799133</v>
      </c>
      <c r="AQ232" s="161">
        <f t="shared" si="22"/>
        <v>9.8599953088887418</v>
      </c>
    </row>
    <row r="233" spans="7:69" ht="14.1" customHeight="1" thickBot="1">
      <c r="G233" s="22"/>
      <c r="H233" s="302"/>
      <c r="J233" s="304"/>
      <c r="K233" s="144" t="s">
        <v>138</v>
      </c>
      <c r="L233" s="162">
        <f t="shared" si="22"/>
        <v>19.268385484388549</v>
      </c>
      <c r="M233" s="162">
        <f t="shared" si="22"/>
        <v>18.55</v>
      </c>
      <c r="N233" s="162">
        <f t="shared" si="22"/>
        <v>18.310960942610386</v>
      </c>
      <c r="O233" s="162">
        <f t="shared" si="22"/>
        <v>18.071921885220771</v>
      </c>
      <c r="P233" s="162">
        <f t="shared" si="22"/>
        <v>17.832882827831156</v>
      </c>
      <c r="Q233" s="162">
        <f t="shared" si="22"/>
        <v>17.593843770441541</v>
      </c>
      <c r="R233" s="162">
        <f t="shared" si="22"/>
        <v>17.354804713051927</v>
      </c>
      <c r="S233" s="162">
        <f t="shared" si="22"/>
        <v>17.115765655662315</v>
      </c>
      <c r="T233" s="162">
        <f t="shared" si="22"/>
        <v>16.8767265982727</v>
      </c>
      <c r="U233" s="162">
        <f t="shared" si="22"/>
        <v>16.637687540883086</v>
      </c>
      <c r="V233" s="162">
        <f t="shared" si="22"/>
        <v>16.398648483493474</v>
      </c>
      <c r="W233" s="162">
        <f t="shared" si="22"/>
        <v>16.159609426103859</v>
      </c>
      <c r="X233" s="162">
        <f t="shared" si="22"/>
        <v>15.931323433334267</v>
      </c>
      <c r="Y233" s="162">
        <f t="shared" si="22"/>
        <v>15.703037440564678</v>
      </c>
      <c r="Z233" s="162">
        <f t="shared" si="22"/>
        <v>15.474751447795086</v>
      </c>
      <c r="AA233" s="162">
        <f t="shared" si="22"/>
        <v>15.24646545502549</v>
      </c>
      <c r="AB233" s="162">
        <f t="shared" si="22"/>
        <v>15.018179462255898</v>
      </c>
      <c r="AC233" s="162">
        <f t="shared" si="22"/>
        <v>14.789893469486305</v>
      </c>
      <c r="AD233" s="162">
        <f t="shared" si="22"/>
        <v>14.561607476716713</v>
      </c>
      <c r="AE233" s="162">
        <f t="shared" si="22"/>
        <v>14.333321483947124</v>
      </c>
      <c r="AF233" s="162">
        <f t="shared" si="22"/>
        <v>14.105035491177528</v>
      </c>
      <c r="AG233" s="162">
        <f t="shared" si="22"/>
        <v>13.876749498407936</v>
      </c>
      <c r="AH233" s="162">
        <f t="shared" si="22"/>
        <v>13.648463505638343</v>
      </c>
      <c r="AI233" s="162">
        <f t="shared" si="22"/>
        <v>13.420177512868751</v>
      </c>
      <c r="AJ233" s="162">
        <f t="shared" si="22"/>
        <v>13.191891520099158</v>
      </c>
      <c r="AK233" s="162">
        <f t="shared" si="22"/>
        <v>12.963605527329566</v>
      </c>
      <c r="AL233" s="162">
        <f t="shared" si="22"/>
        <v>12.735319534559974</v>
      </c>
      <c r="AM233" s="162">
        <f t="shared" si="22"/>
        <v>12.507033541790381</v>
      </c>
      <c r="AN233" s="162">
        <f t="shared" si="22"/>
        <v>12.278747549020789</v>
      </c>
      <c r="AO233" s="162">
        <f t="shared" si="22"/>
        <v>12.050461556251197</v>
      </c>
      <c r="AP233" s="162">
        <f t="shared" si="22"/>
        <v>11.822175563481604</v>
      </c>
      <c r="AQ233" s="162">
        <f t="shared" si="22"/>
        <v>11.59388957071201</v>
      </c>
      <c r="BG233"/>
      <c r="BH233"/>
      <c r="BI233"/>
    </row>
    <row r="234" spans="7:69" ht="14.1" customHeight="1" thickTop="1">
      <c r="G234" s="22"/>
      <c r="H234" s="302"/>
      <c r="J234" s="304"/>
      <c r="K234" s="140" t="s">
        <v>139</v>
      </c>
      <c r="L234" s="160">
        <f t="shared" si="22"/>
        <v>19.268385484388549</v>
      </c>
      <c r="M234" s="160">
        <f t="shared" si="22"/>
        <v>18.55</v>
      </c>
      <c r="N234" s="160">
        <f t="shared" si="22"/>
        <v>17.680999530888872</v>
      </c>
      <c r="O234" s="160">
        <f t="shared" si="22"/>
        <v>16.811999061777747</v>
      </c>
      <c r="P234" s="160">
        <f t="shared" si="22"/>
        <v>15.942998592666623</v>
      </c>
      <c r="Q234" s="160">
        <f t="shared" si="22"/>
        <v>15.073998123555498</v>
      </c>
      <c r="R234" s="160">
        <f t="shared" si="22"/>
        <v>14.204997654444373</v>
      </c>
      <c r="S234" s="160">
        <f t="shared" si="22"/>
        <v>13.335997185333252</v>
      </c>
      <c r="T234" s="160">
        <f t="shared" si="22"/>
        <v>12.466996716222123</v>
      </c>
      <c r="U234" s="160">
        <f t="shared" si="22"/>
        <v>11.597996247110999</v>
      </c>
      <c r="V234" s="160">
        <f t="shared" si="22"/>
        <v>10.728995777999872</v>
      </c>
      <c r="W234" s="160">
        <f t="shared" si="22"/>
        <v>9.8599953088887418</v>
      </c>
      <c r="X234" s="160">
        <f t="shared" si="22"/>
        <v>9.7861435157172245</v>
      </c>
      <c r="Y234" s="160">
        <f t="shared" si="22"/>
        <v>9.7122917225457073</v>
      </c>
      <c r="Z234" s="160">
        <f t="shared" si="22"/>
        <v>9.63843992937419</v>
      </c>
      <c r="AA234" s="160">
        <f t="shared" si="22"/>
        <v>9.5645881362026728</v>
      </c>
      <c r="AB234" s="160">
        <f t="shared" si="22"/>
        <v>9.4907363430311555</v>
      </c>
      <c r="AC234" s="160">
        <f t="shared" si="22"/>
        <v>9.4168845498596347</v>
      </c>
      <c r="AD234" s="160">
        <f t="shared" si="22"/>
        <v>9.3430327566881175</v>
      </c>
      <c r="AE234" s="160">
        <f t="shared" si="22"/>
        <v>9.2691809635166003</v>
      </c>
      <c r="AF234" s="160">
        <f t="shared" si="22"/>
        <v>9.195329170345083</v>
      </c>
      <c r="AG234" s="160">
        <f t="shared" si="22"/>
        <v>9.1214773771735658</v>
      </c>
      <c r="AH234" s="160">
        <f t="shared" si="22"/>
        <v>9.0476255840020485</v>
      </c>
      <c r="AI234" s="160">
        <f t="shared" si="22"/>
        <v>8.9737737908305313</v>
      </c>
      <c r="AJ234" s="160">
        <f t="shared" si="22"/>
        <v>8.8999219976590123</v>
      </c>
      <c r="AK234" s="160">
        <f t="shared" si="22"/>
        <v>8.826070204487495</v>
      </c>
      <c r="AL234" s="160">
        <f t="shared" si="22"/>
        <v>8.752218411315976</v>
      </c>
      <c r="AM234" s="160">
        <f t="shared" si="22"/>
        <v>8.6783666181444588</v>
      </c>
      <c r="AN234" s="160">
        <f t="shared" si="22"/>
        <v>8.6045148249729415</v>
      </c>
      <c r="AO234" s="160">
        <f t="shared" si="22"/>
        <v>8.5306630318014243</v>
      </c>
      <c r="AP234" s="160">
        <f t="shared" si="22"/>
        <v>8.456811238629907</v>
      </c>
      <c r="AQ234" s="160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" customHeight="1">
      <c r="G235" s="22"/>
      <c r="H235" s="302"/>
      <c r="J235" s="304"/>
      <c r="K235" s="19" t="s">
        <v>140</v>
      </c>
      <c r="L235" s="161">
        <f t="shared" si="22"/>
        <v>19.268385484388549</v>
      </c>
      <c r="M235" s="161">
        <f t="shared" si="22"/>
        <v>18.55</v>
      </c>
      <c r="N235" s="161">
        <f t="shared" si="22"/>
        <v>17.854388957071201</v>
      </c>
      <c r="O235" s="161">
        <f t="shared" si="22"/>
        <v>17.158777914142401</v>
      </c>
      <c r="P235" s="161">
        <f t="shared" si="22"/>
        <v>16.463166871213602</v>
      </c>
      <c r="Q235" s="161">
        <f t="shared" si="22"/>
        <v>15.767555828284802</v>
      </c>
      <c r="R235" s="161">
        <f t="shared" si="22"/>
        <v>15.071944785356006</v>
      </c>
      <c r="S235" s="161">
        <f t="shared" si="22"/>
        <v>14.376333742427207</v>
      </c>
      <c r="T235" s="161">
        <f t="shared" si="22"/>
        <v>13.680722699498407</v>
      </c>
      <c r="U235" s="161">
        <f t="shared" si="22"/>
        <v>12.985111656569607</v>
      </c>
      <c r="V235" s="161">
        <f t="shared" si="22"/>
        <v>12.289500613640811</v>
      </c>
      <c r="W235" s="161">
        <f t="shared" si="22"/>
        <v>11.59388957071201</v>
      </c>
      <c r="X235" s="161">
        <f t="shared" si="22"/>
        <v>11.507194857620847</v>
      </c>
      <c r="Y235" s="161">
        <f t="shared" si="22"/>
        <v>11.420500144529683</v>
      </c>
      <c r="Z235" s="161">
        <f t="shared" si="22"/>
        <v>11.33380543143852</v>
      </c>
      <c r="AA235" s="161">
        <f t="shared" si="22"/>
        <v>11.247110718347358</v>
      </c>
      <c r="AB235" s="161">
        <f t="shared" si="22"/>
        <v>11.160416005256195</v>
      </c>
      <c r="AC235" s="161">
        <f t="shared" si="22"/>
        <v>11.073721292165033</v>
      </c>
      <c r="AD235" s="161">
        <f t="shared" si="22"/>
        <v>10.98702657907387</v>
      </c>
      <c r="AE235" s="161">
        <f t="shared" si="22"/>
        <v>10.900331865982707</v>
      </c>
      <c r="AF235" s="161">
        <f t="shared" si="22"/>
        <v>10.813637152891543</v>
      </c>
      <c r="AG235" s="161">
        <f t="shared" si="22"/>
        <v>10.72694243980038</v>
      </c>
      <c r="AH235" s="161">
        <f t="shared" si="22"/>
        <v>10.640247726709216</v>
      </c>
      <c r="AI235" s="161">
        <f t="shared" si="22"/>
        <v>10.553553013618053</v>
      </c>
      <c r="AJ235" s="161">
        <f t="shared" si="22"/>
        <v>10.466858300526891</v>
      </c>
      <c r="AK235" s="161">
        <f t="shared" si="22"/>
        <v>10.380163587435728</v>
      </c>
      <c r="AL235" s="161">
        <f t="shared" si="22"/>
        <v>10.293468874344565</v>
      </c>
      <c r="AM235" s="161">
        <f t="shared" si="22"/>
        <v>10.206774161253403</v>
      </c>
      <c r="AN235" s="161">
        <f t="shared" si="22"/>
        <v>10.12007944816224</v>
      </c>
      <c r="AO235" s="161">
        <f t="shared" si="22"/>
        <v>10.033384735071076</v>
      </c>
      <c r="AP235" s="161">
        <f t="shared" si="22"/>
        <v>9.9466900219799133</v>
      </c>
      <c r="AQ235" s="161">
        <f t="shared" si="22"/>
        <v>9.8599953088887418</v>
      </c>
      <c r="AZ235"/>
      <c r="BA235"/>
    </row>
    <row r="236" spans="7:69" ht="14.1" customHeight="1" thickBot="1">
      <c r="G236" s="22"/>
      <c r="H236" s="302"/>
      <c r="J236" s="304"/>
      <c r="K236" s="144" t="s">
        <v>141</v>
      </c>
      <c r="L236" s="162">
        <f t="shared" si="22"/>
        <v>19.268385484388549</v>
      </c>
      <c r="M236" s="162">
        <f t="shared" si="22"/>
        <v>18.55</v>
      </c>
      <c r="N236" s="162">
        <f t="shared" si="22"/>
        <v>18.310960942610386</v>
      </c>
      <c r="O236" s="162">
        <f t="shared" si="22"/>
        <v>18.071921885220771</v>
      </c>
      <c r="P236" s="162">
        <f t="shared" si="22"/>
        <v>17.832882827831156</v>
      </c>
      <c r="Q236" s="162">
        <f t="shared" si="22"/>
        <v>17.593843770441541</v>
      </c>
      <c r="R236" s="162">
        <f t="shared" si="22"/>
        <v>17.354804713051927</v>
      </c>
      <c r="S236" s="162">
        <f t="shared" si="22"/>
        <v>17.115765655662315</v>
      </c>
      <c r="T236" s="162">
        <f t="shared" si="22"/>
        <v>16.8767265982727</v>
      </c>
      <c r="U236" s="162">
        <f t="shared" si="22"/>
        <v>16.637687540883086</v>
      </c>
      <c r="V236" s="162">
        <f t="shared" si="22"/>
        <v>16.398648483493474</v>
      </c>
      <c r="W236" s="162">
        <f t="shared" si="22"/>
        <v>16.159609426103859</v>
      </c>
      <c r="X236" s="162">
        <f t="shared" si="22"/>
        <v>15.931323433334267</v>
      </c>
      <c r="Y236" s="162">
        <f t="shared" si="22"/>
        <v>15.703037440564678</v>
      </c>
      <c r="Z236" s="162">
        <f t="shared" si="22"/>
        <v>15.474751447795086</v>
      </c>
      <c r="AA236" s="162">
        <f t="shared" si="22"/>
        <v>15.24646545502549</v>
      </c>
      <c r="AB236" s="162">
        <f t="shared" si="22"/>
        <v>15.018179462255898</v>
      </c>
      <c r="AC236" s="162">
        <f t="shared" si="22"/>
        <v>14.789893469486305</v>
      </c>
      <c r="AD236" s="162">
        <f t="shared" si="22"/>
        <v>14.561607476716713</v>
      </c>
      <c r="AE236" s="162">
        <f t="shared" si="22"/>
        <v>14.333321483947124</v>
      </c>
      <c r="AF236" s="162">
        <f t="shared" si="22"/>
        <v>14.105035491177528</v>
      </c>
      <c r="AG236" s="162">
        <f t="shared" si="22"/>
        <v>13.876749498407936</v>
      </c>
      <c r="AH236" s="162">
        <f t="shared" si="22"/>
        <v>13.648463505638343</v>
      </c>
      <c r="AI236" s="162">
        <f t="shared" si="22"/>
        <v>13.420177512868751</v>
      </c>
      <c r="AJ236" s="162">
        <f t="shared" si="22"/>
        <v>13.191891520099158</v>
      </c>
      <c r="AK236" s="162">
        <f t="shared" si="22"/>
        <v>12.963605527329566</v>
      </c>
      <c r="AL236" s="162">
        <f t="shared" si="22"/>
        <v>12.735319534559974</v>
      </c>
      <c r="AM236" s="162">
        <f t="shared" si="22"/>
        <v>12.507033541790381</v>
      </c>
      <c r="AN236" s="162">
        <f t="shared" si="22"/>
        <v>12.278747549020789</v>
      </c>
      <c r="AO236" s="162">
        <f t="shared" si="22"/>
        <v>12.050461556251197</v>
      </c>
      <c r="AP236" s="162">
        <f t="shared" si="22"/>
        <v>11.822175563481604</v>
      </c>
      <c r="AQ236" s="162">
        <f t="shared" si="22"/>
        <v>11.59388957071201</v>
      </c>
    </row>
    <row r="237" spans="7:69" ht="14.1" customHeight="1" thickTop="1">
      <c r="G237" s="22"/>
      <c r="H237" s="302"/>
      <c r="J237" s="304"/>
      <c r="K237" s="140" t="s">
        <v>142</v>
      </c>
      <c r="L237" s="160">
        <f t="shared" si="22"/>
        <v>19.268385484388549</v>
      </c>
      <c r="M237" s="160">
        <f t="shared" si="22"/>
        <v>18.55</v>
      </c>
      <c r="N237" s="160">
        <f t="shared" si="22"/>
        <v>17.680999530888872</v>
      </c>
      <c r="O237" s="160">
        <f t="shared" si="22"/>
        <v>16.811999061777747</v>
      </c>
      <c r="P237" s="160">
        <f t="shared" si="22"/>
        <v>15.942998592666623</v>
      </c>
      <c r="Q237" s="160">
        <f t="shared" si="22"/>
        <v>15.073998123555498</v>
      </c>
      <c r="R237" s="160">
        <f t="shared" si="22"/>
        <v>14.204997654444373</v>
      </c>
      <c r="S237" s="160">
        <f t="shared" si="22"/>
        <v>13.335997185333252</v>
      </c>
      <c r="T237" s="160">
        <f t="shared" si="22"/>
        <v>12.466996716222123</v>
      </c>
      <c r="U237" s="160">
        <f t="shared" si="22"/>
        <v>11.597996247110999</v>
      </c>
      <c r="V237" s="160">
        <f t="shared" si="22"/>
        <v>10.728995777999872</v>
      </c>
      <c r="W237" s="160">
        <f t="shared" si="22"/>
        <v>9.8599953088887418</v>
      </c>
      <c r="X237" s="160">
        <f t="shared" si="22"/>
        <v>9.7861435157172245</v>
      </c>
      <c r="Y237" s="160">
        <f t="shared" si="22"/>
        <v>9.7122917225457073</v>
      </c>
      <c r="Z237" s="160">
        <f t="shared" si="22"/>
        <v>9.63843992937419</v>
      </c>
      <c r="AA237" s="160">
        <f t="shared" si="22"/>
        <v>9.5645881362026728</v>
      </c>
      <c r="AB237" s="160">
        <f t="shared" si="22"/>
        <v>9.4907363430311555</v>
      </c>
      <c r="AC237" s="160">
        <f t="shared" si="22"/>
        <v>9.4168845498596347</v>
      </c>
      <c r="AD237" s="160">
        <f t="shared" si="22"/>
        <v>9.3430327566881175</v>
      </c>
      <c r="AE237" s="160">
        <f t="shared" si="22"/>
        <v>9.2691809635166003</v>
      </c>
      <c r="AF237" s="160">
        <f t="shared" si="22"/>
        <v>9.195329170345083</v>
      </c>
      <c r="AG237" s="160">
        <f t="shared" si="22"/>
        <v>9.1214773771735658</v>
      </c>
      <c r="AH237" s="160">
        <f t="shared" si="22"/>
        <v>9.0476255840020485</v>
      </c>
      <c r="AI237" s="160">
        <f t="shared" si="22"/>
        <v>8.9737737908305313</v>
      </c>
      <c r="AJ237" s="160">
        <f t="shared" si="22"/>
        <v>8.8999219976590123</v>
      </c>
      <c r="AK237" s="160">
        <f t="shared" si="22"/>
        <v>8.826070204487495</v>
      </c>
      <c r="AL237" s="160">
        <f t="shared" si="22"/>
        <v>8.752218411315976</v>
      </c>
      <c r="AM237" s="160">
        <f t="shared" si="22"/>
        <v>8.6783666181444588</v>
      </c>
      <c r="AN237" s="160">
        <f t="shared" si="22"/>
        <v>8.6045148249729415</v>
      </c>
      <c r="AO237" s="160">
        <f t="shared" si="22"/>
        <v>8.5306630318014243</v>
      </c>
      <c r="AP237" s="160">
        <f t="shared" si="22"/>
        <v>8.456811238629907</v>
      </c>
      <c r="AQ237" s="160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" customHeight="1">
      <c r="G238" s="22"/>
      <c r="H238" s="302"/>
      <c r="J238" s="304"/>
      <c r="K238" s="19" t="s">
        <v>143</v>
      </c>
      <c r="L238" s="161">
        <f t="shared" si="22"/>
        <v>19.268385484388549</v>
      </c>
      <c r="M238" s="161">
        <f t="shared" si="22"/>
        <v>18.55</v>
      </c>
      <c r="N238" s="161">
        <f t="shared" si="22"/>
        <v>17.854388957071201</v>
      </c>
      <c r="O238" s="161">
        <f t="shared" si="22"/>
        <v>17.158777914142401</v>
      </c>
      <c r="P238" s="161">
        <f t="shared" si="22"/>
        <v>16.463166871213602</v>
      </c>
      <c r="Q238" s="161">
        <f t="shared" si="22"/>
        <v>15.767555828284802</v>
      </c>
      <c r="R238" s="161">
        <f t="shared" si="22"/>
        <v>15.071944785356006</v>
      </c>
      <c r="S238" s="161">
        <f t="shared" si="22"/>
        <v>14.376333742427207</v>
      </c>
      <c r="T238" s="161">
        <f t="shared" si="22"/>
        <v>13.680722699498407</v>
      </c>
      <c r="U238" s="161">
        <f t="shared" si="22"/>
        <v>12.985111656569607</v>
      </c>
      <c r="V238" s="161">
        <f t="shared" si="22"/>
        <v>12.289500613640811</v>
      </c>
      <c r="W238" s="161">
        <f t="shared" si="22"/>
        <v>11.59388957071201</v>
      </c>
      <c r="X238" s="161">
        <f t="shared" si="22"/>
        <v>11.507194857620847</v>
      </c>
      <c r="Y238" s="161">
        <f t="shared" si="22"/>
        <v>11.420500144529683</v>
      </c>
      <c r="Z238" s="161">
        <f t="shared" si="22"/>
        <v>11.33380543143852</v>
      </c>
      <c r="AA238" s="161">
        <f t="shared" si="22"/>
        <v>11.247110718347358</v>
      </c>
      <c r="AB238" s="161">
        <f t="shared" si="22"/>
        <v>11.160416005256195</v>
      </c>
      <c r="AC238" s="161">
        <f t="shared" si="22"/>
        <v>11.073721292165033</v>
      </c>
      <c r="AD238" s="161">
        <f t="shared" si="22"/>
        <v>10.98702657907387</v>
      </c>
      <c r="AE238" s="161">
        <f t="shared" si="22"/>
        <v>10.900331865982707</v>
      </c>
      <c r="AF238" s="161">
        <f t="shared" si="22"/>
        <v>10.813637152891543</v>
      </c>
      <c r="AG238" s="161">
        <f t="shared" si="22"/>
        <v>10.72694243980038</v>
      </c>
      <c r="AH238" s="161">
        <f t="shared" si="22"/>
        <v>10.640247726709216</v>
      </c>
      <c r="AI238" s="161">
        <f t="shared" si="22"/>
        <v>10.553553013618053</v>
      </c>
      <c r="AJ238" s="161">
        <f t="shared" si="22"/>
        <v>10.466858300526891</v>
      </c>
      <c r="AK238" s="161">
        <f t="shared" si="22"/>
        <v>10.380163587435728</v>
      </c>
      <c r="AL238" s="161">
        <f t="shared" si="22"/>
        <v>10.293468874344565</v>
      </c>
      <c r="AM238" s="161">
        <f t="shared" si="22"/>
        <v>10.206774161253403</v>
      </c>
      <c r="AN238" s="161">
        <f t="shared" si="22"/>
        <v>10.12007944816224</v>
      </c>
      <c r="AO238" s="161">
        <f t="shared" si="22"/>
        <v>10.033384735071076</v>
      </c>
      <c r="AP238" s="161">
        <f t="shared" si="22"/>
        <v>9.9466900219799133</v>
      </c>
      <c r="AQ238" s="161">
        <f t="shared" ref="AQ238" si="23">AQ235</f>
        <v>9.8599953088887418</v>
      </c>
      <c r="AZ238"/>
      <c r="BA238"/>
    </row>
    <row r="239" spans="7:69" ht="14.1" customHeight="1" thickBot="1">
      <c r="G239" s="22"/>
      <c r="H239" s="302"/>
      <c r="J239" s="304"/>
      <c r="K239" s="144" t="s">
        <v>144</v>
      </c>
      <c r="L239" s="162">
        <f t="shared" ref="L239:AQ246" si="24">L236</f>
        <v>19.268385484388549</v>
      </c>
      <c r="M239" s="162">
        <f t="shared" si="24"/>
        <v>18.55</v>
      </c>
      <c r="N239" s="162">
        <f t="shared" si="24"/>
        <v>18.310960942610386</v>
      </c>
      <c r="O239" s="162">
        <f t="shared" si="24"/>
        <v>18.071921885220771</v>
      </c>
      <c r="P239" s="162">
        <f t="shared" si="24"/>
        <v>17.832882827831156</v>
      </c>
      <c r="Q239" s="162">
        <f t="shared" si="24"/>
        <v>17.593843770441541</v>
      </c>
      <c r="R239" s="162">
        <f t="shared" si="24"/>
        <v>17.354804713051927</v>
      </c>
      <c r="S239" s="162">
        <f t="shared" si="24"/>
        <v>17.115765655662315</v>
      </c>
      <c r="T239" s="162">
        <f t="shared" si="24"/>
        <v>16.8767265982727</v>
      </c>
      <c r="U239" s="162">
        <f t="shared" si="24"/>
        <v>16.637687540883086</v>
      </c>
      <c r="V239" s="162">
        <f t="shared" si="24"/>
        <v>16.398648483493474</v>
      </c>
      <c r="W239" s="162">
        <f t="shared" si="24"/>
        <v>16.159609426103859</v>
      </c>
      <c r="X239" s="162">
        <f t="shared" si="24"/>
        <v>15.931323433334267</v>
      </c>
      <c r="Y239" s="162">
        <f t="shared" si="24"/>
        <v>15.703037440564678</v>
      </c>
      <c r="Z239" s="162">
        <f t="shared" si="24"/>
        <v>15.474751447795086</v>
      </c>
      <c r="AA239" s="162">
        <f t="shared" si="24"/>
        <v>15.24646545502549</v>
      </c>
      <c r="AB239" s="162">
        <f t="shared" si="24"/>
        <v>15.018179462255898</v>
      </c>
      <c r="AC239" s="162">
        <f t="shared" si="24"/>
        <v>14.789893469486305</v>
      </c>
      <c r="AD239" s="162">
        <f t="shared" si="24"/>
        <v>14.561607476716713</v>
      </c>
      <c r="AE239" s="162">
        <f t="shared" si="24"/>
        <v>14.333321483947124</v>
      </c>
      <c r="AF239" s="162">
        <f t="shared" si="24"/>
        <v>14.105035491177528</v>
      </c>
      <c r="AG239" s="162">
        <f t="shared" si="24"/>
        <v>13.876749498407936</v>
      </c>
      <c r="AH239" s="162">
        <f t="shared" si="24"/>
        <v>13.648463505638343</v>
      </c>
      <c r="AI239" s="162">
        <f t="shared" si="24"/>
        <v>13.420177512868751</v>
      </c>
      <c r="AJ239" s="162">
        <f t="shared" si="24"/>
        <v>13.191891520099158</v>
      </c>
      <c r="AK239" s="162">
        <f t="shared" si="24"/>
        <v>12.963605527329566</v>
      </c>
      <c r="AL239" s="162">
        <f t="shared" si="24"/>
        <v>12.735319534559974</v>
      </c>
      <c r="AM239" s="162">
        <f t="shared" si="24"/>
        <v>12.507033541790381</v>
      </c>
      <c r="AN239" s="162">
        <f t="shared" si="24"/>
        <v>12.278747549020789</v>
      </c>
      <c r="AO239" s="162">
        <f t="shared" si="24"/>
        <v>12.050461556251197</v>
      </c>
      <c r="AP239" s="162">
        <f t="shared" si="24"/>
        <v>11.822175563481604</v>
      </c>
      <c r="AQ239" s="162">
        <f t="shared" si="24"/>
        <v>11.59388957071201</v>
      </c>
    </row>
    <row r="240" spans="7:69" ht="14.1" customHeight="1" thickTop="1">
      <c r="G240" s="22"/>
      <c r="H240" s="302"/>
      <c r="J240" s="304"/>
      <c r="K240" s="140" t="s">
        <v>145</v>
      </c>
      <c r="L240" s="160">
        <f t="shared" si="24"/>
        <v>19.268385484388549</v>
      </c>
      <c r="M240" s="160">
        <f t="shared" si="24"/>
        <v>18.55</v>
      </c>
      <c r="N240" s="160">
        <f t="shared" si="24"/>
        <v>17.680999530888872</v>
      </c>
      <c r="O240" s="160">
        <f t="shared" si="24"/>
        <v>16.811999061777747</v>
      </c>
      <c r="P240" s="160">
        <f t="shared" si="24"/>
        <v>15.942998592666623</v>
      </c>
      <c r="Q240" s="160">
        <f t="shared" si="24"/>
        <v>15.073998123555498</v>
      </c>
      <c r="R240" s="160">
        <f t="shared" si="24"/>
        <v>14.204997654444373</v>
      </c>
      <c r="S240" s="160">
        <f t="shared" si="24"/>
        <v>13.335997185333252</v>
      </c>
      <c r="T240" s="160">
        <f t="shared" si="24"/>
        <v>12.466996716222123</v>
      </c>
      <c r="U240" s="160">
        <f t="shared" si="24"/>
        <v>11.597996247110999</v>
      </c>
      <c r="V240" s="160">
        <f t="shared" si="24"/>
        <v>10.728995777999872</v>
      </c>
      <c r="W240" s="160">
        <f t="shared" si="24"/>
        <v>9.8599953088887418</v>
      </c>
      <c r="X240" s="160">
        <f t="shared" si="24"/>
        <v>9.7861435157172245</v>
      </c>
      <c r="Y240" s="160">
        <f t="shared" si="24"/>
        <v>9.7122917225457073</v>
      </c>
      <c r="Z240" s="160">
        <f t="shared" si="24"/>
        <v>9.63843992937419</v>
      </c>
      <c r="AA240" s="160">
        <f t="shared" si="24"/>
        <v>9.5645881362026728</v>
      </c>
      <c r="AB240" s="160">
        <f t="shared" si="24"/>
        <v>9.4907363430311555</v>
      </c>
      <c r="AC240" s="160">
        <f t="shared" si="24"/>
        <v>9.4168845498596347</v>
      </c>
      <c r="AD240" s="160">
        <f t="shared" si="24"/>
        <v>9.3430327566881175</v>
      </c>
      <c r="AE240" s="160">
        <f t="shared" si="24"/>
        <v>9.2691809635166003</v>
      </c>
      <c r="AF240" s="160">
        <f t="shared" si="24"/>
        <v>9.195329170345083</v>
      </c>
      <c r="AG240" s="160">
        <f t="shared" si="24"/>
        <v>9.1214773771735658</v>
      </c>
      <c r="AH240" s="160">
        <f t="shared" si="24"/>
        <v>9.0476255840020485</v>
      </c>
      <c r="AI240" s="160">
        <f t="shared" si="24"/>
        <v>8.9737737908305313</v>
      </c>
      <c r="AJ240" s="160">
        <f t="shared" si="24"/>
        <v>8.8999219976590123</v>
      </c>
      <c r="AK240" s="160">
        <f t="shared" si="24"/>
        <v>8.826070204487495</v>
      </c>
      <c r="AL240" s="160">
        <f t="shared" si="24"/>
        <v>8.752218411315976</v>
      </c>
      <c r="AM240" s="160">
        <f t="shared" si="24"/>
        <v>8.6783666181444588</v>
      </c>
      <c r="AN240" s="160">
        <f t="shared" si="24"/>
        <v>8.6045148249729415</v>
      </c>
      <c r="AO240" s="160">
        <f t="shared" si="24"/>
        <v>8.5306630318014243</v>
      </c>
      <c r="AP240" s="160">
        <f t="shared" si="24"/>
        <v>8.456811238629907</v>
      </c>
      <c r="AQ240" s="160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" customHeight="1">
      <c r="G241" s="22"/>
      <c r="H241" s="302"/>
      <c r="J241" s="304"/>
      <c r="K241" s="19" t="s">
        <v>146</v>
      </c>
      <c r="L241" s="161">
        <f t="shared" si="24"/>
        <v>19.268385484388549</v>
      </c>
      <c r="M241" s="161">
        <f t="shared" si="24"/>
        <v>18.55</v>
      </c>
      <c r="N241" s="161">
        <f t="shared" si="24"/>
        <v>17.854388957071201</v>
      </c>
      <c r="O241" s="161">
        <f t="shared" si="24"/>
        <v>17.158777914142401</v>
      </c>
      <c r="P241" s="161">
        <f t="shared" si="24"/>
        <v>16.463166871213602</v>
      </c>
      <c r="Q241" s="161">
        <f t="shared" si="24"/>
        <v>15.767555828284802</v>
      </c>
      <c r="R241" s="161">
        <f t="shared" si="24"/>
        <v>15.071944785356006</v>
      </c>
      <c r="S241" s="161">
        <f t="shared" si="24"/>
        <v>14.376333742427207</v>
      </c>
      <c r="T241" s="161">
        <f t="shared" si="24"/>
        <v>13.680722699498407</v>
      </c>
      <c r="U241" s="161">
        <f t="shared" si="24"/>
        <v>12.985111656569607</v>
      </c>
      <c r="V241" s="161">
        <f t="shared" si="24"/>
        <v>12.289500613640811</v>
      </c>
      <c r="W241" s="161">
        <f t="shared" si="24"/>
        <v>11.59388957071201</v>
      </c>
      <c r="X241" s="161">
        <f t="shared" si="24"/>
        <v>11.507194857620847</v>
      </c>
      <c r="Y241" s="161">
        <f t="shared" si="24"/>
        <v>11.420500144529683</v>
      </c>
      <c r="Z241" s="161">
        <f t="shared" si="24"/>
        <v>11.33380543143852</v>
      </c>
      <c r="AA241" s="161">
        <f t="shared" si="24"/>
        <v>11.247110718347358</v>
      </c>
      <c r="AB241" s="161">
        <f t="shared" si="24"/>
        <v>11.160416005256195</v>
      </c>
      <c r="AC241" s="161">
        <f t="shared" si="24"/>
        <v>11.073721292165033</v>
      </c>
      <c r="AD241" s="161">
        <f t="shared" si="24"/>
        <v>10.98702657907387</v>
      </c>
      <c r="AE241" s="161">
        <f t="shared" si="24"/>
        <v>10.900331865982707</v>
      </c>
      <c r="AF241" s="161">
        <f t="shared" si="24"/>
        <v>10.813637152891543</v>
      </c>
      <c r="AG241" s="161">
        <f t="shared" si="24"/>
        <v>10.72694243980038</v>
      </c>
      <c r="AH241" s="161">
        <f t="shared" si="24"/>
        <v>10.640247726709216</v>
      </c>
      <c r="AI241" s="161">
        <f t="shared" si="24"/>
        <v>10.553553013618053</v>
      </c>
      <c r="AJ241" s="161">
        <f t="shared" si="24"/>
        <v>10.466858300526891</v>
      </c>
      <c r="AK241" s="161">
        <f t="shared" si="24"/>
        <v>10.380163587435728</v>
      </c>
      <c r="AL241" s="161">
        <f t="shared" si="24"/>
        <v>10.293468874344565</v>
      </c>
      <c r="AM241" s="161">
        <f t="shared" si="24"/>
        <v>10.206774161253403</v>
      </c>
      <c r="AN241" s="161">
        <f t="shared" si="24"/>
        <v>10.12007944816224</v>
      </c>
      <c r="AO241" s="161">
        <f t="shared" si="24"/>
        <v>10.033384735071076</v>
      </c>
      <c r="AP241" s="161">
        <f t="shared" si="24"/>
        <v>9.9466900219799133</v>
      </c>
      <c r="AQ241" s="161">
        <f t="shared" si="24"/>
        <v>9.8599953088887418</v>
      </c>
      <c r="AZ241"/>
      <c r="BA241"/>
    </row>
    <row r="242" spans="7:69" ht="14.1" customHeight="1" thickBot="1">
      <c r="G242" s="22"/>
      <c r="H242" s="302"/>
      <c r="J242" s="304"/>
      <c r="K242" s="144" t="s">
        <v>147</v>
      </c>
      <c r="L242" s="162">
        <f t="shared" si="24"/>
        <v>19.268385484388549</v>
      </c>
      <c r="M242" s="162">
        <f t="shared" si="24"/>
        <v>18.55</v>
      </c>
      <c r="N242" s="162">
        <f t="shared" si="24"/>
        <v>18.310960942610386</v>
      </c>
      <c r="O242" s="162">
        <f t="shared" si="24"/>
        <v>18.071921885220771</v>
      </c>
      <c r="P242" s="162">
        <f t="shared" si="24"/>
        <v>17.832882827831156</v>
      </c>
      <c r="Q242" s="162">
        <f t="shared" si="24"/>
        <v>17.593843770441541</v>
      </c>
      <c r="R242" s="162">
        <f t="shared" si="24"/>
        <v>17.354804713051927</v>
      </c>
      <c r="S242" s="162">
        <f t="shared" si="24"/>
        <v>17.115765655662315</v>
      </c>
      <c r="T242" s="162">
        <f t="shared" si="24"/>
        <v>16.8767265982727</v>
      </c>
      <c r="U242" s="162">
        <f t="shared" si="24"/>
        <v>16.637687540883086</v>
      </c>
      <c r="V242" s="162">
        <f t="shared" si="24"/>
        <v>16.398648483493474</v>
      </c>
      <c r="W242" s="162">
        <f t="shared" si="24"/>
        <v>16.159609426103859</v>
      </c>
      <c r="X242" s="162">
        <f t="shared" si="24"/>
        <v>15.931323433334267</v>
      </c>
      <c r="Y242" s="162">
        <f t="shared" si="24"/>
        <v>15.703037440564678</v>
      </c>
      <c r="Z242" s="162">
        <f t="shared" si="24"/>
        <v>15.474751447795086</v>
      </c>
      <c r="AA242" s="162">
        <f t="shared" si="24"/>
        <v>15.24646545502549</v>
      </c>
      <c r="AB242" s="162">
        <f t="shared" si="24"/>
        <v>15.018179462255898</v>
      </c>
      <c r="AC242" s="162">
        <f t="shared" si="24"/>
        <v>14.789893469486305</v>
      </c>
      <c r="AD242" s="162">
        <f t="shared" si="24"/>
        <v>14.561607476716713</v>
      </c>
      <c r="AE242" s="162">
        <f t="shared" si="24"/>
        <v>14.333321483947124</v>
      </c>
      <c r="AF242" s="162">
        <f t="shared" si="24"/>
        <v>14.105035491177528</v>
      </c>
      <c r="AG242" s="162">
        <f t="shared" si="24"/>
        <v>13.876749498407936</v>
      </c>
      <c r="AH242" s="162">
        <f t="shared" si="24"/>
        <v>13.648463505638343</v>
      </c>
      <c r="AI242" s="162">
        <f t="shared" si="24"/>
        <v>13.420177512868751</v>
      </c>
      <c r="AJ242" s="162">
        <f t="shared" si="24"/>
        <v>13.191891520099158</v>
      </c>
      <c r="AK242" s="162">
        <f t="shared" si="24"/>
        <v>12.963605527329566</v>
      </c>
      <c r="AL242" s="162">
        <f t="shared" si="24"/>
        <v>12.735319534559974</v>
      </c>
      <c r="AM242" s="162">
        <f t="shared" si="24"/>
        <v>12.507033541790381</v>
      </c>
      <c r="AN242" s="162">
        <f t="shared" si="24"/>
        <v>12.278747549020789</v>
      </c>
      <c r="AO242" s="162">
        <f t="shared" si="24"/>
        <v>12.050461556251197</v>
      </c>
      <c r="AP242" s="162">
        <f t="shared" si="24"/>
        <v>11.822175563481604</v>
      </c>
      <c r="AQ242" s="162">
        <f t="shared" si="24"/>
        <v>11.59388957071201</v>
      </c>
    </row>
    <row r="243" spans="7:69" ht="14.1" customHeight="1" thickTop="1">
      <c r="G243" s="22"/>
      <c r="H243" s="302"/>
      <c r="J243" s="304"/>
      <c r="K243" s="140" t="s">
        <v>148</v>
      </c>
      <c r="L243" s="160">
        <f t="shared" si="24"/>
        <v>19.268385484388549</v>
      </c>
      <c r="M243" s="160">
        <f t="shared" si="24"/>
        <v>18.55</v>
      </c>
      <c r="N243" s="160">
        <f t="shared" si="24"/>
        <v>17.680999530888872</v>
      </c>
      <c r="O243" s="160">
        <f t="shared" si="24"/>
        <v>16.811999061777747</v>
      </c>
      <c r="P243" s="160">
        <f t="shared" si="24"/>
        <v>15.942998592666623</v>
      </c>
      <c r="Q243" s="160">
        <f t="shared" si="24"/>
        <v>15.073998123555498</v>
      </c>
      <c r="R243" s="160">
        <f t="shared" si="24"/>
        <v>14.204997654444373</v>
      </c>
      <c r="S243" s="160">
        <f t="shared" si="24"/>
        <v>13.335997185333252</v>
      </c>
      <c r="T243" s="160">
        <f t="shared" si="24"/>
        <v>12.466996716222123</v>
      </c>
      <c r="U243" s="160">
        <f t="shared" si="24"/>
        <v>11.597996247110999</v>
      </c>
      <c r="V243" s="160">
        <f t="shared" si="24"/>
        <v>10.728995777999872</v>
      </c>
      <c r="W243" s="160">
        <f t="shared" si="24"/>
        <v>9.8599953088887418</v>
      </c>
      <c r="X243" s="160">
        <f t="shared" si="24"/>
        <v>9.7861435157172245</v>
      </c>
      <c r="Y243" s="160">
        <f t="shared" si="24"/>
        <v>9.7122917225457073</v>
      </c>
      <c r="Z243" s="160">
        <f t="shared" si="24"/>
        <v>9.63843992937419</v>
      </c>
      <c r="AA243" s="160">
        <f t="shared" si="24"/>
        <v>9.5645881362026728</v>
      </c>
      <c r="AB243" s="160">
        <f t="shared" si="24"/>
        <v>9.4907363430311555</v>
      </c>
      <c r="AC243" s="160">
        <f t="shared" si="24"/>
        <v>9.4168845498596347</v>
      </c>
      <c r="AD243" s="160">
        <f t="shared" si="24"/>
        <v>9.3430327566881175</v>
      </c>
      <c r="AE243" s="160">
        <f t="shared" si="24"/>
        <v>9.2691809635166003</v>
      </c>
      <c r="AF243" s="160">
        <f t="shared" si="24"/>
        <v>9.195329170345083</v>
      </c>
      <c r="AG243" s="160">
        <f t="shared" si="24"/>
        <v>9.1214773771735658</v>
      </c>
      <c r="AH243" s="160">
        <f t="shared" si="24"/>
        <v>9.0476255840020485</v>
      </c>
      <c r="AI243" s="160">
        <f t="shared" si="24"/>
        <v>8.9737737908305313</v>
      </c>
      <c r="AJ243" s="160">
        <f t="shared" si="24"/>
        <v>8.8999219976590123</v>
      </c>
      <c r="AK243" s="160">
        <f t="shared" si="24"/>
        <v>8.826070204487495</v>
      </c>
      <c r="AL243" s="160">
        <f t="shared" si="24"/>
        <v>8.752218411315976</v>
      </c>
      <c r="AM243" s="160">
        <f t="shared" si="24"/>
        <v>8.6783666181444588</v>
      </c>
      <c r="AN243" s="160">
        <f t="shared" si="24"/>
        <v>8.6045148249729415</v>
      </c>
      <c r="AO243" s="160">
        <f t="shared" si="24"/>
        <v>8.5306630318014243</v>
      </c>
      <c r="AP243" s="160">
        <f t="shared" si="24"/>
        <v>8.456811238629907</v>
      </c>
      <c r="AQ243" s="160">
        <f t="shared" si="24"/>
        <v>8.3829594454583862</v>
      </c>
    </row>
    <row r="244" spans="7:69" ht="14.1" customHeight="1">
      <c r="G244" s="22"/>
      <c r="H244" s="302"/>
      <c r="J244" s="304"/>
      <c r="K244" s="19" t="s">
        <v>149</v>
      </c>
      <c r="L244" s="161">
        <f t="shared" si="24"/>
        <v>19.268385484388549</v>
      </c>
      <c r="M244" s="161">
        <f t="shared" si="24"/>
        <v>18.55</v>
      </c>
      <c r="N244" s="161">
        <f t="shared" si="24"/>
        <v>17.854388957071201</v>
      </c>
      <c r="O244" s="161">
        <f t="shared" si="24"/>
        <v>17.158777914142401</v>
      </c>
      <c r="P244" s="161">
        <f t="shared" si="24"/>
        <v>16.463166871213602</v>
      </c>
      <c r="Q244" s="161">
        <f t="shared" si="24"/>
        <v>15.767555828284802</v>
      </c>
      <c r="R244" s="161">
        <f t="shared" si="24"/>
        <v>15.071944785356006</v>
      </c>
      <c r="S244" s="161">
        <f t="shared" si="24"/>
        <v>14.376333742427207</v>
      </c>
      <c r="T244" s="161">
        <f t="shared" si="24"/>
        <v>13.680722699498407</v>
      </c>
      <c r="U244" s="161">
        <f t="shared" si="24"/>
        <v>12.985111656569607</v>
      </c>
      <c r="V244" s="161">
        <f t="shared" si="24"/>
        <v>12.289500613640811</v>
      </c>
      <c r="W244" s="161">
        <f t="shared" si="24"/>
        <v>11.59388957071201</v>
      </c>
      <c r="X244" s="161">
        <f t="shared" si="24"/>
        <v>11.507194857620847</v>
      </c>
      <c r="Y244" s="161">
        <f t="shared" si="24"/>
        <v>11.420500144529683</v>
      </c>
      <c r="Z244" s="161">
        <f t="shared" si="24"/>
        <v>11.33380543143852</v>
      </c>
      <c r="AA244" s="161">
        <f t="shared" si="24"/>
        <v>11.247110718347358</v>
      </c>
      <c r="AB244" s="161">
        <f t="shared" si="24"/>
        <v>11.160416005256195</v>
      </c>
      <c r="AC244" s="161">
        <f t="shared" si="24"/>
        <v>11.073721292165033</v>
      </c>
      <c r="AD244" s="161">
        <f t="shared" si="24"/>
        <v>10.98702657907387</v>
      </c>
      <c r="AE244" s="161">
        <f t="shared" si="24"/>
        <v>10.900331865982707</v>
      </c>
      <c r="AF244" s="161">
        <f t="shared" si="24"/>
        <v>10.813637152891543</v>
      </c>
      <c r="AG244" s="161">
        <f t="shared" si="24"/>
        <v>10.72694243980038</v>
      </c>
      <c r="AH244" s="161">
        <f t="shared" si="24"/>
        <v>10.640247726709216</v>
      </c>
      <c r="AI244" s="161">
        <f t="shared" si="24"/>
        <v>10.553553013618053</v>
      </c>
      <c r="AJ244" s="161">
        <f t="shared" si="24"/>
        <v>10.466858300526891</v>
      </c>
      <c r="AK244" s="161">
        <f t="shared" si="24"/>
        <v>10.380163587435728</v>
      </c>
      <c r="AL244" s="161">
        <f t="shared" si="24"/>
        <v>10.293468874344565</v>
      </c>
      <c r="AM244" s="161">
        <f t="shared" si="24"/>
        <v>10.206774161253403</v>
      </c>
      <c r="AN244" s="161">
        <f t="shared" si="24"/>
        <v>10.12007944816224</v>
      </c>
      <c r="AO244" s="161">
        <f t="shared" si="24"/>
        <v>10.033384735071076</v>
      </c>
      <c r="AP244" s="161">
        <f t="shared" si="24"/>
        <v>9.9466900219799133</v>
      </c>
      <c r="AQ244" s="161">
        <f t="shared" si="24"/>
        <v>9.8599953088887418</v>
      </c>
    </row>
    <row r="245" spans="7:69" ht="14.1" customHeight="1" thickBot="1">
      <c r="G245" s="22"/>
      <c r="H245" s="302"/>
      <c r="J245" s="304"/>
      <c r="K245" s="144" t="s">
        <v>150</v>
      </c>
      <c r="L245" s="162">
        <f t="shared" si="24"/>
        <v>19.268385484388549</v>
      </c>
      <c r="M245" s="162">
        <f t="shared" si="24"/>
        <v>18.55</v>
      </c>
      <c r="N245" s="162">
        <f t="shared" si="24"/>
        <v>18.310960942610386</v>
      </c>
      <c r="O245" s="162">
        <f t="shared" si="24"/>
        <v>18.071921885220771</v>
      </c>
      <c r="P245" s="162">
        <f t="shared" si="24"/>
        <v>17.832882827831156</v>
      </c>
      <c r="Q245" s="162">
        <f t="shared" si="24"/>
        <v>17.593843770441541</v>
      </c>
      <c r="R245" s="162">
        <f t="shared" si="24"/>
        <v>17.354804713051927</v>
      </c>
      <c r="S245" s="162">
        <f t="shared" si="24"/>
        <v>17.115765655662315</v>
      </c>
      <c r="T245" s="162">
        <f t="shared" si="24"/>
        <v>16.8767265982727</v>
      </c>
      <c r="U245" s="162">
        <f t="shared" si="24"/>
        <v>16.637687540883086</v>
      </c>
      <c r="V245" s="162">
        <f t="shared" si="24"/>
        <v>16.398648483493474</v>
      </c>
      <c r="W245" s="162">
        <f t="shared" si="24"/>
        <v>16.159609426103859</v>
      </c>
      <c r="X245" s="162">
        <f t="shared" si="24"/>
        <v>15.931323433334267</v>
      </c>
      <c r="Y245" s="162">
        <f t="shared" si="24"/>
        <v>15.703037440564678</v>
      </c>
      <c r="Z245" s="162">
        <f t="shared" si="24"/>
        <v>15.474751447795086</v>
      </c>
      <c r="AA245" s="162">
        <f t="shared" si="24"/>
        <v>15.24646545502549</v>
      </c>
      <c r="AB245" s="162">
        <f t="shared" si="24"/>
        <v>15.018179462255898</v>
      </c>
      <c r="AC245" s="162">
        <f t="shared" si="24"/>
        <v>14.789893469486305</v>
      </c>
      <c r="AD245" s="162">
        <f t="shared" si="24"/>
        <v>14.561607476716713</v>
      </c>
      <c r="AE245" s="162">
        <f t="shared" si="24"/>
        <v>14.333321483947124</v>
      </c>
      <c r="AF245" s="162">
        <f t="shared" si="24"/>
        <v>14.105035491177528</v>
      </c>
      <c r="AG245" s="162">
        <f t="shared" si="24"/>
        <v>13.876749498407936</v>
      </c>
      <c r="AH245" s="162">
        <f t="shared" si="24"/>
        <v>13.648463505638343</v>
      </c>
      <c r="AI245" s="162">
        <f t="shared" si="24"/>
        <v>13.420177512868751</v>
      </c>
      <c r="AJ245" s="162">
        <f t="shared" si="24"/>
        <v>13.191891520099158</v>
      </c>
      <c r="AK245" s="162">
        <f t="shared" si="24"/>
        <v>12.963605527329566</v>
      </c>
      <c r="AL245" s="162">
        <f t="shared" si="24"/>
        <v>12.735319534559974</v>
      </c>
      <c r="AM245" s="162">
        <f t="shared" si="24"/>
        <v>12.507033541790381</v>
      </c>
      <c r="AN245" s="162">
        <f t="shared" si="24"/>
        <v>12.278747549020789</v>
      </c>
      <c r="AO245" s="162">
        <f t="shared" si="24"/>
        <v>12.050461556251197</v>
      </c>
      <c r="AP245" s="162">
        <f t="shared" si="24"/>
        <v>11.822175563481604</v>
      </c>
      <c r="AQ245" s="162">
        <f t="shared" si="24"/>
        <v>11.59388957071201</v>
      </c>
    </row>
    <row r="246" spans="7:69" ht="14.1" customHeight="1" thickTop="1">
      <c r="G246" s="22"/>
      <c r="H246" s="302"/>
      <c r="J246" s="304"/>
      <c r="K246" s="140" t="s">
        <v>151</v>
      </c>
      <c r="L246" s="160">
        <f t="shared" si="24"/>
        <v>19.268385484388549</v>
      </c>
      <c r="M246" s="160">
        <f t="shared" si="24"/>
        <v>18.55</v>
      </c>
      <c r="N246" s="160">
        <f t="shared" si="24"/>
        <v>17.680999530888872</v>
      </c>
      <c r="O246" s="160">
        <f t="shared" si="24"/>
        <v>16.811999061777747</v>
      </c>
      <c r="P246" s="160">
        <f t="shared" si="24"/>
        <v>15.942998592666623</v>
      </c>
      <c r="Q246" s="160">
        <f t="shared" si="24"/>
        <v>15.073998123555498</v>
      </c>
      <c r="R246" s="160">
        <f t="shared" si="24"/>
        <v>14.204997654444373</v>
      </c>
      <c r="S246" s="160">
        <f t="shared" si="24"/>
        <v>13.335997185333252</v>
      </c>
      <c r="T246" s="160">
        <f t="shared" si="24"/>
        <v>12.466996716222123</v>
      </c>
      <c r="U246" s="160">
        <f t="shared" si="24"/>
        <v>11.597996247110999</v>
      </c>
      <c r="V246" s="160">
        <f t="shared" si="24"/>
        <v>10.728995777999872</v>
      </c>
      <c r="W246" s="160">
        <f t="shared" si="24"/>
        <v>9.8599953088887418</v>
      </c>
      <c r="X246" s="160">
        <f t="shared" si="24"/>
        <v>9.7861435157172245</v>
      </c>
      <c r="Y246" s="160">
        <f t="shared" si="24"/>
        <v>9.7122917225457073</v>
      </c>
      <c r="Z246" s="160">
        <f t="shared" si="24"/>
        <v>9.63843992937419</v>
      </c>
      <c r="AA246" s="160">
        <f t="shared" si="24"/>
        <v>9.5645881362026728</v>
      </c>
      <c r="AB246" s="160">
        <f t="shared" si="24"/>
        <v>9.4907363430311555</v>
      </c>
      <c r="AC246" s="160">
        <f t="shared" si="24"/>
        <v>9.4168845498596347</v>
      </c>
      <c r="AD246" s="160">
        <f t="shared" si="24"/>
        <v>9.3430327566881175</v>
      </c>
      <c r="AE246" s="160">
        <f t="shared" si="24"/>
        <v>9.2691809635166003</v>
      </c>
      <c r="AF246" s="160">
        <f t="shared" si="24"/>
        <v>9.195329170345083</v>
      </c>
      <c r="AG246" s="160">
        <f t="shared" si="24"/>
        <v>9.1214773771735658</v>
      </c>
      <c r="AH246" s="160">
        <f t="shared" si="24"/>
        <v>9.0476255840020485</v>
      </c>
      <c r="AI246" s="160">
        <f t="shared" si="24"/>
        <v>8.9737737908305313</v>
      </c>
      <c r="AJ246" s="160">
        <f t="shared" si="24"/>
        <v>8.8999219976590123</v>
      </c>
      <c r="AK246" s="160">
        <f t="shared" si="24"/>
        <v>8.826070204487495</v>
      </c>
      <c r="AL246" s="160">
        <f t="shared" si="24"/>
        <v>8.752218411315976</v>
      </c>
      <c r="AM246" s="160">
        <f t="shared" si="24"/>
        <v>8.6783666181444588</v>
      </c>
      <c r="AN246" s="160">
        <f t="shared" si="24"/>
        <v>8.6045148249729415</v>
      </c>
      <c r="AO246" s="160">
        <f t="shared" si="24"/>
        <v>8.5306630318014243</v>
      </c>
      <c r="AP246" s="160">
        <f t="shared" si="24"/>
        <v>8.456811238629907</v>
      </c>
      <c r="AQ246" s="160">
        <f t="shared" ref="AQ246" si="25">AQ243</f>
        <v>8.3829594454583862</v>
      </c>
      <c r="AR246"/>
      <c r="AS246"/>
    </row>
    <row r="247" spans="7:69" ht="14.1" customHeight="1">
      <c r="G247" s="22"/>
      <c r="H247" s="302"/>
      <c r="J247" s="304"/>
      <c r="K247" s="19" t="s">
        <v>152</v>
      </c>
      <c r="L247" s="161">
        <f t="shared" ref="L247:AQ254" si="26">L244</f>
        <v>19.268385484388549</v>
      </c>
      <c r="M247" s="161">
        <f t="shared" si="26"/>
        <v>18.55</v>
      </c>
      <c r="N247" s="161">
        <f t="shared" si="26"/>
        <v>17.854388957071201</v>
      </c>
      <c r="O247" s="161">
        <f t="shared" si="26"/>
        <v>17.158777914142401</v>
      </c>
      <c r="P247" s="161">
        <f t="shared" si="26"/>
        <v>16.463166871213602</v>
      </c>
      <c r="Q247" s="161">
        <f t="shared" si="26"/>
        <v>15.767555828284802</v>
      </c>
      <c r="R247" s="161">
        <f t="shared" si="26"/>
        <v>15.071944785356006</v>
      </c>
      <c r="S247" s="161">
        <f t="shared" si="26"/>
        <v>14.376333742427207</v>
      </c>
      <c r="T247" s="161">
        <f t="shared" si="26"/>
        <v>13.680722699498407</v>
      </c>
      <c r="U247" s="161">
        <f t="shared" si="26"/>
        <v>12.985111656569607</v>
      </c>
      <c r="V247" s="161">
        <f t="shared" si="26"/>
        <v>12.289500613640811</v>
      </c>
      <c r="W247" s="161">
        <f t="shared" si="26"/>
        <v>11.59388957071201</v>
      </c>
      <c r="X247" s="161">
        <f t="shared" si="26"/>
        <v>11.507194857620847</v>
      </c>
      <c r="Y247" s="161">
        <f t="shared" si="26"/>
        <v>11.420500144529683</v>
      </c>
      <c r="Z247" s="161">
        <f t="shared" si="26"/>
        <v>11.33380543143852</v>
      </c>
      <c r="AA247" s="161">
        <f t="shared" si="26"/>
        <v>11.247110718347358</v>
      </c>
      <c r="AB247" s="161">
        <f t="shared" si="26"/>
        <v>11.160416005256195</v>
      </c>
      <c r="AC247" s="161">
        <f t="shared" si="26"/>
        <v>11.073721292165033</v>
      </c>
      <c r="AD247" s="161">
        <f t="shared" si="26"/>
        <v>10.98702657907387</v>
      </c>
      <c r="AE247" s="161">
        <f t="shared" si="26"/>
        <v>10.900331865982707</v>
      </c>
      <c r="AF247" s="161">
        <f t="shared" si="26"/>
        <v>10.813637152891543</v>
      </c>
      <c r="AG247" s="161">
        <f t="shared" si="26"/>
        <v>10.72694243980038</v>
      </c>
      <c r="AH247" s="161">
        <f t="shared" si="26"/>
        <v>10.640247726709216</v>
      </c>
      <c r="AI247" s="161">
        <f t="shared" si="26"/>
        <v>10.553553013618053</v>
      </c>
      <c r="AJ247" s="161">
        <f t="shared" si="26"/>
        <v>10.466858300526891</v>
      </c>
      <c r="AK247" s="161">
        <f t="shared" si="26"/>
        <v>10.380163587435728</v>
      </c>
      <c r="AL247" s="161">
        <f t="shared" si="26"/>
        <v>10.293468874344565</v>
      </c>
      <c r="AM247" s="161">
        <f t="shared" si="26"/>
        <v>10.206774161253403</v>
      </c>
      <c r="AN247" s="161">
        <f t="shared" si="26"/>
        <v>10.12007944816224</v>
      </c>
      <c r="AO247" s="161">
        <f t="shared" si="26"/>
        <v>10.033384735071076</v>
      </c>
      <c r="AP247" s="161">
        <f t="shared" si="26"/>
        <v>9.9466900219799133</v>
      </c>
      <c r="AQ247" s="161">
        <f t="shared" si="26"/>
        <v>9.8599953088887418</v>
      </c>
    </row>
    <row r="248" spans="7:69" ht="14.1" customHeight="1" thickBot="1">
      <c r="G248" s="22"/>
      <c r="H248" s="302"/>
      <c r="J248" s="304"/>
      <c r="K248" s="144" t="s">
        <v>153</v>
      </c>
      <c r="L248" s="162">
        <f t="shared" si="26"/>
        <v>19.268385484388549</v>
      </c>
      <c r="M248" s="162">
        <f t="shared" si="26"/>
        <v>18.55</v>
      </c>
      <c r="N248" s="162">
        <f t="shared" si="26"/>
        <v>18.310960942610386</v>
      </c>
      <c r="O248" s="162">
        <f t="shared" si="26"/>
        <v>18.071921885220771</v>
      </c>
      <c r="P248" s="162">
        <f t="shared" si="26"/>
        <v>17.832882827831156</v>
      </c>
      <c r="Q248" s="162">
        <f t="shared" si="26"/>
        <v>17.593843770441541</v>
      </c>
      <c r="R248" s="162">
        <f t="shared" si="26"/>
        <v>17.354804713051927</v>
      </c>
      <c r="S248" s="162">
        <f t="shared" si="26"/>
        <v>17.115765655662315</v>
      </c>
      <c r="T248" s="162">
        <f t="shared" si="26"/>
        <v>16.8767265982727</v>
      </c>
      <c r="U248" s="162">
        <f t="shared" si="26"/>
        <v>16.637687540883086</v>
      </c>
      <c r="V248" s="162">
        <f t="shared" si="26"/>
        <v>16.398648483493474</v>
      </c>
      <c r="W248" s="162">
        <f t="shared" si="26"/>
        <v>16.159609426103859</v>
      </c>
      <c r="X248" s="162">
        <f t="shared" si="26"/>
        <v>15.931323433334267</v>
      </c>
      <c r="Y248" s="162">
        <f t="shared" si="26"/>
        <v>15.703037440564678</v>
      </c>
      <c r="Z248" s="162">
        <f t="shared" si="26"/>
        <v>15.474751447795086</v>
      </c>
      <c r="AA248" s="162">
        <f t="shared" si="26"/>
        <v>15.24646545502549</v>
      </c>
      <c r="AB248" s="162">
        <f t="shared" si="26"/>
        <v>15.018179462255898</v>
      </c>
      <c r="AC248" s="162">
        <f t="shared" si="26"/>
        <v>14.789893469486305</v>
      </c>
      <c r="AD248" s="162">
        <f t="shared" si="26"/>
        <v>14.561607476716713</v>
      </c>
      <c r="AE248" s="162">
        <f t="shared" si="26"/>
        <v>14.333321483947124</v>
      </c>
      <c r="AF248" s="162">
        <f t="shared" si="26"/>
        <v>14.105035491177528</v>
      </c>
      <c r="AG248" s="162">
        <f t="shared" si="26"/>
        <v>13.876749498407936</v>
      </c>
      <c r="AH248" s="162">
        <f t="shared" si="26"/>
        <v>13.648463505638343</v>
      </c>
      <c r="AI248" s="162">
        <f t="shared" si="26"/>
        <v>13.420177512868751</v>
      </c>
      <c r="AJ248" s="162">
        <f t="shared" si="26"/>
        <v>13.191891520099158</v>
      </c>
      <c r="AK248" s="162">
        <f t="shared" si="26"/>
        <v>12.963605527329566</v>
      </c>
      <c r="AL248" s="162">
        <f t="shared" si="26"/>
        <v>12.735319534559974</v>
      </c>
      <c r="AM248" s="162">
        <f t="shared" si="26"/>
        <v>12.507033541790381</v>
      </c>
      <c r="AN248" s="162">
        <f t="shared" si="26"/>
        <v>12.278747549020789</v>
      </c>
      <c r="AO248" s="162">
        <f t="shared" si="26"/>
        <v>12.050461556251197</v>
      </c>
      <c r="AP248" s="162">
        <f t="shared" si="26"/>
        <v>11.822175563481604</v>
      </c>
      <c r="AQ248" s="162">
        <f t="shared" si="26"/>
        <v>11.59388957071201</v>
      </c>
      <c r="BG248"/>
      <c r="BH248"/>
      <c r="BI248"/>
    </row>
    <row r="249" spans="7:69" ht="14.1" customHeight="1" thickTop="1">
      <c r="G249" s="22"/>
      <c r="H249" s="302"/>
      <c r="J249" s="304"/>
      <c r="K249" s="140" t="s">
        <v>154</v>
      </c>
      <c r="L249" s="160">
        <f t="shared" si="26"/>
        <v>19.268385484388549</v>
      </c>
      <c r="M249" s="160">
        <f t="shared" si="26"/>
        <v>18.55</v>
      </c>
      <c r="N249" s="160">
        <f t="shared" si="26"/>
        <v>17.680999530888872</v>
      </c>
      <c r="O249" s="160">
        <f t="shared" si="26"/>
        <v>16.811999061777747</v>
      </c>
      <c r="P249" s="160">
        <f t="shared" si="26"/>
        <v>15.942998592666623</v>
      </c>
      <c r="Q249" s="160">
        <f t="shared" si="26"/>
        <v>15.073998123555498</v>
      </c>
      <c r="R249" s="160">
        <f t="shared" si="26"/>
        <v>14.204997654444373</v>
      </c>
      <c r="S249" s="160">
        <f t="shared" si="26"/>
        <v>13.335997185333252</v>
      </c>
      <c r="T249" s="160">
        <f t="shared" si="26"/>
        <v>12.466996716222123</v>
      </c>
      <c r="U249" s="160">
        <f t="shared" si="26"/>
        <v>11.597996247110999</v>
      </c>
      <c r="V249" s="160">
        <f t="shared" si="26"/>
        <v>10.728995777999872</v>
      </c>
      <c r="W249" s="160">
        <f t="shared" si="26"/>
        <v>9.8599953088887418</v>
      </c>
      <c r="X249" s="160">
        <f t="shared" si="26"/>
        <v>9.7861435157172245</v>
      </c>
      <c r="Y249" s="160">
        <f t="shared" si="26"/>
        <v>9.7122917225457073</v>
      </c>
      <c r="Z249" s="160">
        <f t="shared" si="26"/>
        <v>9.63843992937419</v>
      </c>
      <c r="AA249" s="160">
        <f t="shared" si="26"/>
        <v>9.5645881362026728</v>
      </c>
      <c r="AB249" s="160">
        <f t="shared" si="26"/>
        <v>9.4907363430311555</v>
      </c>
      <c r="AC249" s="160">
        <f t="shared" si="26"/>
        <v>9.4168845498596347</v>
      </c>
      <c r="AD249" s="160">
        <f t="shared" si="26"/>
        <v>9.3430327566881175</v>
      </c>
      <c r="AE249" s="160">
        <f t="shared" si="26"/>
        <v>9.2691809635166003</v>
      </c>
      <c r="AF249" s="160">
        <f t="shared" si="26"/>
        <v>9.195329170345083</v>
      </c>
      <c r="AG249" s="160">
        <f t="shared" si="26"/>
        <v>9.1214773771735658</v>
      </c>
      <c r="AH249" s="160">
        <f t="shared" si="26"/>
        <v>9.0476255840020485</v>
      </c>
      <c r="AI249" s="160">
        <f t="shared" si="26"/>
        <v>8.9737737908305313</v>
      </c>
      <c r="AJ249" s="160">
        <f t="shared" si="26"/>
        <v>8.8999219976590123</v>
      </c>
      <c r="AK249" s="160">
        <f t="shared" si="26"/>
        <v>8.826070204487495</v>
      </c>
      <c r="AL249" s="160">
        <f t="shared" si="26"/>
        <v>8.752218411315976</v>
      </c>
      <c r="AM249" s="160">
        <f t="shared" si="26"/>
        <v>8.6783666181444588</v>
      </c>
      <c r="AN249" s="160">
        <f t="shared" si="26"/>
        <v>8.6045148249729415</v>
      </c>
      <c r="AO249" s="160">
        <f t="shared" si="26"/>
        <v>8.5306630318014243</v>
      </c>
      <c r="AP249" s="160">
        <f t="shared" si="26"/>
        <v>8.456811238629907</v>
      </c>
      <c r="AQ249" s="160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" customHeight="1">
      <c r="G250" s="22"/>
      <c r="H250" s="302"/>
      <c r="J250" s="304"/>
      <c r="K250" s="19" t="s">
        <v>155</v>
      </c>
      <c r="L250" s="161">
        <f t="shared" si="26"/>
        <v>19.268385484388549</v>
      </c>
      <c r="M250" s="161">
        <f t="shared" si="26"/>
        <v>18.55</v>
      </c>
      <c r="N250" s="161">
        <f t="shared" si="26"/>
        <v>17.854388957071201</v>
      </c>
      <c r="O250" s="161">
        <f t="shared" si="26"/>
        <v>17.158777914142401</v>
      </c>
      <c r="P250" s="161">
        <f t="shared" si="26"/>
        <v>16.463166871213602</v>
      </c>
      <c r="Q250" s="161">
        <f t="shared" si="26"/>
        <v>15.767555828284802</v>
      </c>
      <c r="R250" s="161">
        <f t="shared" si="26"/>
        <v>15.071944785356006</v>
      </c>
      <c r="S250" s="161">
        <f t="shared" si="26"/>
        <v>14.376333742427207</v>
      </c>
      <c r="T250" s="161">
        <f t="shared" si="26"/>
        <v>13.680722699498407</v>
      </c>
      <c r="U250" s="161">
        <f t="shared" si="26"/>
        <v>12.985111656569607</v>
      </c>
      <c r="V250" s="161">
        <f t="shared" si="26"/>
        <v>12.289500613640811</v>
      </c>
      <c r="W250" s="161">
        <f t="shared" si="26"/>
        <v>11.59388957071201</v>
      </c>
      <c r="X250" s="161">
        <f t="shared" si="26"/>
        <v>11.507194857620847</v>
      </c>
      <c r="Y250" s="161">
        <f t="shared" si="26"/>
        <v>11.420500144529683</v>
      </c>
      <c r="Z250" s="161">
        <f t="shared" si="26"/>
        <v>11.33380543143852</v>
      </c>
      <c r="AA250" s="161">
        <f t="shared" si="26"/>
        <v>11.247110718347358</v>
      </c>
      <c r="AB250" s="161">
        <f t="shared" si="26"/>
        <v>11.160416005256195</v>
      </c>
      <c r="AC250" s="161">
        <f t="shared" si="26"/>
        <v>11.073721292165033</v>
      </c>
      <c r="AD250" s="161">
        <f t="shared" si="26"/>
        <v>10.98702657907387</v>
      </c>
      <c r="AE250" s="161">
        <f t="shared" si="26"/>
        <v>10.900331865982707</v>
      </c>
      <c r="AF250" s="161">
        <f t="shared" si="26"/>
        <v>10.813637152891543</v>
      </c>
      <c r="AG250" s="161">
        <f t="shared" si="26"/>
        <v>10.72694243980038</v>
      </c>
      <c r="AH250" s="161">
        <f t="shared" si="26"/>
        <v>10.640247726709216</v>
      </c>
      <c r="AI250" s="161">
        <f t="shared" si="26"/>
        <v>10.553553013618053</v>
      </c>
      <c r="AJ250" s="161">
        <f t="shared" si="26"/>
        <v>10.466858300526891</v>
      </c>
      <c r="AK250" s="161">
        <f t="shared" si="26"/>
        <v>10.380163587435728</v>
      </c>
      <c r="AL250" s="161">
        <f t="shared" si="26"/>
        <v>10.293468874344565</v>
      </c>
      <c r="AM250" s="161">
        <f t="shared" si="26"/>
        <v>10.206774161253403</v>
      </c>
      <c r="AN250" s="161">
        <f t="shared" si="26"/>
        <v>10.12007944816224</v>
      </c>
      <c r="AO250" s="161">
        <f t="shared" si="26"/>
        <v>10.033384735071076</v>
      </c>
      <c r="AP250" s="161">
        <f t="shared" si="26"/>
        <v>9.9466900219799133</v>
      </c>
      <c r="AQ250" s="161">
        <f t="shared" si="26"/>
        <v>9.8599953088887418</v>
      </c>
      <c r="AZ250"/>
      <c r="BA250"/>
    </row>
    <row r="251" spans="7:69" ht="14.1" customHeight="1" thickBot="1">
      <c r="G251" s="22"/>
      <c r="H251" s="302"/>
      <c r="J251" s="304"/>
      <c r="K251" s="144" t="s">
        <v>156</v>
      </c>
      <c r="L251" s="162">
        <f t="shared" si="26"/>
        <v>19.268385484388549</v>
      </c>
      <c r="M251" s="162">
        <f t="shared" si="26"/>
        <v>18.55</v>
      </c>
      <c r="N251" s="162">
        <f t="shared" si="26"/>
        <v>18.310960942610386</v>
      </c>
      <c r="O251" s="162">
        <f t="shared" si="26"/>
        <v>18.071921885220771</v>
      </c>
      <c r="P251" s="162">
        <f t="shared" si="26"/>
        <v>17.832882827831156</v>
      </c>
      <c r="Q251" s="162">
        <f t="shared" si="26"/>
        <v>17.593843770441541</v>
      </c>
      <c r="R251" s="162">
        <f t="shared" si="26"/>
        <v>17.354804713051927</v>
      </c>
      <c r="S251" s="162">
        <f t="shared" si="26"/>
        <v>17.115765655662315</v>
      </c>
      <c r="T251" s="162">
        <f t="shared" si="26"/>
        <v>16.8767265982727</v>
      </c>
      <c r="U251" s="162">
        <f t="shared" si="26"/>
        <v>16.637687540883086</v>
      </c>
      <c r="V251" s="162">
        <f t="shared" si="26"/>
        <v>16.398648483493474</v>
      </c>
      <c r="W251" s="162">
        <f t="shared" si="26"/>
        <v>16.159609426103859</v>
      </c>
      <c r="X251" s="162">
        <f t="shared" si="26"/>
        <v>15.931323433334267</v>
      </c>
      <c r="Y251" s="162">
        <f t="shared" si="26"/>
        <v>15.703037440564678</v>
      </c>
      <c r="Z251" s="162">
        <f t="shared" si="26"/>
        <v>15.474751447795086</v>
      </c>
      <c r="AA251" s="162">
        <f t="shared" si="26"/>
        <v>15.24646545502549</v>
      </c>
      <c r="AB251" s="162">
        <f t="shared" si="26"/>
        <v>15.018179462255898</v>
      </c>
      <c r="AC251" s="162">
        <f t="shared" si="26"/>
        <v>14.789893469486305</v>
      </c>
      <c r="AD251" s="162">
        <f t="shared" si="26"/>
        <v>14.561607476716713</v>
      </c>
      <c r="AE251" s="162">
        <f t="shared" si="26"/>
        <v>14.333321483947124</v>
      </c>
      <c r="AF251" s="162">
        <f t="shared" si="26"/>
        <v>14.105035491177528</v>
      </c>
      <c r="AG251" s="162">
        <f t="shared" si="26"/>
        <v>13.876749498407936</v>
      </c>
      <c r="AH251" s="162">
        <f t="shared" si="26"/>
        <v>13.648463505638343</v>
      </c>
      <c r="AI251" s="162">
        <f t="shared" si="26"/>
        <v>13.420177512868751</v>
      </c>
      <c r="AJ251" s="162">
        <f t="shared" si="26"/>
        <v>13.191891520099158</v>
      </c>
      <c r="AK251" s="162">
        <f t="shared" si="26"/>
        <v>12.963605527329566</v>
      </c>
      <c r="AL251" s="162">
        <f t="shared" si="26"/>
        <v>12.735319534559974</v>
      </c>
      <c r="AM251" s="162">
        <f t="shared" si="26"/>
        <v>12.507033541790381</v>
      </c>
      <c r="AN251" s="162">
        <f t="shared" si="26"/>
        <v>12.278747549020789</v>
      </c>
      <c r="AO251" s="162">
        <f t="shared" si="26"/>
        <v>12.050461556251197</v>
      </c>
      <c r="AP251" s="162">
        <f t="shared" si="26"/>
        <v>11.822175563481604</v>
      </c>
      <c r="AQ251" s="162">
        <f t="shared" si="26"/>
        <v>11.59388957071201</v>
      </c>
    </row>
    <row r="252" spans="7:69" ht="14.1" customHeight="1" thickTop="1">
      <c r="G252" s="22"/>
      <c r="H252" s="302"/>
      <c r="J252" s="304"/>
      <c r="K252" s="140" t="s">
        <v>157</v>
      </c>
      <c r="L252" s="160">
        <f t="shared" si="26"/>
        <v>19.268385484388549</v>
      </c>
      <c r="M252" s="160">
        <f t="shared" si="26"/>
        <v>18.55</v>
      </c>
      <c r="N252" s="160">
        <f t="shared" si="26"/>
        <v>17.680999530888872</v>
      </c>
      <c r="O252" s="160">
        <f t="shared" si="26"/>
        <v>16.811999061777747</v>
      </c>
      <c r="P252" s="160">
        <f t="shared" si="26"/>
        <v>15.942998592666623</v>
      </c>
      <c r="Q252" s="160">
        <f t="shared" si="26"/>
        <v>15.073998123555498</v>
      </c>
      <c r="R252" s="160">
        <f t="shared" si="26"/>
        <v>14.204997654444373</v>
      </c>
      <c r="S252" s="160">
        <f t="shared" si="26"/>
        <v>13.335997185333252</v>
      </c>
      <c r="T252" s="160">
        <f t="shared" si="26"/>
        <v>12.466996716222123</v>
      </c>
      <c r="U252" s="160">
        <f t="shared" si="26"/>
        <v>11.597996247110999</v>
      </c>
      <c r="V252" s="160">
        <f t="shared" si="26"/>
        <v>10.728995777999872</v>
      </c>
      <c r="W252" s="160">
        <f t="shared" si="26"/>
        <v>9.8599953088887418</v>
      </c>
      <c r="X252" s="160">
        <f t="shared" si="26"/>
        <v>9.7861435157172245</v>
      </c>
      <c r="Y252" s="160">
        <f t="shared" si="26"/>
        <v>9.7122917225457073</v>
      </c>
      <c r="Z252" s="160">
        <f t="shared" si="26"/>
        <v>9.63843992937419</v>
      </c>
      <c r="AA252" s="160">
        <f t="shared" si="26"/>
        <v>9.5645881362026728</v>
      </c>
      <c r="AB252" s="160">
        <f t="shared" si="26"/>
        <v>9.4907363430311555</v>
      </c>
      <c r="AC252" s="160">
        <f t="shared" si="26"/>
        <v>9.4168845498596347</v>
      </c>
      <c r="AD252" s="160">
        <f t="shared" si="26"/>
        <v>9.3430327566881175</v>
      </c>
      <c r="AE252" s="160">
        <f t="shared" si="26"/>
        <v>9.2691809635166003</v>
      </c>
      <c r="AF252" s="160">
        <f t="shared" si="26"/>
        <v>9.195329170345083</v>
      </c>
      <c r="AG252" s="160">
        <f t="shared" si="26"/>
        <v>9.1214773771735658</v>
      </c>
      <c r="AH252" s="160">
        <f t="shared" si="26"/>
        <v>9.0476255840020485</v>
      </c>
      <c r="AI252" s="160">
        <f t="shared" si="26"/>
        <v>8.9737737908305313</v>
      </c>
      <c r="AJ252" s="160">
        <f t="shared" si="26"/>
        <v>8.8999219976590123</v>
      </c>
      <c r="AK252" s="160">
        <f t="shared" si="26"/>
        <v>8.826070204487495</v>
      </c>
      <c r="AL252" s="160">
        <f t="shared" si="26"/>
        <v>8.752218411315976</v>
      </c>
      <c r="AM252" s="160">
        <f t="shared" si="26"/>
        <v>8.6783666181444588</v>
      </c>
      <c r="AN252" s="160">
        <f t="shared" si="26"/>
        <v>8.6045148249729415</v>
      </c>
      <c r="AO252" s="160">
        <f t="shared" si="26"/>
        <v>8.5306630318014243</v>
      </c>
      <c r="AP252" s="160">
        <f t="shared" si="26"/>
        <v>8.456811238629907</v>
      </c>
      <c r="AQ252" s="160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" customHeight="1">
      <c r="G253" s="22"/>
      <c r="H253" s="302"/>
      <c r="J253" s="304"/>
      <c r="K253" s="19" t="s">
        <v>158</v>
      </c>
      <c r="L253" s="161">
        <f t="shared" si="26"/>
        <v>19.268385484388549</v>
      </c>
      <c r="M253" s="161">
        <f t="shared" si="26"/>
        <v>18.55</v>
      </c>
      <c r="N253" s="161">
        <f t="shared" si="26"/>
        <v>17.854388957071201</v>
      </c>
      <c r="O253" s="161">
        <f t="shared" si="26"/>
        <v>17.158777914142401</v>
      </c>
      <c r="P253" s="161">
        <f t="shared" si="26"/>
        <v>16.463166871213602</v>
      </c>
      <c r="Q253" s="161">
        <f t="shared" si="26"/>
        <v>15.767555828284802</v>
      </c>
      <c r="R253" s="161">
        <f t="shared" si="26"/>
        <v>15.071944785356006</v>
      </c>
      <c r="S253" s="161">
        <f t="shared" si="26"/>
        <v>14.376333742427207</v>
      </c>
      <c r="T253" s="161">
        <f t="shared" si="26"/>
        <v>13.680722699498407</v>
      </c>
      <c r="U253" s="161">
        <f t="shared" si="26"/>
        <v>12.985111656569607</v>
      </c>
      <c r="V253" s="161">
        <f t="shared" si="26"/>
        <v>12.289500613640811</v>
      </c>
      <c r="W253" s="161">
        <f t="shared" si="26"/>
        <v>11.59388957071201</v>
      </c>
      <c r="X253" s="161">
        <f t="shared" si="26"/>
        <v>11.507194857620847</v>
      </c>
      <c r="Y253" s="161">
        <f t="shared" si="26"/>
        <v>11.420500144529683</v>
      </c>
      <c r="Z253" s="161">
        <f t="shared" si="26"/>
        <v>11.33380543143852</v>
      </c>
      <c r="AA253" s="161">
        <f t="shared" si="26"/>
        <v>11.247110718347358</v>
      </c>
      <c r="AB253" s="161">
        <f t="shared" si="26"/>
        <v>11.160416005256195</v>
      </c>
      <c r="AC253" s="161">
        <f t="shared" si="26"/>
        <v>11.073721292165033</v>
      </c>
      <c r="AD253" s="161">
        <f t="shared" si="26"/>
        <v>10.98702657907387</v>
      </c>
      <c r="AE253" s="161">
        <f t="shared" si="26"/>
        <v>10.900331865982707</v>
      </c>
      <c r="AF253" s="161">
        <f t="shared" si="26"/>
        <v>10.813637152891543</v>
      </c>
      <c r="AG253" s="161">
        <f t="shared" si="26"/>
        <v>10.72694243980038</v>
      </c>
      <c r="AH253" s="161">
        <f t="shared" si="26"/>
        <v>10.640247726709216</v>
      </c>
      <c r="AI253" s="161">
        <f t="shared" si="26"/>
        <v>10.553553013618053</v>
      </c>
      <c r="AJ253" s="161">
        <f t="shared" si="26"/>
        <v>10.466858300526891</v>
      </c>
      <c r="AK253" s="161">
        <f t="shared" si="26"/>
        <v>10.380163587435728</v>
      </c>
      <c r="AL253" s="161">
        <f t="shared" si="26"/>
        <v>10.293468874344565</v>
      </c>
      <c r="AM253" s="161">
        <f t="shared" si="26"/>
        <v>10.206774161253403</v>
      </c>
      <c r="AN253" s="161">
        <f t="shared" si="26"/>
        <v>10.12007944816224</v>
      </c>
      <c r="AO253" s="161">
        <f t="shared" si="26"/>
        <v>10.033384735071076</v>
      </c>
      <c r="AP253" s="161">
        <f t="shared" si="26"/>
        <v>9.9466900219799133</v>
      </c>
      <c r="AQ253" s="161">
        <f t="shared" si="26"/>
        <v>9.8599953088887418</v>
      </c>
      <c r="AZ253"/>
      <c r="BA253"/>
    </row>
    <row r="254" spans="7:69" ht="14.1" customHeight="1" thickBot="1">
      <c r="G254" s="22"/>
      <c r="H254" s="302"/>
      <c r="J254" s="304"/>
      <c r="K254" s="144" t="s">
        <v>159</v>
      </c>
      <c r="L254" s="162">
        <f t="shared" si="26"/>
        <v>19.268385484388549</v>
      </c>
      <c r="M254" s="162">
        <f t="shared" si="26"/>
        <v>18.55</v>
      </c>
      <c r="N254" s="162">
        <f t="shared" si="26"/>
        <v>18.310960942610386</v>
      </c>
      <c r="O254" s="162">
        <f t="shared" si="26"/>
        <v>18.071921885220771</v>
      </c>
      <c r="P254" s="162">
        <f t="shared" si="26"/>
        <v>17.832882827831156</v>
      </c>
      <c r="Q254" s="162">
        <f t="shared" si="26"/>
        <v>17.593843770441541</v>
      </c>
      <c r="R254" s="162">
        <f t="shared" si="26"/>
        <v>17.354804713051927</v>
      </c>
      <c r="S254" s="162">
        <f t="shared" si="26"/>
        <v>17.115765655662315</v>
      </c>
      <c r="T254" s="162">
        <f t="shared" si="26"/>
        <v>16.8767265982727</v>
      </c>
      <c r="U254" s="162">
        <f t="shared" si="26"/>
        <v>16.637687540883086</v>
      </c>
      <c r="V254" s="162">
        <f t="shared" si="26"/>
        <v>16.398648483493474</v>
      </c>
      <c r="W254" s="162">
        <f t="shared" si="26"/>
        <v>16.159609426103859</v>
      </c>
      <c r="X254" s="162">
        <f t="shared" si="26"/>
        <v>15.931323433334267</v>
      </c>
      <c r="Y254" s="162">
        <f t="shared" si="26"/>
        <v>15.703037440564678</v>
      </c>
      <c r="Z254" s="162">
        <f t="shared" si="26"/>
        <v>15.474751447795086</v>
      </c>
      <c r="AA254" s="162">
        <f t="shared" si="26"/>
        <v>15.24646545502549</v>
      </c>
      <c r="AB254" s="162">
        <f t="shared" si="26"/>
        <v>15.018179462255898</v>
      </c>
      <c r="AC254" s="162">
        <f t="shared" si="26"/>
        <v>14.789893469486305</v>
      </c>
      <c r="AD254" s="162">
        <f t="shared" si="26"/>
        <v>14.561607476716713</v>
      </c>
      <c r="AE254" s="162">
        <f t="shared" si="26"/>
        <v>14.333321483947124</v>
      </c>
      <c r="AF254" s="162">
        <f t="shared" si="26"/>
        <v>14.105035491177528</v>
      </c>
      <c r="AG254" s="162">
        <f t="shared" si="26"/>
        <v>13.876749498407936</v>
      </c>
      <c r="AH254" s="162">
        <f t="shared" si="26"/>
        <v>13.648463505638343</v>
      </c>
      <c r="AI254" s="162">
        <f t="shared" si="26"/>
        <v>13.420177512868751</v>
      </c>
      <c r="AJ254" s="162">
        <f t="shared" si="26"/>
        <v>13.191891520099158</v>
      </c>
      <c r="AK254" s="162">
        <f t="shared" si="26"/>
        <v>12.963605527329566</v>
      </c>
      <c r="AL254" s="162">
        <f t="shared" si="26"/>
        <v>12.735319534559974</v>
      </c>
      <c r="AM254" s="162">
        <f t="shared" si="26"/>
        <v>12.507033541790381</v>
      </c>
      <c r="AN254" s="162">
        <f t="shared" si="26"/>
        <v>12.278747549020789</v>
      </c>
      <c r="AO254" s="162">
        <f t="shared" si="26"/>
        <v>12.050461556251197</v>
      </c>
      <c r="AP254" s="162">
        <f t="shared" si="26"/>
        <v>11.822175563481604</v>
      </c>
      <c r="AQ254" s="162">
        <f t="shared" ref="AQ254" si="27">AQ251</f>
        <v>11.59388957071201</v>
      </c>
    </row>
    <row r="255" spans="7:69" ht="14.1" customHeight="1" thickTop="1">
      <c r="G255" s="22"/>
      <c r="H255" s="302"/>
      <c r="J255" s="304"/>
      <c r="K255" s="140" t="s">
        <v>160</v>
      </c>
      <c r="L255" s="160">
        <f t="shared" ref="L255:AQ257" si="28">L252</f>
        <v>19.268385484388549</v>
      </c>
      <c r="M255" s="160">
        <f t="shared" si="28"/>
        <v>18.55</v>
      </c>
      <c r="N255" s="160">
        <f t="shared" si="28"/>
        <v>17.680999530888872</v>
      </c>
      <c r="O255" s="160">
        <f t="shared" si="28"/>
        <v>16.811999061777747</v>
      </c>
      <c r="P255" s="160">
        <f t="shared" si="28"/>
        <v>15.942998592666623</v>
      </c>
      <c r="Q255" s="160">
        <f t="shared" si="28"/>
        <v>15.073998123555498</v>
      </c>
      <c r="R255" s="160">
        <f t="shared" si="28"/>
        <v>14.204997654444373</v>
      </c>
      <c r="S255" s="160">
        <f t="shared" si="28"/>
        <v>13.335997185333252</v>
      </c>
      <c r="T255" s="160">
        <f t="shared" si="28"/>
        <v>12.466996716222123</v>
      </c>
      <c r="U255" s="160">
        <f t="shared" si="28"/>
        <v>11.597996247110999</v>
      </c>
      <c r="V255" s="160">
        <f t="shared" si="28"/>
        <v>10.728995777999872</v>
      </c>
      <c r="W255" s="160">
        <f t="shared" si="28"/>
        <v>9.8599953088887418</v>
      </c>
      <c r="X255" s="160">
        <f t="shared" si="28"/>
        <v>9.7861435157172245</v>
      </c>
      <c r="Y255" s="160">
        <f t="shared" si="28"/>
        <v>9.7122917225457073</v>
      </c>
      <c r="Z255" s="160">
        <f t="shared" si="28"/>
        <v>9.63843992937419</v>
      </c>
      <c r="AA255" s="160">
        <f t="shared" si="28"/>
        <v>9.5645881362026728</v>
      </c>
      <c r="AB255" s="160">
        <f t="shared" si="28"/>
        <v>9.4907363430311555</v>
      </c>
      <c r="AC255" s="160">
        <f t="shared" si="28"/>
        <v>9.4168845498596347</v>
      </c>
      <c r="AD255" s="160">
        <f t="shared" si="28"/>
        <v>9.3430327566881175</v>
      </c>
      <c r="AE255" s="160">
        <f t="shared" si="28"/>
        <v>9.2691809635166003</v>
      </c>
      <c r="AF255" s="160">
        <f t="shared" si="28"/>
        <v>9.195329170345083</v>
      </c>
      <c r="AG255" s="160">
        <f t="shared" si="28"/>
        <v>9.1214773771735658</v>
      </c>
      <c r="AH255" s="160">
        <f t="shared" si="28"/>
        <v>9.0476255840020485</v>
      </c>
      <c r="AI255" s="160">
        <f t="shared" si="28"/>
        <v>8.9737737908305313</v>
      </c>
      <c r="AJ255" s="160">
        <f t="shared" si="28"/>
        <v>8.8999219976590123</v>
      </c>
      <c r="AK255" s="160">
        <f t="shared" si="28"/>
        <v>8.826070204487495</v>
      </c>
      <c r="AL255" s="160">
        <f t="shared" si="28"/>
        <v>8.752218411315976</v>
      </c>
      <c r="AM255" s="160">
        <f t="shared" si="28"/>
        <v>8.6783666181444588</v>
      </c>
      <c r="AN255" s="160">
        <f t="shared" si="28"/>
        <v>8.6045148249729415</v>
      </c>
      <c r="AO255" s="160">
        <f t="shared" si="28"/>
        <v>8.5306630318014243</v>
      </c>
      <c r="AP255" s="160">
        <f t="shared" si="28"/>
        <v>8.456811238629907</v>
      </c>
      <c r="AQ255" s="160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" customHeight="1">
      <c r="G256" s="22"/>
      <c r="H256" s="302"/>
      <c r="J256" s="304"/>
      <c r="K256" s="19" t="s">
        <v>161</v>
      </c>
      <c r="L256" s="161">
        <f t="shared" si="28"/>
        <v>19.268385484388549</v>
      </c>
      <c r="M256" s="161">
        <f t="shared" si="28"/>
        <v>18.55</v>
      </c>
      <c r="N256" s="161">
        <f t="shared" si="28"/>
        <v>17.854388957071201</v>
      </c>
      <c r="O256" s="161">
        <f t="shared" si="28"/>
        <v>17.158777914142401</v>
      </c>
      <c r="P256" s="161">
        <f t="shared" si="28"/>
        <v>16.463166871213602</v>
      </c>
      <c r="Q256" s="161">
        <f t="shared" si="28"/>
        <v>15.767555828284802</v>
      </c>
      <c r="R256" s="161">
        <f t="shared" si="28"/>
        <v>15.071944785356006</v>
      </c>
      <c r="S256" s="161">
        <f t="shared" si="28"/>
        <v>14.376333742427207</v>
      </c>
      <c r="T256" s="161">
        <f t="shared" si="28"/>
        <v>13.680722699498407</v>
      </c>
      <c r="U256" s="161">
        <f t="shared" si="28"/>
        <v>12.985111656569607</v>
      </c>
      <c r="V256" s="161">
        <f t="shared" si="28"/>
        <v>12.289500613640811</v>
      </c>
      <c r="W256" s="161">
        <f t="shared" si="28"/>
        <v>11.59388957071201</v>
      </c>
      <c r="X256" s="161">
        <f t="shared" si="28"/>
        <v>11.507194857620847</v>
      </c>
      <c r="Y256" s="161">
        <f t="shared" si="28"/>
        <v>11.420500144529683</v>
      </c>
      <c r="Z256" s="161">
        <f t="shared" si="28"/>
        <v>11.33380543143852</v>
      </c>
      <c r="AA256" s="161">
        <f t="shared" si="28"/>
        <v>11.247110718347358</v>
      </c>
      <c r="AB256" s="161">
        <f t="shared" si="28"/>
        <v>11.160416005256195</v>
      </c>
      <c r="AC256" s="161">
        <f t="shared" si="28"/>
        <v>11.073721292165033</v>
      </c>
      <c r="AD256" s="161">
        <f t="shared" si="28"/>
        <v>10.98702657907387</v>
      </c>
      <c r="AE256" s="161">
        <f t="shared" si="28"/>
        <v>10.900331865982707</v>
      </c>
      <c r="AF256" s="161">
        <f t="shared" si="28"/>
        <v>10.813637152891543</v>
      </c>
      <c r="AG256" s="161">
        <f t="shared" si="28"/>
        <v>10.72694243980038</v>
      </c>
      <c r="AH256" s="161">
        <f t="shared" si="28"/>
        <v>10.640247726709216</v>
      </c>
      <c r="AI256" s="161">
        <f t="shared" si="28"/>
        <v>10.553553013618053</v>
      </c>
      <c r="AJ256" s="161">
        <f t="shared" si="28"/>
        <v>10.466858300526891</v>
      </c>
      <c r="AK256" s="161">
        <f t="shared" si="28"/>
        <v>10.380163587435728</v>
      </c>
      <c r="AL256" s="161">
        <f t="shared" si="28"/>
        <v>10.293468874344565</v>
      </c>
      <c r="AM256" s="161">
        <f t="shared" si="28"/>
        <v>10.206774161253403</v>
      </c>
      <c r="AN256" s="161">
        <f t="shared" si="28"/>
        <v>10.12007944816224</v>
      </c>
      <c r="AO256" s="161">
        <f t="shared" si="28"/>
        <v>10.033384735071076</v>
      </c>
      <c r="AP256" s="161">
        <f t="shared" si="28"/>
        <v>9.9466900219799133</v>
      </c>
      <c r="AQ256" s="161">
        <f t="shared" si="28"/>
        <v>9.8599953088887418</v>
      </c>
      <c r="AZ256"/>
      <c r="BA256"/>
    </row>
    <row r="257" spans="1:99" ht="14.1" customHeight="1" thickBot="1">
      <c r="G257" s="22"/>
      <c r="H257" s="302"/>
      <c r="J257" s="305"/>
      <c r="K257" s="144" t="s">
        <v>162</v>
      </c>
      <c r="L257" s="162">
        <f t="shared" si="28"/>
        <v>19.268385484388549</v>
      </c>
      <c r="M257" s="162">
        <f t="shared" si="28"/>
        <v>18.55</v>
      </c>
      <c r="N257" s="162">
        <f t="shared" si="28"/>
        <v>18.310960942610386</v>
      </c>
      <c r="O257" s="162">
        <f t="shared" si="28"/>
        <v>18.071921885220771</v>
      </c>
      <c r="P257" s="162">
        <f t="shared" si="28"/>
        <v>17.832882827831156</v>
      </c>
      <c r="Q257" s="162">
        <f t="shared" si="28"/>
        <v>17.593843770441541</v>
      </c>
      <c r="R257" s="162">
        <f t="shared" si="28"/>
        <v>17.354804713051927</v>
      </c>
      <c r="S257" s="162">
        <f t="shared" si="28"/>
        <v>17.115765655662315</v>
      </c>
      <c r="T257" s="162">
        <f t="shared" si="28"/>
        <v>16.8767265982727</v>
      </c>
      <c r="U257" s="162">
        <f t="shared" si="28"/>
        <v>16.637687540883086</v>
      </c>
      <c r="V257" s="162">
        <f t="shared" si="28"/>
        <v>16.398648483493474</v>
      </c>
      <c r="W257" s="162">
        <f t="shared" si="28"/>
        <v>16.159609426103859</v>
      </c>
      <c r="X257" s="162">
        <f t="shared" si="28"/>
        <v>15.931323433334267</v>
      </c>
      <c r="Y257" s="162">
        <f t="shared" si="28"/>
        <v>15.703037440564678</v>
      </c>
      <c r="Z257" s="162">
        <f t="shared" si="28"/>
        <v>15.474751447795086</v>
      </c>
      <c r="AA257" s="162">
        <f t="shared" si="28"/>
        <v>15.24646545502549</v>
      </c>
      <c r="AB257" s="162">
        <f t="shared" si="28"/>
        <v>15.018179462255898</v>
      </c>
      <c r="AC257" s="162">
        <f t="shared" si="28"/>
        <v>14.789893469486305</v>
      </c>
      <c r="AD257" s="162">
        <f t="shared" si="28"/>
        <v>14.561607476716713</v>
      </c>
      <c r="AE257" s="162">
        <f t="shared" si="28"/>
        <v>14.333321483947124</v>
      </c>
      <c r="AF257" s="162">
        <f t="shared" si="28"/>
        <v>14.105035491177528</v>
      </c>
      <c r="AG257" s="162">
        <f t="shared" si="28"/>
        <v>13.876749498407936</v>
      </c>
      <c r="AH257" s="162">
        <f t="shared" si="28"/>
        <v>13.648463505638343</v>
      </c>
      <c r="AI257" s="162">
        <f t="shared" si="28"/>
        <v>13.420177512868751</v>
      </c>
      <c r="AJ257" s="162">
        <f t="shared" si="28"/>
        <v>13.191891520099158</v>
      </c>
      <c r="AK257" s="162">
        <f t="shared" si="28"/>
        <v>12.963605527329566</v>
      </c>
      <c r="AL257" s="162">
        <f t="shared" si="28"/>
        <v>12.735319534559974</v>
      </c>
      <c r="AM257" s="162">
        <f t="shared" si="28"/>
        <v>12.507033541790381</v>
      </c>
      <c r="AN257" s="162">
        <f t="shared" si="28"/>
        <v>12.278747549020789</v>
      </c>
      <c r="AO257" s="162">
        <f t="shared" si="28"/>
        <v>12.050461556251197</v>
      </c>
      <c r="AP257" s="162">
        <f t="shared" si="28"/>
        <v>11.822175563481604</v>
      </c>
      <c r="AQ257" s="162">
        <f t="shared" si="28"/>
        <v>11.59388957071201</v>
      </c>
    </row>
    <row r="258" spans="1:99" ht="14.1" customHeight="1" thickTop="1">
      <c r="G258" s="22"/>
      <c r="H258" s="302"/>
      <c r="J258" s="147"/>
      <c r="K258" s="19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</row>
    <row r="259" spans="1:99" ht="14.1" customHeight="1">
      <c r="G259" s="22"/>
      <c r="H259" s="302"/>
      <c r="L259" s="128">
        <v>2019</v>
      </c>
      <c r="M259" s="128">
        <v>2020</v>
      </c>
      <c r="N259" s="128">
        <v>2021</v>
      </c>
      <c r="O259" s="128">
        <v>2022</v>
      </c>
      <c r="P259" s="128">
        <v>2023</v>
      </c>
      <c r="Q259" s="128">
        <v>2024</v>
      </c>
      <c r="R259" s="128">
        <v>2025</v>
      </c>
      <c r="S259" s="128">
        <v>2026</v>
      </c>
      <c r="T259" s="128">
        <v>2027</v>
      </c>
      <c r="U259" s="128">
        <v>2028</v>
      </c>
      <c r="V259" s="128">
        <v>2029</v>
      </c>
      <c r="W259" s="128">
        <v>2030</v>
      </c>
      <c r="X259" s="128">
        <v>2031</v>
      </c>
      <c r="Y259" s="128">
        <v>2032</v>
      </c>
      <c r="Z259" s="128">
        <v>2033</v>
      </c>
      <c r="AA259" s="128">
        <v>2034</v>
      </c>
      <c r="AB259" s="128">
        <v>2035</v>
      </c>
      <c r="AC259" s="128">
        <v>2036</v>
      </c>
      <c r="AD259" s="128">
        <v>2037</v>
      </c>
      <c r="AE259" s="128">
        <v>2038</v>
      </c>
      <c r="AF259" s="128">
        <v>2039</v>
      </c>
      <c r="AG259" s="128">
        <v>2040</v>
      </c>
      <c r="AH259" s="128">
        <v>2041</v>
      </c>
      <c r="AI259" s="128">
        <v>2042</v>
      </c>
      <c r="AJ259" s="128">
        <v>2043</v>
      </c>
      <c r="AK259" s="128">
        <v>2044</v>
      </c>
      <c r="AL259" s="128">
        <v>2045</v>
      </c>
      <c r="AM259" s="128">
        <v>2046</v>
      </c>
      <c r="AN259" s="128">
        <v>2047</v>
      </c>
      <c r="AO259" s="128">
        <v>2048</v>
      </c>
      <c r="AP259" s="128">
        <v>2049</v>
      </c>
      <c r="AQ259" s="128">
        <v>2050</v>
      </c>
    </row>
    <row r="260" spans="1:99" ht="14.1" customHeight="1">
      <c r="G260" s="22"/>
      <c r="H260" s="302"/>
      <c r="J260" s="303" t="s">
        <v>166</v>
      </c>
      <c r="K260" s="140" t="s">
        <v>133</v>
      </c>
      <c r="L260" s="165">
        <v>0</v>
      </c>
      <c r="M260" s="165">
        <v>0</v>
      </c>
      <c r="N260" s="165">
        <v>0</v>
      </c>
      <c r="O260" s="165">
        <v>0</v>
      </c>
      <c r="P260" s="165">
        <v>0</v>
      </c>
      <c r="Q260" s="165">
        <v>0</v>
      </c>
      <c r="R260" s="165">
        <v>0</v>
      </c>
      <c r="S260" s="165">
        <v>0</v>
      </c>
      <c r="T260" s="165">
        <v>0</v>
      </c>
      <c r="U260" s="165">
        <v>0</v>
      </c>
      <c r="V260" s="165">
        <v>0</v>
      </c>
      <c r="W260" s="165">
        <v>0</v>
      </c>
      <c r="X260" s="165">
        <v>0</v>
      </c>
      <c r="Y260" s="165">
        <v>0</v>
      </c>
      <c r="Z260" s="165">
        <v>0</v>
      </c>
      <c r="AA260" s="165">
        <v>0</v>
      </c>
      <c r="AB260" s="165">
        <v>0</v>
      </c>
      <c r="AC260" s="165">
        <v>0</v>
      </c>
      <c r="AD260" s="165">
        <v>0</v>
      </c>
      <c r="AE260" s="165">
        <v>0</v>
      </c>
      <c r="AF260" s="165">
        <v>0</v>
      </c>
      <c r="AG260" s="165">
        <v>0</v>
      </c>
      <c r="AH260" s="165">
        <v>0</v>
      </c>
      <c r="AI260" s="165">
        <v>0</v>
      </c>
      <c r="AJ260" s="165">
        <v>0</v>
      </c>
      <c r="AK260" s="165">
        <v>0</v>
      </c>
      <c r="AL260" s="165">
        <v>0</v>
      </c>
      <c r="AM260" s="165">
        <v>0</v>
      </c>
      <c r="AN260" s="165">
        <v>0</v>
      </c>
      <c r="AO260" s="165">
        <v>0</v>
      </c>
      <c r="AP260" s="165">
        <v>0</v>
      </c>
      <c r="AQ260" s="165">
        <v>0</v>
      </c>
      <c r="AT260"/>
      <c r="AU260"/>
    </row>
    <row r="261" spans="1:99" ht="14.1" customHeight="1">
      <c r="G261" s="22"/>
      <c r="H261" s="302"/>
      <c r="J261" s="304"/>
      <c r="K261" s="19" t="s">
        <v>134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6">
        <v>0</v>
      </c>
      <c r="AB261" s="166">
        <v>0</v>
      </c>
      <c r="AC261" s="166">
        <v>0</v>
      </c>
      <c r="AD261" s="166">
        <v>0</v>
      </c>
      <c r="AE261" s="166">
        <v>0</v>
      </c>
      <c r="AF261" s="166">
        <v>0</v>
      </c>
      <c r="AG261" s="166">
        <v>0</v>
      </c>
      <c r="AH261" s="166">
        <v>0</v>
      </c>
      <c r="AI261" s="166">
        <v>0</v>
      </c>
      <c r="AJ261" s="166">
        <v>0</v>
      </c>
      <c r="AK261" s="166">
        <v>0</v>
      </c>
      <c r="AL261" s="166">
        <v>0</v>
      </c>
      <c r="AM261" s="166">
        <v>0</v>
      </c>
      <c r="AN261" s="166">
        <v>0</v>
      </c>
      <c r="AO261" s="166">
        <v>0</v>
      </c>
      <c r="AP261" s="166">
        <v>0</v>
      </c>
      <c r="AQ261" s="166">
        <v>0</v>
      </c>
    </row>
    <row r="262" spans="1:99" ht="14.1" customHeight="1" thickBot="1">
      <c r="G262" s="22"/>
      <c r="H262" s="302"/>
      <c r="J262" s="304"/>
      <c r="K262" s="144" t="s">
        <v>135</v>
      </c>
      <c r="L262" s="167">
        <v>0</v>
      </c>
      <c r="M262" s="167">
        <v>0</v>
      </c>
      <c r="N262" s="167">
        <v>0</v>
      </c>
      <c r="O262" s="167">
        <v>0</v>
      </c>
      <c r="P262" s="167">
        <v>0</v>
      </c>
      <c r="Q262" s="167">
        <v>0</v>
      </c>
      <c r="R262" s="167">
        <v>0</v>
      </c>
      <c r="S262" s="167">
        <v>0</v>
      </c>
      <c r="T262" s="167">
        <v>0</v>
      </c>
      <c r="U262" s="167">
        <v>0</v>
      </c>
      <c r="V262" s="167">
        <v>0</v>
      </c>
      <c r="W262" s="167">
        <v>0</v>
      </c>
      <c r="X262" s="167">
        <v>0</v>
      </c>
      <c r="Y262" s="167">
        <v>0</v>
      </c>
      <c r="Z262" s="167">
        <v>0</v>
      </c>
      <c r="AA262" s="167">
        <v>0</v>
      </c>
      <c r="AB262" s="167">
        <v>0</v>
      </c>
      <c r="AC262" s="167">
        <v>0</v>
      </c>
      <c r="AD262" s="167">
        <v>0</v>
      </c>
      <c r="AE262" s="167">
        <v>0</v>
      </c>
      <c r="AF262" s="167">
        <v>0</v>
      </c>
      <c r="AG262" s="167">
        <v>0</v>
      </c>
      <c r="AH262" s="167">
        <v>0</v>
      </c>
      <c r="AI262" s="167">
        <v>0</v>
      </c>
      <c r="AJ262" s="167">
        <v>0</v>
      </c>
      <c r="AK262" s="167">
        <v>0</v>
      </c>
      <c r="AL262" s="167">
        <v>0</v>
      </c>
      <c r="AM262" s="167">
        <v>0</v>
      </c>
      <c r="AN262" s="167">
        <v>0</v>
      </c>
      <c r="AO262" s="167">
        <v>0</v>
      </c>
      <c r="AP262" s="167">
        <v>0</v>
      </c>
      <c r="AQ262" s="167">
        <v>0</v>
      </c>
    </row>
    <row r="263" spans="1:99" ht="14.1" customHeight="1" thickTop="1">
      <c r="G263" s="22"/>
      <c r="H263" s="302"/>
      <c r="J263" s="304"/>
      <c r="K263" s="140" t="s">
        <v>136</v>
      </c>
      <c r="L263" s="168">
        <v>0</v>
      </c>
      <c r="M263" s="168">
        <v>0</v>
      </c>
      <c r="N263" s="168">
        <v>0</v>
      </c>
      <c r="O263" s="168">
        <v>0</v>
      </c>
      <c r="P263" s="168">
        <v>0</v>
      </c>
      <c r="Q263" s="168">
        <v>0</v>
      </c>
      <c r="R263" s="168">
        <v>0</v>
      </c>
      <c r="S263" s="168">
        <v>0</v>
      </c>
      <c r="T263" s="168">
        <v>0</v>
      </c>
      <c r="U263" s="168">
        <v>0</v>
      </c>
      <c r="V263" s="168">
        <v>0</v>
      </c>
      <c r="W263" s="168">
        <v>0</v>
      </c>
      <c r="X263" s="168">
        <v>0</v>
      </c>
      <c r="Y263" s="168">
        <v>0</v>
      </c>
      <c r="Z263" s="168">
        <v>0</v>
      </c>
      <c r="AA263" s="168">
        <v>0</v>
      </c>
      <c r="AB263" s="168">
        <v>0</v>
      </c>
      <c r="AC263" s="168">
        <v>0</v>
      </c>
      <c r="AD263" s="168">
        <v>0</v>
      </c>
      <c r="AE263" s="168">
        <v>0</v>
      </c>
      <c r="AF263" s="168">
        <v>0</v>
      </c>
      <c r="AG263" s="168">
        <v>0</v>
      </c>
      <c r="AH263" s="168">
        <v>0</v>
      </c>
      <c r="AI263" s="168">
        <v>0</v>
      </c>
      <c r="AJ263" s="168">
        <v>0</v>
      </c>
      <c r="AK263" s="168">
        <v>0</v>
      </c>
      <c r="AL263" s="168">
        <v>0</v>
      </c>
      <c r="AM263" s="168">
        <v>0</v>
      </c>
      <c r="AN263" s="168">
        <v>0</v>
      </c>
      <c r="AO263" s="168">
        <v>0</v>
      </c>
      <c r="AP263" s="168">
        <v>0</v>
      </c>
      <c r="AQ263" s="168">
        <v>0</v>
      </c>
      <c r="AR263"/>
      <c r="AS263"/>
    </row>
    <row r="264" spans="1:99" ht="14.1" customHeight="1">
      <c r="G264" s="22"/>
      <c r="H264" s="302"/>
      <c r="J264" s="304"/>
      <c r="K264" s="19" t="s">
        <v>137</v>
      </c>
      <c r="L264" s="166">
        <v>0</v>
      </c>
      <c r="M264" s="166">
        <v>0</v>
      </c>
      <c r="N264" s="166">
        <v>0</v>
      </c>
      <c r="O264" s="166">
        <v>0</v>
      </c>
      <c r="P264" s="166">
        <v>0</v>
      </c>
      <c r="Q264" s="166">
        <v>0</v>
      </c>
      <c r="R264" s="166">
        <v>0</v>
      </c>
      <c r="S264" s="166">
        <v>0</v>
      </c>
      <c r="T264" s="166">
        <v>0</v>
      </c>
      <c r="U264" s="166">
        <v>0</v>
      </c>
      <c r="V264" s="166">
        <v>0</v>
      </c>
      <c r="W264" s="166">
        <v>0</v>
      </c>
      <c r="X264" s="166">
        <v>0</v>
      </c>
      <c r="Y264" s="166">
        <v>0</v>
      </c>
      <c r="Z264" s="166">
        <v>0</v>
      </c>
      <c r="AA264" s="166">
        <v>0</v>
      </c>
      <c r="AB264" s="166">
        <v>0</v>
      </c>
      <c r="AC264" s="166">
        <v>0</v>
      </c>
      <c r="AD264" s="166">
        <v>0</v>
      </c>
      <c r="AE264" s="166">
        <v>0</v>
      </c>
      <c r="AF264" s="166">
        <v>0</v>
      </c>
      <c r="AG264" s="166">
        <v>0</v>
      </c>
      <c r="AH264" s="166">
        <v>0</v>
      </c>
      <c r="AI264" s="166">
        <v>0</v>
      </c>
      <c r="AJ264" s="166">
        <v>0</v>
      </c>
      <c r="AK264" s="166">
        <v>0</v>
      </c>
      <c r="AL264" s="166">
        <v>0</v>
      </c>
      <c r="AM264" s="166">
        <v>0</v>
      </c>
      <c r="AN264" s="166">
        <v>0</v>
      </c>
      <c r="AO264" s="166">
        <v>0</v>
      </c>
      <c r="AP264" s="166">
        <v>0</v>
      </c>
      <c r="AQ264" s="166">
        <v>0</v>
      </c>
      <c r="CN264"/>
      <c r="CO264"/>
      <c r="CP264"/>
      <c r="CQ264"/>
      <c r="CR264"/>
      <c r="CS264"/>
      <c r="CT264"/>
      <c r="CU264"/>
    </row>
    <row r="265" spans="1:99" ht="14.1" customHeight="1" thickBot="1">
      <c r="G265" s="22"/>
      <c r="H265" s="302"/>
      <c r="J265" s="304"/>
      <c r="K265" s="144" t="s">
        <v>138</v>
      </c>
      <c r="L265" s="167">
        <v>0</v>
      </c>
      <c r="M265" s="167">
        <v>0</v>
      </c>
      <c r="N265" s="167">
        <v>0</v>
      </c>
      <c r="O265" s="167">
        <v>0</v>
      </c>
      <c r="P265" s="167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>
        <v>0</v>
      </c>
      <c r="W265" s="167">
        <v>0</v>
      </c>
      <c r="X265" s="167">
        <v>0</v>
      </c>
      <c r="Y265" s="167">
        <v>0</v>
      </c>
      <c r="Z265" s="167">
        <v>0</v>
      </c>
      <c r="AA265" s="167">
        <v>0</v>
      </c>
      <c r="AB265" s="167">
        <v>0</v>
      </c>
      <c r="AC265" s="167">
        <v>0</v>
      </c>
      <c r="AD265" s="167">
        <v>0</v>
      </c>
      <c r="AE265" s="167">
        <v>0</v>
      </c>
      <c r="AF265" s="167">
        <v>0</v>
      </c>
      <c r="AG265" s="167">
        <v>0</v>
      </c>
      <c r="AH265" s="167">
        <v>0</v>
      </c>
      <c r="AI265" s="167">
        <v>0</v>
      </c>
      <c r="AJ265" s="167">
        <v>0</v>
      </c>
      <c r="AK265" s="167">
        <v>0</v>
      </c>
      <c r="AL265" s="167">
        <v>0</v>
      </c>
      <c r="AM265" s="167">
        <v>0</v>
      </c>
      <c r="AN265" s="167">
        <v>0</v>
      </c>
      <c r="AO265" s="167">
        <v>0</v>
      </c>
      <c r="AP265" s="167">
        <v>0</v>
      </c>
      <c r="AQ265" s="167">
        <v>0</v>
      </c>
      <c r="BG265"/>
      <c r="BH265"/>
      <c r="BI265"/>
    </row>
    <row r="266" spans="1:99" ht="14.1" customHeight="1" thickTop="1">
      <c r="G266" s="22"/>
      <c r="H266" s="302"/>
      <c r="J266" s="304"/>
      <c r="K266" s="140" t="s">
        <v>139</v>
      </c>
      <c r="L266" s="168">
        <v>0</v>
      </c>
      <c r="M266" s="168">
        <v>0</v>
      </c>
      <c r="N266" s="168">
        <v>0</v>
      </c>
      <c r="O266" s="168">
        <v>0</v>
      </c>
      <c r="P266" s="168">
        <v>0</v>
      </c>
      <c r="Q266" s="168">
        <v>0</v>
      </c>
      <c r="R266" s="168">
        <v>0</v>
      </c>
      <c r="S266" s="168">
        <v>0</v>
      </c>
      <c r="T266" s="168">
        <v>0</v>
      </c>
      <c r="U266" s="168">
        <v>0</v>
      </c>
      <c r="V266" s="168">
        <v>0</v>
      </c>
      <c r="W266" s="168">
        <v>0</v>
      </c>
      <c r="X266" s="168">
        <v>0</v>
      </c>
      <c r="Y266" s="168">
        <v>0</v>
      </c>
      <c r="Z266" s="168">
        <v>0</v>
      </c>
      <c r="AA266" s="168">
        <v>0</v>
      </c>
      <c r="AB266" s="168">
        <v>0</v>
      </c>
      <c r="AC266" s="168">
        <v>0</v>
      </c>
      <c r="AD266" s="168">
        <v>0</v>
      </c>
      <c r="AE266" s="168">
        <v>0</v>
      </c>
      <c r="AF266" s="168">
        <v>0</v>
      </c>
      <c r="AG266" s="168">
        <v>0</v>
      </c>
      <c r="AH266" s="168">
        <v>0</v>
      </c>
      <c r="AI266" s="168">
        <v>0</v>
      </c>
      <c r="AJ266" s="168">
        <v>0</v>
      </c>
      <c r="AK266" s="168">
        <v>0</v>
      </c>
      <c r="AL266" s="168">
        <v>0</v>
      </c>
      <c r="AM266" s="168">
        <v>0</v>
      </c>
      <c r="AN266" s="168">
        <v>0</v>
      </c>
      <c r="AO266" s="168">
        <v>0</v>
      </c>
      <c r="AP266" s="168">
        <v>0</v>
      </c>
      <c r="AQ266" s="168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" customHeight="1">
      <c r="G267" s="22"/>
      <c r="H267" s="302"/>
      <c r="J267" s="304"/>
      <c r="K267" s="19" t="s">
        <v>140</v>
      </c>
      <c r="L267" s="166">
        <v>0</v>
      </c>
      <c r="M267" s="166">
        <v>0</v>
      </c>
      <c r="N267" s="166">
        <v>0</v>
      </c>
      <c r="O267" s="166">
        <v>0</v>
      </c>
      <c r="P267" s="166">
        <v>0</v>
      </c>
      <c r="Q267" s="166">
        <v>0</v>
      </c>
      <c r="R267" s="166">
        <v>0</v>
      </c>
      <c r="S267" s="166">
        <v>0</v>
      </c>
      <c r="T267" s="166">
        <v>0</v>
      </c>
      <c r="U267" s="166">
        <v>0</v>
      </c>
      <c r="V267" s="166">
        <v>0</v>
      </c>
      <c r="W267" s="166">
        <v>0</v>
      </c>
      <c r="X267" s="166">
        <v>0</v>
      </c>
      <c r="Y267" s="166">
        <v>0</v>
      </c>
      <c r="Z267" s="166">
        <v>0</v>
      </c>
      <c r="AA267" s="166">
        <v>0</v>
      </c>
      <c r="AB267" s="166">
        <v>0</v>
      </c>
      <c r="AC267" s="166">
        <v>0</v>
      </c>
      <c r="AD267" s="166">
        <v>0</v>
      </c>
      <c r="AE267" s="166">
        <v>0</v>
      </c>
      <c r="AF267" s="166">
        <v>0</v>
      </c>
      <c r="AG267" s="166">
        <v>0</v>
      </c>
      <c r="AH267" s="166">
        <v>0</v>
      </c>
      <c r="AI267" s="166">
        <v>0</v>
      </c>
      <c r="AJ267" s="166">
        <v>0</v>
      </c>
      <c r="AK267" s="166">
        <v>0</v>
      </c>
      <c r="AL267" s="166">
        <v>0</v>
      </c>
      <c r="AM267" s="166">
        <v>0</v>
      </c>
      <c r="AN267" s="166">
        <v>0</v>
      </c>
      <c r="AO267" s="166">
        <v>0</v>
      </c>
      <c r="AP267" s="166">
        <v>0</v>
      </c>
      <c r="AQ267" s="166">
        <v>0</v>
      </c>
      <c r="AZ267"/>
      <c r="BA267"/>
    </row>
    <row r="268" spans="1:99" ht="14.1" customHeight="1" thickBot="1">
      <c r="A268" s="16" t="s">
        <v>83</v>
      </c>
      <c r="G268" s="22"/>
      <c r="H268" s="302"/>
      <c r="J268" s="304"/>
      <c r="K268" s="144" t="s">
        <v>141</v>
      </c>
      <c r="L268" s="169">
        <v>0</v>
      </c>
      <c r="M268" s="169">
        <v>0</v>
      </c>
      <c r="N268" s="169">
        <v>0</v>
      </c>
      <c r="O268" s="169">
        <v>0</v>
      </c>
      <c r="P268" s="169">
        <v>0</v>
      </c>
      <c r="Q268" s="169">
        <v>0</v>
      </c>
      <c r="R268" s="169">
        <v>0</v>
      </c>
      <c r="S268" s="169">
        <v>0</v>
      </c>
      <c r="T268" s="169">
        <v>0</v>
      </c>
      <c r="U268" s="169">
        <v>0</v>
      </c>
      <c r="V268" s="169">
        <v>0</v>
      </c>
      <c r="W268" s="169">
        <v>0</v>
      </c>
      <c r="X268" s="169">
        <v>0</v>
      </c>
      <c r="Y268" s="169">
        <v>0</v>
      </c>
      <c r="Z268" s="169">
        <v>0</v>
      </c>
      <c r="AA268" s="169">
        <v>0</v>
      </c>
      <c r="AB268" s="169">
        <v>0</v>
      </c>
      <c r="AC268" s="169">
        <v>0</v>
      </c>
      <c r="AD268" s="169">
        <v>0</v>
      </c>
      <c r="AE268" s="169">
        <v>0</v>
      </c>
      <c r="AF268" s="169">
        <v>0</v>
      </c>
      <c r="AG268" s="169">
        <v>0</v>
      </c>
      <c r="AH268" s="169">
        <v>0</v>
      </c>
      <c r="AI268" s="169">
        <v>0</v>
      </c>
      <c r="AJ268" s="169">
        <v>0</v>
      </c>
      <c r="AK268" s="169">
        <v>0</v>
      </c>
      <c r="AL268" s="169">
        <v>0</v>
      </c>
      <c r="AM268" s="169">
        <v>0</v>
      </c>
      <c r="AN268" s="169">
        <v>0</v>
      </c>
      <c r="AO268" s="169">
        <v>0</v>
      </c>
      <c r="AP268" s="169">
        <v>0</v>
      </c>
      <c r="AQ268" s="169">
        <v>0</v>
      </c>
    </row>
    <row r="269" spans="1:99" ht="14.1" customHeight="1" thickTop="1">
      <c r="G269" s="22"/>
      <c r="H269" s="302"/>
      <c r="J269" s="304"/>
      <c r="K269" s="140" t="s">
        <v>142</v>
      </c>
      <c r="L269" s="168">
        <v>0</v>
      </c>
      <c r="M269" s="168">
        <v>0</v>
      </c>
      <c r="N269" s="168">
        <v>0</v>
      </c>
      <c r="O269" s="168">
        <v>0</v>
      </c>
      <c r="P269" s="168">
        <v>0</v>
      </c>
      <c r="Q269" s="168">
        <v>0</v>
      </c>
      <c r="R269" s="168">
        <v>0</v>
      </c>
      <c r="S269" s="168">
        <v>0</v>
      </c>
      <c r="T269" s="168">
        <v>0</v>
      </c>
      <c r="U269" s="168">
        <v>0</v>
      </c>
      <c r="V269" s="168">
        <v>0</v>
      </c>
      <c r="W269" s="168">
        <v>0</v>
      </c>
      <c r="X269" s="168">
        <v>0</v>
      </c>
      <c r="Y269" s="168">
        <v>0</v>
      </c>
      <c r="Z269" s="168">
        <v>0</v>
      </c>
      <c r="AA269" s="168">
        <v>0</v>
      </c>
      <c r="AB269" s="168">
        <v>0</v>
      </c>
      <c r="AC269" s="168">
        <v>0</v>
      </c>
      <c r="AD269" s="168">
        <v>0</v>
      </c>
      <c r="AE269" s="168">
        <v>0</v>
      </c>
      <c r="AF269" s="168">
        <v>0</v>
      </c>
      <c r="AG269" s="168">
        <v>0</v>
      </c>
      <c r="AH269" s="168">
        <v>0</v>
      </c>
      <c r="AI269" s="168">
        <v>0</v>
      </c>
      <c r="AJ269" s="168">
        <v>0</v>
      </c>
      <c r="AK269" s="168">
        <v>0</v>
      </c>
      <c r="AL269" s="168">
        <v>0</v>
      </c>
      <c r="AM269" s="168">
        <v>0</v>
      </c>
      <c r="AN269" s="168">
        <v>0</v>
      </c>
      <c r="AO269" s="168">
        <v>0</v>
      </c>
      <c r="AP269" s="168">
        <v>0</v>
      </c>
      <c r="AQ269" s="168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" customHeight="1">
      <c r="G270" s="22"/>
      <c r="H270" s="302"/>
      <c r="J270" s="304"/>
      <c r="K270" s="19" t="s">
        <v>143</v>
      </c>
      <c r="L270" s="166">
        <v>0</v>
      </c>
      <c r="M270" s="166">
        <v>0</v>
      </c>
      <c r="N270" s="166">
        <v>0</v>
      </c>
      <c r="O270" s="166">
        <v>0</v>
      </c>
      <c r="P270" s="166">
        <v>0</v>
      </c>
      <c r="Q270" s="166">
        <v>0</v>
      </c>
      <c r="R270" s="166">
        <v>0</v>
      </c>
      <c r="S270" s="166">
        <v>0</v>
      </c>
      <c r="T270" s="166">
        <v>0</v>
      </c>
      <c r="U270" s="166">
        <v>0</v>
      </c>
      <c r="V270" s="166">
        <v>0</v>
      </c>
      <c r="W270" s="166">
        <v>0</v>
      </c>
      <c r="X270" s="166">
        <v>0</v>
      </c>
      <c r="Y270" s="166">
        <v>0</v>
      </c>
      <c r="Z270" s="166">
        <v>0</v>
      </c>
      <c r="AA270" s="166">
        <v>0</v>
      </c>
      <c r="AB270" s="166">
        <v>0</v>
      </c>
      <c r="AC270" s="166">
        <v>0</v>
      </c>
      <c r="AD270" s="166">
        <v>0</v>
      </c>
      <c r="AE270" s="166">
        <v>0</v>
      </c>
      <c r="AF270" s="166">
        <v>0</v>
      </c>
      <c r="AG270" s="166">
        <v>0</v>
      </c>
      <c r="AH270" s="166">
        <v>0</v>
      </c>
      <c r="AI270" s="166">
        <v>0</v>
      </c>
      <c r="AJ270" s="166">
        <v>0</v>
      </c>
      <c r="AK270" s="166">
        <v>0</v>
      </c>
      <c r="AL270" s="166">
        <v>0</v>
      </c>
      <c r="AM270" s="166">
        <v>0</v>
      </c>
      <c r="AN270" s="166">
        <v>0</v>
      </c>
      <c r="AO270" s="166">
        <v>0</v>
      </c>
      <c r="AP270" s="166">
        <v>0</v>
      </c>
      <c r="AQ270" s="166">
        <v>0</v>
      </c>
      <c r="AZ270"/>
      <c r="BA270"/>
    </row>
    <row r="271" spans="1:99" ht="14.1" customHeight="1" thickBot="1">
      <c r="A271" s="16" t="s">
        <v>83</v>
      </c>
      <c r="G271" s="22"/>
      <c r="H271" s="302"/>
      <c r="J271" s="304"/>
      <c r="K271" s="144" t="s">
        <v>144</v>
      </c>
      <c r="L271" s="169">
        <v>0</v>
      </c>
      <c r="M271" s="169">
        <v>0</v>
      </c>
      <c r="N271" s="169">
        <v>0</v>
      </c>
      <c r="O271" s="169">
        <v>0</v>
      </c>
      <c r="P271" s="169">
        <v>0</v>
      </c>
      <c r="Q271" s="169">
        <v>0</v>
      </c>
      <c r="R271" s="169">
        <v>0</v>
      </c>
      <c r="S271" s="169">
        <v>0</v>
      </c>
      <c r="T271" s="169">
        <v>0</v>
      </c>
      <c r="U271" s="169">
        <v>0</v>
      </c>
      <c r="V271" s="169">
        <v>0</v>
      </c>
      <c r="W271" s="169">
        <v>0</v>
      </c>
      <c r="X271" s="169">
        <v>0</v>
      </c>
      <c r="Y271" s="169">
        <v>0</v>
      </c>
      <c r="Z271" s="169">
        <v>0</v>
      </c>
      <c r="AA271" s="169">
        <v>0</v>
      </c>
      <c r="AB271" s="169">
        <v>0</v>
      </c>
      <c r="AC271" s="169">
        <v>0</v>
      </c>
      <c r="AD271" s="169">
        <v>0</v>
      </c>
      <c r="AE271" s="169">
        <v>0</v>
      </c>
      <c r="AF271" s="169">
        <v>0</v>
      </c>
      <c r="AG271" s="169">
        <v>0</v>
      </c>
      <c r="AH271" s="169">
        <v>0</v>
      </c>
      <c r="AI271" s="169">
        <v>0</v>
      </c>
      <c r="AJ271" s="169">
        <v>0</v>
      </c>
      <c r="AK271" s="169">
        <v>0</v>
      </c>
      <c r="AL271" s="169">
        <v>0</v>
      </c>
      <c r="AM271" s="169">
        <v>0</v>
      </c>
      <c r="AN271" s="169">
        <v>0</v>
      </c>
      <c r="AO271" s="169">
        <v>0</v>
      </c>
      <c r="AP271" s="169">
        <v>0</v>
      </c>
      <c r="AQ271" s="169">
        <v>0</v>
      </c>
    </row>
    <row r="272" spans="1:99" ht="14.1" customHeight="1" thickTop="1">
      <c r="G272" s="22"/>
      <c r="H272" s="302"/>
      <c r="J272" s="304"/>
      <c r="K272" s="140" t="s">
        <v>145</v>
      </c>
      <c r="L272" s="168">
        <v>0</v>
      </c>
      <c r="M272" s="168">
        <v>0</v>
      </c>
      <c r="N272" s="168">
        <v>0</v>
      </c>
      <c r="O272" s="168">
        <v>0</v>
      </c>
      <c r="P272" s="168">
        <v>0</v>
      </c>
      <c r="Q272" s="168">
        <v>0</v>
      </c>
      <c r="R272" s="168">
        <v>0</v>
      </c>
      <c r="S272" s="168">
        <v>0</v>
      </c>
      <c r="T272" s="168">
        <v>0</v>
      </c>
      <c r="U272" s="168">
        <v>0</v>
      </c>
      <c r="V272" s="168">
        <v>0</v>
      </c>
      <c r="W272" s="168">
        <v>0</v>
      </c>
      <c r="X272" s="168">
        <v>0</v>
      </c>
      <c r="Y272" s="168">
        <v>0</v>
      </c>
      <c r="Z272" s="168">
        <v>0</v>
      </c>
      <c r="AA272" s="168">
        <v>0</v>
      </c>
      <c r="AB272" s="168">
        <v>0</v>
      </c>
      <c r="AC272" s="168">
        <v>0</v>
      </c>
      <c r="AD272" s="168">
        <v>0</v>
      </c>
      <c r="AE272" s="168">
        <v>0</v>
      </c>
      <c r="AF272" s="168">
        <v>0</v>
      </c>
      <c r="AG272" s="168">
        <v>0</v>
      </c>
      <c r="AH272" s="168">
        <v>0</v>
      </c>
      <c r="AI272" s="168">
        <v>0</v>
      </c>
      <c r="AJ272" s="168">
        <v>0</v>
      </c>
      <c r="AK272" s="168">
        <v>0</v>
      </c>
      <c r="AL272" s="168">
        <v>0</v>
      </c>
      <c r="AM272" s="168">
        <v>0</v>
      </c>
      <c r="AN272" s="168">
        <v>0</v>
      </c>
      <c r="AO272" s="168">
        <v>0</v>
      </c>
      <c r="AP272" s="168">
        <v>0</v>
      </c>
      <c r="AQ272" s="168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" customHeight="1">
      <c r="G273" s="22"/>
      <c r="H273" s="302"/>
      <c r="J273" s="304"/>
      <c r="K273" s="19" t="s">
        <v>146</v>
      </c>
      <c r="L273" s="166">
        <v>0</v>
      </c>
      <c r="M273" s="166">
        <v>0</v>
      </c>
      <c r="N273" s="166">
        <v>0</v>
      </c>
      <c r="O273" s="166">
        <v>0</v>
      </c>
      <c r="P273" s="166">
        <v>0</v>
      </c>
      <c r="Q273" s="166">
        <v>0</v>
      </c>
      <c r="R273" s="166">
        <v>0</v>
      </c>
      <c r="S273" s="166">
        <v>0</v>
      </c>
      <c r="T273" s="166">
        <v>0</v>
      </c>
      <c r="U273" s="166">
        <v>0</v>
      </c>
      <c r="V273" s="166">
        <v>0</v>
      </c>
      <c r="W273" s="166">
        <v>0</v>
      </c>
      <c r="X273" s="166">
        <v>0</v>
      </c>
      <c r="Y273" s="166">
        <v>0</v>
      </c>
      <c r="Z273" s="166">
        <v>0</v>
      </c>
      <c r="AA273" s="166">
        <v>0</v>
      </c>
      <c r="AB273" s="166">
        <v>0</v>
      </c>
      <c r="AC273" s="166">
        <v>0</v>
      </c>
      <c r="AD273" s="166">
        <v>0</v>
      </c>
      <c r="AE273" s="166">
        <v>0</v>
      </c>
      <c r="AF273" s="166">
        <v>0</v>
      </c>
      <c r="AG273" s="166">
        <v>0</v>
      </c>
      <c r="AH273" s="166">
        <v>0</v>
      </c>
      <c r="AI273" s="166">
        <v>0</v>
      </c>
      <c r="AJ273" s="166">
        <v>0</v>
      </c>
      <c r="AK273" s="166">
        <v>0</v>
      </c>
      <c r="AL273" s="166">
        <v>0</v>
      </c>
      <c r="AM273" s="166">
        <v>0</v>
      </c>
      <c r="AN273" s="166">
        <v>0</v>
      </c>
      <c r="AO273" s="166">
        <v>0</v>
      </c>
      <c r="AP273" s="166">
        <v>0</v>
      </c>
      <c r="AQ273" s="166">
        <v>0</v>
      </c>
      <c r="AZ273"/>
      <c r="BA273"/>
    </row>
    <row r="274" spans="1:99" ht="14.1" customHeight="1">
      <c r="A274" s="16" t="s">
        <v>83</v>
      </c>
      <c r="G274" s="22"/>
      <c r="H274" s="302"/>
      <c r="J274" s="304"/>
      <c r="K274" s="144" t="s">
        <v>147</v>
      </c>
      <c r="L274" s="169">
        <v>0</v>
      </c>
      <c r="M274" s="169">
        <v>0</v>
      </c>
      <c r="N274" s="169">
        <v>0</v>
      </c>
      <c r="O274" s="169">
        <v>0</v>
      </c>
      <c r="P274" s="169">
        <v>0</v>
      </c>
      <c r="Q274" s="169">
        <v>0</v>
      </c>
      <c r="R274" s="169">
        <v>0</v>
      </c>
      <c r="S274" s="169">
        <v>0</v>
      </c>
      <c r="T274" s="169">
        <v>0</v>
      </c>
      <c r="U274" s="169">
        <v>0</v>
      </c>
      <c r="V274" s="169">
        <v>0</v>
      </c>
      <c r="W274" s="169">
        <v>0</v>
      </c>
      <c r="X274" s="169">
        <v>0</v>
      </c>
      <c r="Y274" s="169">
        <v>0</v>
      </c>
      <c r="Z274" s="169">
        <v>0</v>
      </c>
      <c r="AA274" s="169">
        <v>0</v>
      </c>
      <c r="AB274" s="169">
        <v>0</v>
      </c>
      <c r="AC274" s="169">
        <v>0</v>
      </c>
      <c r="AD274" s="169">
        <v>0</v>
      </c>
      <c r="AE274" s="169">
        <v>0</v>
      </c>
      <c r="AF274" s="169">
        <v>0</v>
      </c>
      <c r="AG274" s="169">
        <v>0</v>
      </c>
      <c r="AH274" s="169">
        <v>0</v>
      </c>
      <c r="AI274" s="169">
        <v>0</v>
      </c>
      <c r="AJ274" s="169">
        <v>0</v>
      </c>
      <c r="AK274" s="169">
        <v>0</v>
      </c>
      <c r="AL274" s="169">
        <v>0</v>
      </c>
      <c r="AM274" s="169">
        <v>0</v>
      </c>
      <c r="AN274" s="169">
        <v>0</v>
      </c>
      <c r="AO274" s="169">
        <v>0</v>
      </c>
      <c r="AP274" s="169">
        <v>0</v>
      </c>
      <c r="AQ274" s="169">
        <v>0</v>
      </c>
    </row>
    <row r="275" spans="1:99" ht="14.1" customHeight="1">
      <c r="G275" s="22"/>
      <c r="H275" s="302"/>
      <c r="J275" s="304"/>
      <c r="K275" s="140" t="s">
        <v>148</v>
      </c>
      <c r="L275" s="165">
        <v>0</v>
      </c>
      <c r="M275" s="165">
        <v>0</v>
      </c>
      <c r="N275" s="165">
        <v>0</v>
      </c>
      <c r="O275" s="165">
        <v>0</v>
      </c>
      <c r="P275" s="165">
        <v>0</v>
      </c>
      <c r="Q275" s="165">
        <v>0</v>
      </c>
      <c r="R275" s="165">
        <v>0</v>
      </c>
      <c r="S275" s="165">
        <v>0</v>
      </c>
      <c r="T275" s="165">
        <v>0</v>
      </c>
      <c r="U275" s="165">
        <v>0</v>
      </c>
      <c r="V275" s="165">
        <v>0</v>
      </c>
      <c r="W275" s="165">
        <v>0</v>
      </c>
      <c r="X275" s="165">
        <v>0</v>
      </c>
      <c r="Y275" s="165">
        <v>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0</v>
      </c>
      <c r="AM275" s="165">
        <v>0</v>
      </c>
      <c r="AN275" s="165">
        <v>0</v>
      </c>
      <c r="AO275" s="165">
        <v>0</v>
      </c>
      <c r="AP275" s="165">
        <v>0</v>
      </c>
      <c r="AQ275" s="165">
        <v>0</v>
      </c>
      <c r="AT275"/>
      <c r="AU275"/>
    </row>
    <row r="276" spans="1:99" ht="14.1" customHeight="1">
      <c r="G276" s="22"/>
      <c r="H276" s="302"/>
      <c r="J276" s="304"/>
      <c r="K276" s="19" t="s">
        <v>149</v>
      </c>
      <c r="L276" s="166">
        <v>0</v>
      </c>
      <c r="M276" s="166">
        <v>0</v>
      </c>
      <c r="N276" s="166">
        <v>0</v>
      </c>
      <c r="O276" s="166">
        <v>0</v>
      </c>
      <c r="P276" s="166">
        <v>0</v>
      </c>
      <c r="Q276" s="166">
        <v>0</v>
      </c>
      <c r="R276" s="166">
        <v>0</v>
      </c>
      <c r="S276" s="166">
        <v>0</v>
      </c>
      <c r="T276" s="166">
        <v>0</v>
      </c>
      <c r="U276" s="166">
        <v>0</v>
      </c>
      <c r="V276" s="166">
        <v>0</v>
      </c>
      <c r="W276" s="166">
        <v>0</v>
      </c>
      <c r="X276" s="166">
        <v>0</v>
      </c>
      <c r="Y276" s="166">
        <v>0</v>
      </c>
      <c r="Z276" s="166">
        <v>0</v>
      </c>
      <c r="AA276" s="166">
        <v>0</v>
      </c>
      <c r="AB276" s="166">
        <v>0</v>
      </c>
      <c r="AC276" s="166">
        <v>0</v>
      </c>
      <c r="AD276" s="166">
        <v>0</v>
      </c>
      <c r="AE276" s="166">
        <v>0</v>
      </c>
      <c r="AF276" s="166">
        <v>0</v>
      </c>
      <c r="AG276" s="166">
        <v>0</v>
      </c>
      <c r="AH276" s="166">
        <v>0</v>
      </c>
      <c r="AI276" s="166">
        <v>0</v>
      </c>
      <c r="AJ276" s="166">
        <v>0</v>
      </c>
      <c r="AK276" s="166">
        <v>0</v>
      </c>
      <c r="AL276" s="166">
        <v>0</v>
      </c>
      <c r="AM276" s="166">
        <v>0</v>
      </c>
      <c r="AN276" s="166">
        <v>0</v>
      </c>
      <c r="AO276" s="166">
        <v>0</v>
      </c>
      <c r="AP276" s="166">
        <v>0</v>
      </c>
      <c r="AQ276" s="166">
        <v>0</v>
      </c>
    </row>
    <row r="277" spans="1:99" ht="14.1" customHeight="1" thickBot="1">
      <c r="G277" s="22"/>
      <c r="H277" s="302"/>
      <c r="J277" s="304"/>
      <c r="K277" s="144" t="s">
        <v>150</v>
      </c>
      <c r="L277" s="167">
        <v>0</v>
      </c>
      <c r="M277" s="167">
        <v>0</v>
      </c>
      <c r="N277" s="167">
        <v>0</v>
      </c>
      <c r="O277" s="167">
        <v>0</v>
      </c>
      <c r="P277" s="167">
        <v>0</v>
      </c>
      <c r="Q277" s="167">
        <v>0</v>
      </c>
      <c r="R277" s="167">
        <v>0</v>
      </c>
      <c r="S277" s="167">
        <v>0</v>
      </c>
      <c r="T277" s="167">
        <v>0</v>
      </c>
      <c r="U277" s="167">
        <v>0</v>
      </c>
      <c r="V277" s="167">
        <v>0</v>
      </c>
      <c r="W277" s="167">
        <v>0</v>
      </c>
      <c r="X277" s="167">
        <v>0</v>
      </c>
      <c r="Y277" s="167">
        <v>0</v>
      </c>
      <c r="Z277" s="167">
        <v>0</v>
      </c>
      <c r="AA277" s="167">
        <v>0</v>
      </c>
      <c r="AB277" s="167">
        <v>0</v>
      </c>
      <c r="AC277" s="167">
        <v>0</v>
      </c>
      <c r="AD277" s="167">
        <v>0</v>
      </c>
      <c r="AE277" s="167">
        <v>0</v>
      </c>
      <c r="AF277" s="167">
        <v>0</v>
      </c>
      <c r="AG277" s="167">
        <v>0</v>
      </c>
      <c r="AH277" s="167">
        <v>0</v>
      </c>
      <c r="AI277" s="167">
        <v>0</v>
      </c>
      <c r="AJ277" s="167">
        <v>0</v>
      </c>
      <c r="AK277" s="167">
        <v>0</v>
      </c>
      <c r="AL277" s="167">
        <v>0</v>
      </c>
      <c r="AM277" s="167">
        <v>0</v>
      </c>
      <c r="AN277" s="167">
        <v>0</v>
      </c>
      <c r="AO277" s="167">
        <v>0</v>
      </c>
      <c r="AP277" s="167">
        <v>0</v>
      </c>
      <c r="AQ277" s="167">
        <v>0</v>
      </c>
    </row>
    <row r="278" spans="1:99" ht="14.1" customHeight="1" thickTop="1">
      <c r="G278" s="22"/>
      <c r="H278" s="302"/>
      <c r="J278" s="304"/>
      <c r="K278" s="140" t="s">
        <v>151</v>
      </c>
      <c r="L278" s="168">
        <v>0</v>
      </c>
      <c r="M278" s="168">
        <v>0</v>
      </c>
      <c r="N278" s="168">
        <v>0</v>
      </c>
      <c r="O278" s="168">
        <v>0</v>
      </c>
      <c r="P278" s="168">
        <v>0</v>
      </c>
      <c r="Q278" s="168">
        <v>0</v>
      </c>
      <c r="R278" s="168">
        <v>0</v>
      </c>
      <c r="S278" s="168">
        <v>0</v>
      </c>
      <c r="T278" s="168">
        <v>0</v>
      </c>
      <c r="U278" s="168">
        <v>0</v>
      </c>
      <c r="V278" s="168">
        <v>0</v>
      </c>
      <c r="W278" s="168">
        <v>0</v>
      </c>
      <c r="X278" s="168">
        <v>0</v>
      </c>
      <c r="Y278" s="168">
        <v>0</v>
      </c>
      <c r="Z278" s="168">
        <v>0</v>
      </c>
      <c r="AA278" s="168">
        <v>0</v>
      </c>
      <c r="AB278" s="168">
        <v>0</v>
      </c>
      <c r="AC278" s="168">
        <v>0</v>
      </c>
      <c r="AD278" s="168">
        <v>0</v>
      </c>
      <c r="AE278" s="168">
        <v>0</v>
      </c>
      <c r="AF278" s="168">
        <v>0</v>
      </c>
      <c r="AG278" s="168">
        <v>0</v>
      </c>
      <c r="AH278" s="168">
        <v>0</v>
      </c>
      <c r="AI278" s="168">
        <v>0</v>
      </c>
      <c r="AJ278" s="168">
        <v>0</v>
      </c>
      <c r="AK278" s="168">
        <v>0</v>
      </c>
      <c r="AL278" s="168">
        <v>0</v>
      </c>
      <c r="AM278" s="168">
        <v>0</v>
      </c>
      <c r="AN278" s="168">
        <v>0</v>
      </c>
      <c r="AO278" s="168">
        <v>0</v>
      </c>
      <c r="AP278" s="168">
        <v>0</v>
      </c>
      <c r="AQ278" s="168">
        <v>0</v>
      </c>
      <c r="AR278"/>
      <c r="AS278"/>
    </row>
    <row r="279" spans="1:99" ht="14.1" customHeight="1">
      <c r="G279" s="22"/>
      <c r="H279" s="302"/>
      <c r="J279" s="304"/>
      <c r="K279" s="19" t="s">
        <v>152</v>
      </c>
      <c r="L279" s="166">
        <v>0</v>
      </c>
      <c r="M279" s="166">
        <v>0</v>
      </c>
      <c r="N279" s="166">
        <v>0</v>
      </c>
      <c r="O279" s="166">
        <v>0</v>
      </c>
      <c r="P279" s="166">
        <v>0</v>
      </c>
      <c r="Q279" s="166">
        <v>0</v>
      </c>
      <c r="R279" s="166">
        <v>0</v>
      </c>
      <c r="S279" s="166">
        <v>0</v>
      </c>
      <c r="T279" s="166">
        <v>0</v>
      </c>
      <c r="U279" s="166">
        <v>0</v>
      </c>
      <c r="V279" s="166">
        <v>0</v>
      </c>
      <c r="W279" s="166">
        <v>0</v>
      </c>
      <c r="X279" s="166">
        <v>0</v>
      </c>
      <c r="Y279" s="166">
        <v>0</v>
      </c>
      <c r="Z279" s="166">
        <v>0</v>
      </c>
      <c r="AA279" s="166">
        <v>0</v>
      </c>
      <c r="AB279" s="166">
        <v>0</v>
      </c>
      <c r="AC279" s="166">
        <v>0</v>
      </c>
      <c r="AD279" s="166">
        <v>0</v>
      </c>
      <c r="AE279" s="166">
        <v>0</v>
      </c>
      <c r="AF279" s="166">
        <v>0</v>
      </c>
      <c r="AG279" s="166">
        <v>0</v>
      </c>
      <c r="AH279" s="166">
        <v>0</v>
      </c>
      <c r="AI279" s="166">
        <v>0</v>
      </c>
      <c r="AJ279" s="166">
        <v>0</v>
      </c>
      <c r="AK279" s="166">
        <v>0</v>
      </c>
      <c r="AL279" s="166">
        <v>0</v>
      </c>
      <c r="AM279" s="166">
        <v>0</v>
      </c>
      <c r="AN279" s="166">
        <v>0</v>
      </c>
      <c r="AO279" s="166">
        <v>0</v>
      </c>
      <c r="AP279" s="166">
        <v>0</v>
      </c>
      <c r="AQ279" s="166">
        <v>0</v>
      </c>
      <c r="CN279"/>
      <c r="CO279"/>
      <c r="CP279"/>
      <c r="CQ279"/>
      <c r="CR279"/>
      <c r="CS279"/>
      <c r="CT279"/>
      <c r="CU279"/>
    </row>
    <row r="280" spans="1:99" ht="14.1" customHeight="1" thickBot="1">
      <c r="G280" s="22"/>
      <c r="H280" s="302"/>
      <c r="J280" s="304"/>
      <c r="K280" s="144" t="s">
        <v>153</v>
      </c>
      <c r="L280" s="167">
        <v>0</v>
      </c>
      <c r="M280" s="167">
        <v>0</v>
      </c>
      <c r="N280" s="167">
        <v>0</v>
      </c>
      <c r="O280" s="167">
        <v>0</v>
      </c>
      <c r="P280" s="167">
        <v>0</v>
      </c>
      <c r="Q280" s="167">
        <v>0</v>
      </c>
      <c r="R280" s="167">
        <v>0</v>
      </c>
      <c r="S280" s="167">
        <v>0</v>
      </c>
      <c r="T280" s="167">
        <v>0</v>
      </c>
      <c r="U280" s="167">
        <v>0</v>
      </c>
      <c r="V280" s="167">
        <v>0</v>
      </c>
      <c r="W280" s="167">
        <v>0</v>
      </c>
      <c r="X280" s="167">
        <v>0</v>
      </c>
      <c r="Y280" s="167">
        <v>0</v>
      </c>
      <c r="Z280" s="167">
        <v>0</v>
      </c>
      <c r="AA280" s="167">
        <v>0</v>
      </c>
      <c r="AB280" s="167">
        <v>0</v>
      </c>
      <c r="AC280" s="167">
        <v>0</v>
      </c>
      <c r="AD280" s="167">
        <v>0</v>
      </c>
      <c r="AE280" s="167">
        <v>0</v>
      </c>
      <c r="AF280" s="167">
        <v>0</v>
      </c>
      <c r="AG280" s="167">
        <v>0</v>
      </c>
      <c r="AH280" s="167">
        <v>0</v>
      </c>
      <c r="AI280" s="167">
        <v>0</v>
      </c>
      <c r="AJ280" s="167">
        <v>0</v>
      </c>
      <c r="AK280" s="167">
        <v>0</v>
      </c>
      <c r="AL280" s="167">
        <v>0</v>
      </c>
      <c r="AM280" s="167">
        <v>0</v>
      </c>
      <c r="AN280" s="167">
        <v>0</v>
      </c>
      <c r="AO280" s="167">
        <v>0</v>
      </c>
      <c r="AP280" s="167">
        <v>0</v>
      </c>
      <c r="AQ280" s="167">
        <v>0</v>
      </c>
      <c r="BG280"/>
      <c r="BH280"/>
      <c r="BI280"/>
    </row>
    <row r="281" spans="1:99" ht="14.1" customHeight="1" thickTop="1">
      <c r="G281" s="22"/>
      <c r="H281" s="302"/>
      <c r="J281" s="304"/>
      <c r="K281" s="140" t="s">
        <v>154</v>
      </c>
      <c r="L281" s="168">
        <v>0</v>
      </c>
      <c r="M281" s="168">
        <v>0</v>
      </c>
      <c r="N281" s="168">
        <v>0</v>
      </c>
      <c r="O281" s="168">
        <v>0</v>
      </c>
      <c r="P281" s="168">
        <v>0</v>
      </c>
      <c r="Q281" s="168">
        <v>0</v>
      </c>
      <c r="R281" s="168">
        <v>0</v>
      </c>
      <c r="S281" s="168">
        <v>0</v>
      </c>
      <c r="T281" s="168">
        <v>0</v>
      </c>
      <c r="U281" s="168">
        <v>0</v>
      </c>
      <c r="V281" s="168">
        <v>0</v>
      </c>
      <c r="W281" s="168">
        <v>0</v>
      </c>
      <c r="X281" s="168">
        <v>0</v>
      </c>
      <c r="Y281" s="168">
        <v>0</v>
      </c>
      <c r="Z281" s="168">
        <v>0</v>
      </c>
      <c r="AA281" s="168">
        <v>0</v>
      </c>
      <c r="AB281" s="168">
        <v>0</v>
      </c>
      <c r="AC281" s="168">
        <v>0</v>
      </c>
      <c r="AD281" s="168">
        <v>0</v>
      </c>
      <c r="AE281" s="168">
        <v>0</v>
      </c>
      <c r="AF281" s="168">
        <v>0</v>
      </c>
      <c r="AG281" s="168">
        <v>0</v>
      </c>
      <c r="AH281" s="168">
        <v>0</v>
      </c>
      <c r="AI281" s="168">
        <v>0</v>
      </c>
      <c r="AJ281" s="168">
        <v>0</v>
      </c>
      <c r="AK281" s="168">
        <v>0</v>
      </c>
      <c r="AL281" s="168">
        <v>0</v>
      </c>
      <c r="AM281" s="168">
        <v>0</v>
      </c>
      <c r="AN281" s="168">
        <v>0</v>
      </c>
      <c r="AO281" s="168">
        <v>0</v>
      </c>
      <c r="AP281" s="168">
        <v>0</v>
      </c>
      <c r="AQ281" s="168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" customHeight="1">
      <c r="G282" s="22"/>
      <c r="H282" s="302"/>
      <c r="J282" s="304"/>
      <c r="K282" s="19" t="s">
        <v>155</v>
      </c>
      <c r="L282" s="166">
        <v>0</v>
      </c>
      <c r="M282" s="166">
        <v>0</v>
      </c>
      <c r="N282" s="166">
        <v>0</v>
      </c>
      <c r="O282" s="166">
        <v>0</v>
      </c>
      <c r="P282" s="166">
        <v>0</v>
      </c>
      <c r="Q282" s="166">
        <v>0</v>
      </c>
      <c r="R282" s="166">
        <v>0</v>
      </c>
      <c r="S282" s="166">
        <v>0</v>
      </c>
      <c r="T282" s="166">
        <v>0</v>
      </c>
      <c r="U282" s="166">
        <v>0</v>
      </c>
      <c r="V282" s="166">
        <v>0</v>
      </c>
      <c r="W282" s="166">
        <v>0</v>
      </c>
      <c r="X282" s="166">
        <v>0</v>
      </c>
      <c r="Y282" s="166">
        <v>0</v>
      </c>
      <c r="Z282" s="166">
        <v>0</v>
      </c>
      <c r="AA282" s="166">
        <v>0</v>
      </c>
      <c r="AB282" s="166">
        <v>0</v>
      </c>
      <c r="AC282" s="166">
        <v>0</v>
      </c>
      <c r="AD282" s="166">
        <v>0</v>
      </c>
      <c r="AE282" s="166">
        <v>0</v>
      </c>
      <c r="AF282" s="166">
        <v>0</v>
      </c>
      <c r="AG282" s="166">
        <v>0</v>
      </c>
      <c r="AH282" s="166">
        <v>0</v>
      </c>
      <c r="AI282" s="166">
        <v>0</v>
      </c>
      <c r="AJ282" s="166">
        <v>0</v>
      </c>
      <c r="AK282" s="166">
        <v>0</v>
      </c>
      <c r="AL282" s="166">
        <v>0</v>
      </c>
      <c r="AM282" s="166">
        <v>0</v>
      </c>
      <c r="AN282" s="166">
        <v>0</v>
      </c>
      <c r="AO282" s="166">
        <v>0</v>
      </c>
      <c r="AP282" s="166">
        <v>0</v>
      </c>
      <c r="AQ282" s="166">
        <v>0</v>
      </c>
      <c r="AZ282"/>
      <c r="BA282"/>
    </row>
    <row r="283" spans="1:99" ht="14.1" customHeight="1" thickBot="1">
      <c r="A283" s="16" t="s">
        <v>83</v>
      </c>
      <c r="G283" s="22"/>
      <c r="H283" s="302"/>
      <c r="J283" s="304"/>
      <c r="K283" s="144" t="s">
        <v>156</v>
      </c>
      <c r="L283" s="169">
        <v>0</v>
      </c>
      <c r="M283" s="169">
        <v>0</v>
      </c>
      <c r="N283" s="169">
        <v>0</v>
      </c>
      <c r="O283" s="169">
        <v>0</v>
      </c>
      <c r="P283" s="169">
        <v>0</v>
      </c>
      <c r="Q283" s="169">
        <v>0</v>
      </c>
      <c r="R283" s="169">
        <v>0</v>
      </c>
      <c r="S283" s="169">
        <v>0</v>
      </c>
      <c r="T283" s="169">
        <v>0</v>
      </c>
      <c r="U283" s="169">
        <v>0</v>
      </c>
      <c r="V283" s="169">
        <v>0</v>
      </c>
      <c r="W283" s="169">
        <v>0</v>
      </c>
      <c r="X283" s="169">
        <v>0</v>
      </c>
      <c r="Y283" s="169">
        <v>0</v>
      </c>
      <c r="Z283" s="169">
        <v>0</v>
      </c>
      <c r="AA283" s="169">
        <v>0</v>
      </c>
      <c r="AB283" s="169">
        <v>0</v>
      </c>
      <c r="AC283" s="169">
        <v>0</v>
      </c>
      <c r="AD283" s="169">
        <v>0</v>
      </c>
      <c r="AE283" s="169">
        <v>0</v>
      </c>
      <c r="AF283" s="169">
        <v>0</v>
      </c>
      <c r="AG283" s="169">
        <v>0</v>
      </c>
      <c r="AH283" s="169">
        <v>0</v>
      </c>
      <c r="AI283" s="169">
        <v>0</v>
      </c>
      <c r="AJ283" s="169">
        <v>0</v>
      </c>
      <c r="AK283" s="169">
        <v>0</v>
      </c>
      <c r="AL283" s="169">
        <v>0</v>
      </c>
      <c r="AM283" s="169">
        <v>0</v>
      </c>
      <c r="AN283" s="169">
        <v>0</v>
      </c>
      <c r="AO283" s="169">
        <v>0</v>
      </c>
      <c r="AP283" s="169">
        <v>0</v>
      </c>
      <c r="AQ283" s="169">
        <v>0</v>
      </c>
    </row>
    <row r="284" spans="1:99" ht="14.1" customHeight="1" thickTop="1">
      <c r="G284" s="22"/>
      <c r="H284" s="302"/>
      <c r="J284" s="304"/>
      <c r="K284" s="140" t="s">
        <v>157</v>
      </c>
      <c r="L284" s="168">
        <v>0</v>
      </c>
      <c r="M284" s="168">
        <v>0</v>
      </c>
      <c r="N284" s="168">
        <v>0</v>
      </c>
      <c r="O284" s="168">
        <v>0</v>
      </c>
      <c r="P284" s="168">
        <v>0</v>
      </c>
      <c r="Q284" s="168">
        <v>0</v>
      </c>
      <c r="R284" s="168">
        <v>0</v>
      </c>
      <c r="S284" s="168">
        <v>0</v>
      </c>
      <c r="T284" s="168">
        <v>0</v>
      </c>
      <c r="U284" s="168">
        <v>0</v>
      </c>
      <c r="V284" s="168">
        <v>0</v>
      </c>
      <c r="W284" s="168">
        <v>0</v>
      </c>
      <c r="X284" s="168">
        <v>0</v>
      </c>
      <c r="Y284" s="168">
        <v>0</v>
      </c>
      <c r="Z284" s="168">
        <v>0</v>
      </c>
      <c r="AA284" s="168">
        <v>0</v>
      </c>
      <c r="AB284" s="168">
        <v>0</v>
      </c>
      <c r="AC284" s="168">
        <v>0</v>
      </c>
      <c r="AD284" s="168">
        <v>0</v>
      </c>
      <c r="AE284" s="168">
        <v>0</v>
      </c>
      <c r="AF284" s="168">
        <v>0</v>
      </c>
      <c r="AG284" s="168">
        <v>0</v>
      </c>
      <c r="AH284" s="168">
        <v>0</v>
      </c>
      <c r="AI284" s="168">
        <v>0</v>
      </c>
      <c r="AJ284" s="168">
        <v>0</v>
      </c>
      <c r="AK284" s="168">
        <v>0</v>
      </c>
      <c r="AL284" s="168">
        <v>0</v>
      </c>
      <c r="AM284" s="168">
        <v>0</v>
      </c>
      <c r="AN284" s="168">
        <v>0</v>
      </c>
      <c r="AO284" s="168">
        <v>0</v>
      </c>
      <c r="AP284" s="168">
        <v>0</v>
      </c>
      <c r="AQ284" s="168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" customHeight="1">
      <c r="G285" s="22"/>
      <c r="H285" s="302"/>
      <c r="J285" s="304"/>
      <c r="K285" s="19" t="s">
        <v>158</v>
      </c>
      <c r="L285" s="166">
        <v>0</v>
      </c>
      <c r="M285" s="166">
        <v>0</v>
      </c>
      <c r="N285" s="166">
        <v>0</v>
      </c>
      <c r="O285" s="166">
        <v>0</v>
      </c>
      <c r="P285" s="166">
        <v>0</v>
      </c>
      <c r="Q285" s="166">
        <v>0</v>
      </c>
      <c r="R285" s="166">
        <v>0</v>
      </c>
      <c r="S285" s="166">
        <v>0</v>
      </c>
      <c r="T285" s="166">
        <v>0</v>
      </c>
      <c r="U285" s="166">
        <v>0</v>
      </c>
      <c r="V285" s="166">
        <v>0</v>
      </c>
      <c r="W285" s="166">
        <v>0</v>
      </c>
      <c r="X285" s="166">
        <v>0</v>
      </c>
      <c r="Y285" s="166">
        <v>0</v>
      </c>
      <c r="Z285" s="166">
        <v>0</v>
      </c>
      <c r="AA285" s="166">
        <v>0</v>
      </c>
      <c r="AB285" s="166">
        <v>0</v>
      </c>
      <c r="AC285" s="166">
        <v>0</v>
      </c>
      <c r="AD285" s="166">
        <v>0</v>
      </c>
      <c r="AE285" s="166">
        <v>0</v>
      </c>
      <c r="AF285" s="166">
        <v>0</v>
      </c>
      <c r="AG285" s="166">
        <v>0</v>
      </c>
      <c r="AH285" s="166">
        <v>0</v>
      </c>
      <c r="AI285" s="166">
        <v>0</v>
      </c>
      <c r="AJ285" s="166">
        <v>0</v>
      </c>
      <c r="AK285" s="166">
        <v>0</v>
      </c>
      <c r="AL285" s="166">
        <v>0</v>
      </c>
      <c r="AM285" s="166">
        <v>0</v>
      </c>
      <c r="AN285" s="166">
        <v>0</v>
      </c>
      <c r="AO285" s="166">
        <v>0</v>
      </c>
      <c r="AP285" s="166">
        <v>0</v>
      </c>
      <c r="AQ285" s="166">
        <v>0</v>
      </c>
      <c r="AZ285"/>
      <c r="BA285"/>
    </row>
    <row r="286" spans="1:99" ht="14.1" customHeight="1" thickBot="1">
      <c r="A286" s="16" t="s">
        <v>83</v>
      </c>
      <c r="G286" s="22"/>
      <c r="H286" s="302"/>
      <c r="J286" s="304"/>
      <c r="K286" s="144" t="s">
        <v>159</v>
      </c>
      <c r="L286" s="169">
        <v>0</v>
      </c>
      <c r="M286" s="169">
        <v>0</v>
      </c>
      <c r="N286" s="169">
        <v>0</v>
      </c>
      <c r="O286" s="169">
        <v>0</v>
      </c>
      <c r="P286" s="169">
        <v>0</v>
      </c>
      <c r="Q286" s="169">
        <v>0</v>
      </c>
      <c r="R286" s="169">
        <v>0</v>
      </c>
      <c r="S286" s="169">
        <v>0</v>
      </c>
      <c r="T286" s="169">
        <v>0</v>
      </c>
      <c r="U286" s="169">
        <v>0</v>
      </c>
      <c r="V286" s="169">
        <v>0</v>
      </c>
      <c r="W286" s="169">
        <v>0</v>
      </c>
      <c r="X286" s="169">
        <v>0</v>
      </c>
      <c r="Y286" s="169">
        <v>0</v>
      </c>
      <c r="Z286" s="169">
        <v>0</v>
      </c>
      <c r="AA286" s="169">
        <v>0</v>
      </c>
      <c r="AB286" s="169">
        <v>0</v>
      </c>
      <c r="AC286" s="169">
        <v>0</v>
      </c>
      <c r="AD286" s="169">
        <v>0</v>
      </c>
      <c r="AE286" s="169">
        <v>0</v>
      </c>
      <c r="AF286" s="169">
        <v>0</v>
      </c>
      <c r="AG286" s="169">
        <v>0</v>
      </c>
      <c r="AH286" s="169">
        <v>0</v>
      </c>
      <c r="AI286" s="169">
        <v>0</v>
      </c>
      <c r="AJ286" s="169">
        <v>0</v>
      </c>
      <c r="AK286" s="169">
        <v>0</v>
      </c>
      <c r="AL286" s="169">
        <v>0</v>
      </c>
      <c r="AM286" s="169">
        <v>0</v>
      </c>
      <c r="AN286" s="169">
        <v>0</v>
      </c>
      <c r="AO286" s="169">
        <v>0</v>
      </c>
      <c r="AP286" s="169">
        <v>0</v>
      </c>
      <c r="AQ286" s="169">
        <v>0</v>
      </c>
    </row>
    <row r="287" spans="1:99" ht="14.1" customHeight="1" thickTop="1">
      <c r="G287" s="22"/>
      <c r="H287" s="302"/>
      <c r="J287" s="304"/>
      <c r="K287" s="140" t="s">
        <v>160</v>
      </c>
      <c r="L287" s="168">
        <v>0</v>
      </c>
      <c r="M287" s="168">
        <v>0</v>
      </c>
      <c r="N287" s="168">
        <v>0</v>
      </c>
      <c r="O287" s="168">
        <v>0</v>
      </c>
      <c r="P287" s="168">
        <v>0</v>
      </c>
      <c r="Q287" s="168">
        <v>0</v>
      </c>
      <c r="R287" s="168">
        <v>0</v>
      </c>
      <c r="S287" s="168">
        <v>0</v>
      </c>
      <c r="T287" s="168">
        <v>0</v>
      </c>
      <c r="U287" s="168">
        <v>0</v>
      </c>
      <c r="V287" s="168">
        <v>0</v>
      </c>
      <c r="W287" s="168">
        <v>0</v>
      </c>
      <c r="X287" s="168">
        <v>0</v>
      </c>
      <c r="Y287" s="168">
        <v>0</v>
      </c>
      <c r="Z287" s="168">
        <v>0</v>
      </c>
      <c r="AA287" s="168">
        <v>0</v>
      </c>
      <c r="AB287" s="168">
        <v>0</v>
      </c>
      <c r="AC287" s="168">
        <v>0</v>
      </c>
      <c r="AD287" s="168">
        <v>0</v>
      </c>
      <c r="AE287" s="168">
        <v>0</v>
      </c>
      <c r="AF287" s="168">
        <v>0</v>
      </c>
      <c r="AG287" s="168">
        <v>0</v>
      </c>
      <c r="AH287" s="168">
        <v>0</v>
      </c>
      <c r="AI287" s="168">
        <v>0</v>
      </c>
      <c r="AJ287" s="168">
        <v>0</v>
      </c>
      <c r="AK287" s="168">
        <v>0</v>
      </c>
      <c r="AL287" s="168">
        <v>0</v>
      </c>
      <c r="AM287" s="168">
        <v>0</v>
      </c>
      <c r="AN287" s="168">
        <v>0</v>
      </c>
      <c r="AO287" s="168">
        <v>0</v>
      </c>
      <c r="AP287" s="168">
        <v>0</v>
      </c>
      <c r="AQ287" s="168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" customHeight="1">
      <c r="G288" s="22"/>
      <c r="H288" s="302"/>
      <c r="J288" s="304"/>
      <c r="K288" s="19" t="s">
        <v>161</v>
      </c>
      <c r="L288" s="166">
        <v>0</v>
      </c>
      <c r="M288" s="166">
        <v>0</v>
      </c>
      <c r="N288" s="166">
        <v>0</v>
      </c>
      <c r="O288" s="166">
        <v>0</v>
      </c>
      <c r="P288" s="166">
        <v>0</v>
      </c>
      <c r="Q288" s="166">
        <v>0</v>
      </c>
      <c r="R288" s="166">
        <v>0</v>
      </c>
      <c r="S288" s="166">
        <v>0</v>
      </c>
      <c r="T288" s="166">
        <v>0</v>
      </c>
      <c r="U288" s="166">
        <v>0</v>
      </c>
      <c r="V288" s="166">
        <v>0</v>
      </c>
      <c r="W288" s="166">
        <v>0</v>
      </c>
      <c r="X288" s="166">
        <v>0</v>
      </c>
      <c r="Y288" s="166">
        <v>0</v>
      </c>
      <c r="Z288" s="166">
        <v>0</v>
      </c>
      <c r="AA288" s="166">
        <v>0</v>
      </c>
      <c r="AB288" s="166">
        <v>0</v>
      </c>
      <c r="AC288" s="166">
        <v>0</v>
      </c>
      <c r="AD288" s="166">
        <v>0</v>
      </c>
      <c r="AE288" s="166">
        <v>0</v>
      </c>
      <c r="AF288" s="166">
        <v>0</v>
      </c>
      <c r="AG288" s="166">
        <v>0</v>
      </c>
      <c r="AH288" s="166">
        <v>0</v>
      </c>
      <c r="AI288" s="166">
        <v>0</v>
      </c>
      <c r="AJ288" s="166">
        <v>0</v>
      </c>
      <c r="AK288" s="166">
        <v>0</v>
      </c>
      <c r="AL288" s="166">
        <v>0</v>
      </c>
      <c r="AM288" s="166">
        <v>0</v>
      </c>
      <c r="AN288" s="166">
        <v>0</v>
      </c>
      <c r="AO288" s="166">
        <v>0</v>
      </c>
      <c r="AP288" s="166">
        <v>0</v>
      </c>
      <c r="AQ288" s="166">
        <v>0</v>
      </c>
      <c r="AZ288"/>
      <c r="BA288"/>
    </row>
    <row r="289" spans="1:91" ht="14.1" customHeight="1">
      <c r="A289" s="16" t="s">
        <v>83</v>
      </c>
      <c r="G289" s="22"/>
      <c r="H289" s="302"/>
      <c r="J289" s="305"/>
      <c r="K289" s="144" t="s">
        <v>162</v>
      </c>
      <c r="L289" s="169">
        <v>0</v>
      </c>
      <c r="M289" s="169">
        <v>0</v>
      </c>
      <c r="N289" s="169">
        <v>0</v>
      </c>
      <c r="O289" s="169">
        <v>0</v>
      </c>
      <c r="P289" s="169">
        <v>0</v>
      </c>
      <c r="Q289" s="169">
        <v>0</v>
      </c>
      <c r="R289" s="169">
        <v>0</v>
      </c>
      <c r="S289" s="169">
        <v>0</v>
      </c>
      <c r="T289" s="169">
        <v>0</v>
      </c>
      <c r="U289" s="169">
        <v>0</v>
      </c>
      <c r="V289" s="169">
        <v>0</v>
      </c>
      <c r="W289" s="169">
        <v>0</v>
      </c>
      <c r="X289" s="169">
        <v>0</v>
      </c>
      <c r="Y289" s="169">
        <v>0</v>
      </c>
      <c r="Z289" s="169">
        <v>0</v>
      </c>
      <c r="AA289" s="169">
        <v>0</v>
      </c>
      <c r="AB289" s="169">
        <v>0</v>
      </c>
      <c r="AC289" s="169">
        <v>0</v>
      </c>
      <c r="AD289" s="169">
        <v>0</v>
      </c>
      <c r="AE289" s="169">
        <v>0</v>
      </c>
      <c r="AF289" s="169">
        <v>0</v>
      </c>
      <c r="AG289" s="169">
        <v>0</v>
      </c>
      <c r="AH289" s="169">
        <v>0</v>
      </c>
      <c r="AI289" s="169">
        <v>0</v>
      </c>
      <c r="AJ289" s="169">
        <v>0</v>
      </c>
      <c r="AK289" s="169">
        <v>0</v>
      </c>
      <c r="AL289" s="169">
        <v>0</v>
      </c>
      <c r="AM289" s="169">
        <v>0</v>
      </c>
      <c r="AN289" s="169">
        <v>0</v>
      </c>
      <c r="AO289" s="169">
        <v>0</v>
      </c>
      <c r="AP289" s="169">
        <v>0</v>
      </c>
      <c r="AQ289" s="169">
        <v>0</v>
      </c>
    </row>
    <row r="290" spans="1:91" ht="14.1" customHeight="1" thickBot="1">
      <c r="G290" s="22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</row>
    <row r="291" spans="1:91" ht="14.1" customHeight="1">
      <c r="G291" s="22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" customHeight="1">
      <c r="G292" s="22"/>
      <c r="H292" s="306" t="s">
        <v>75</v>
      </c>
      <c r="L292" s="128">
        <v>2019</v>
      </c>
      <c r="M292" s="128">
        <v>2020</v>
      </c>
      <c r="N292" s="128">
        <v>2021</v>
      </c>
      <c r="O292" s="128">
        <v>2022</v>
      </c>
      <c r="P292" s="128">
        <v>2023</v>
      </c>
      <c r="Q292" s="128">
        <v>2024</v>
      </c>
      <c r="R292" s="128">
        <v>2025</v>
      </c>
      <c r="S292" s="128">
        <v>2026</v>
      </c>
      <c r="T292" s="128">
        <v>2027</v>
      </c>
      <c r="U292" s="128">
        <v>2028</v>
      </c>
      <c r="V292" s="128">
        <v>2029</v>
      </c>
      <c r="W292" s="128">
        <v>2030</v>
      </c>
      <c r="X292" s="128">
        <v>2031</v>
      </c>
      <c r="Y292" s="128">
        <v>2032</v>
      </c>
      <c r="Z292" s="128">
        <v>2033</v>
      </c>
      <c r="AA292" s="128">
        <v>2034</v>
      </c>
      <c r="AB292" s="128">
        <v>2035</v>
      </c>
      <c r="AC292" s="128">
        <v>2036</v>
      </c>
      <c r="AD292" s="128">
        <v>2037</v>
      </c>
      <c r="AE292" s="128">
        <v>2038</v>
      </c>
      <c r="AF292" s="128">
        <v>2039</v>
      </c>
      <c r="AG292" s="128">
        <v>2040</v>
      </c>
      <c r="AH292" s="128">
        <v>2041</v>
      </c>
      <c r="AI292" s="128">
        <v>2042</v>
      </c>
      <c r="AJ292" s="128">
        <v>2043</v>
      </c>
      <c r="AK292" s="128">
        <v>2044</v>
      </c>
      <c r="AL292" s="128">
        <v>2045</v>
      </c>
      <c r="AM292" s="128">
        <v>2046</v>
      </c>
      <c r="AN292" s="128">
        <v>2047</v>
      </c>
      <c r="AO292" s="128">
        <v>2048</v>
      </c>
      <c r="AP292" s="128">
        <v>2049</v>
      </c>
      <c r="AQ292" s="128">
        <v>2050</v>
      </c>
    </row>
    <row r="293" spans="1:91" ht="14.1" customHeight="1">
      <c r="G293" s="22"/>
      <c r="H293" s="306"/>
      <c r="J293" s="303" t="s">
        <v>167</v>
      </c>
      <c r="K293" s="140" t="s">
        <v>133</v>
      </c>
      <c r="L293" s="172">
        <f t="shared" ref="L293:AQ295" si="29">L66</f>
        <v>0.04</v>
      </c>
      <c r="M293" s="172">
        <f t="shared" si="29"/>
        <v>0.04</v>
      </c>
      <c r="N293" s="172">
        <f t="shared" si="29"/>
        <v>0.04</v>
      </c>
      <c r="O293" s="172">
        <f t="shared" si="29"/>
        <v>0.04</v>
      </c>
      <c r="P293" s="172">
        <f t="shared" si="29"/>
        <v>0.04</v>
      </c>
      <c r="Q293" s="172">
        <f t="shared" si="29"/>
        <v>0.04</v>
      </c>
      <c r="R293" s="172">
        <f t="shared" si="29"/>
        <v>0.04</v>
      </c>
      <c r="S293" s="172">
        <f t="shared" si="29"/>
        <v>0.04</v>
      </c>
      <c r="T293" s="172">
        <f t="shared" si="29"/>
        <v>0.04</v>
      </c>
      <c r="U293" s="172">
        <f t="shared" si="29"/>
        <v>0.04</v>
      </c>
      <c r="V293" s="172">
        <f t="shared" si="29"/>
        <v>0.04</v>
      </c>
      <c r="W293" s="172">
        <f t="shared" si="29"/>
        <v>0.04</v>
      </c>
      <c r="X293" s="172">
        <f t="shared" si="29"/>
        <v>0.04</v>
      </c>
      <c r="Y293" s="172">
        <f t="shared" si="29"/>
        <v>0.04</v>
      </c>
      <c r="Z293" s="172">
        <f t="shared" si="29"/>
        <v>0.04</v>
      </c>
      <c r="AA293" s="172">
        <f t="shared" si="29"/>
        <v>0.04</v>
      </c>
      <c r="AB293" s="172">
        <f t="shared" si="29"/>
        <v>0.04</v>
      </c>
      <c r="AC293" s="172">
        <f t="shared" si="29"/>
        <v>0.04</v>
      </c>
      <c r="AD293" s="172">
        <f t="shared" si="29"/>
        <v>0.04</v>
      </c>
      <c r="AE293" s="172">
        <f t="shared" si="29"/>
        <v>0.04</v>
      </c>
      <c r="AF293" s="172">
        <f t="shared" si="29"/>
        <v>0.04</v>
      </c>
      <c r="AG293" s="172">
        <f t="shared" si="29"/>
        <v>0.04</v>
      </c>
      <c r="AH293" s="172">
        <f t="shared" si="29"/>
        <v>0.04</v>
      </c>
      <c r="AI293" s="172">
        <f t="shared" si="29"/>
        <v>0.04</v>
      </c>
      <c r="AJ293" s="172">
        <f t="shared" si="29"/>
        <v>0.04</v>
      </c>
      <c r="AK293" s="172">
        <f t="shared" si="29"/>
        <v>0.04</v>
      </c>
      <c r="AL293" s="172">
        <f t="shared" si="29"/>
        <v>0.04</v>
      </c>
      <c r="AM293" s="172">
        <f t="shared" si="29"/>
        <v>0.04</v>
      </c>
      <c r="AN293" s="172">
        <f t="shared" si="29"/>
        <v>0.04</v>
      </c>
      <c r="AO293" s="172">
        <f t="shared" si="29"/>
        <v>0.04</v>
      </c>
      <c r="AP293" s="172">
        <f t="shared" si="29"/>
        <v>0.04</v>
      </c>
      <c r="AQ293" s="172">
        <f t="shared" si="29"/>
        <v>0.04</v>
      </c>
    </row>
    <row r="294" spans="1:91" ht="14.1" customHeight="1">
      <c r="G294" s="22"/>
      <c r="H294" s="306"/>
      <c r="J294" s="304"/>
      <c r="K294" s="19" t="s">
        <v>134</v>
      </c>
      <c r="L294" s="173">
        <f t="shared" si="29"/>
        <v>1.4634146341463428E-2</v>
      </c>
      <c r="M294" s="173">
        <f t="shared" si="29"/>
        <v>1.4634146341463428E-2</v>
      </c>
      <c r="N294" s="173">
        <f t="shared" si="29"/>
        <v>1.4634146341463428E-2</v>
      </c>
      <c r="O294" s="173">
        <f t="shared" si="29"/>
        <v>1.4634146341463428E-2</v>
      </c>
      <c r="P294" s="173">
        <f t="shared" si="29"/>
        <v>1.4634146341463428E-2</v>
      </c>
      <c r="Q294" s="173">
        <f t="shared" si="29"/>
        <v>1.4634146341463428E-2</v>
      </c>
      <c r="R294" s="173">
        <f t="shared" si="29"/>
        <v>1.4634146341463428E-2</v>
      </c>
      <c r="S294" s="173">
        <f t="shared" si="29"/>
        <v>1.4634146341463428E-2</v>
      </c>
      <c r="T294" s="173">
        <f t="shared" si="29"/>
        <v>1.4634146341463428E-2</v>
      </c>
      <c r="U294" s="173">
        <f t="shared" si="29"/>
        <v>1.4634146341463428E-2</v>
      </c>
      <c r="V294" s="173">
        <f t="shared" si="29"/>
        <v>1.4634146341463428E-2</v>
      </c>
      <c r="W294" s="173">
        <f t="shared" si="29"/>
        <v>1.4634146341463428E-2</v>
      </c>
      <c r="X294" s="173">
        <f t="shared" si="29"/>
        <v>1.4634146341463428E-2</v>
      </c>
      <c r="Y294" s="173">
        <f t="shared" si="29"/>
        <v>1.4634146341463428E-2</v>
      </c>
      <c r="Z294" s="173">
        <f t="shared" si="29"/>
        <v>1.4634146341463428E-2</v>
      </c>
      <c r="AA294" s="173">
        <f t="shared" si="29"/>
        <v>1.4634146341463428E-2</v>
      </c>
      <c r="AB294" s="173">
        <f t="shared" si="29"/>
        <v>1.4634146341463428E-2</v>
      </c>
      <c r="AC294" s="173">
        <f t="shared" si="29"/>
        <v>1.4634146341463428E-2</v>
      </c>
      <c r="AD294" s="173">
        <f t="shared" si="29"/>
        <v>1.4634146341463428E-2</v>
      </c>
      <c r="AE294" s="173">
        <f t="shared" si="29"/>
        <v>1.4634146341463428E-2</v>
      </c>
      <c r="AF294" s="173">
        <f t="shared" si="29"/>
        <v>1.4634146341463428E-2</v>
      </c>
      <c r="AG294" s="173">
        <f t="shared" si="29"/>
        <v>1.4634146341463428E-2</v>
      </c>
      <c r="AH294" s="173">
        <f t="shared" si="29"/>
        <v>1.4634146341463428E-2</v>
      </c>
      <c r="AI294" s="173">
        <f t="shared" si="29"/>
        <v>1.4634146341463428E-2</v>
      </c>
      <c r="AJ294" s="173">
        <f t="shared" si="29"/>
        <v>1.4634146341463428E-2</v>
      </c>
      <c r="AK294" s="173">
        <f t="shared" si="29"/>
        <v>1.4634146341463428E-2</v>
      </c>
      <c r="AL294" s="173">
        <f t="shared" si="29"/>
        <v>1.4634146341463428E-2</v>
      </c>
      <c r="AM294" s="173">
        <f t="shared" si="29"/>
        <v>1.4634146341463428E-2</v>
      </c>
      <c r="AN294" s="173">
        <f t="shared" si="29"/>
        <v>1.4634146341463428E-2</v>
      </c>
      <c r="AO294" s="173">
        <f t="shared" si="29"/>
        <v>1.4634146341463428E-2</v>
      </c>
      <c r="AP294" s="173">
        <f t="shared" si="29"/>
        <v>1.4634146341463428E-2</v>
      </c>
      <c r="AQ294" s="173">
        <f t="shared" si="29"/>
        <v>1.4634146341463428E-2</v>
      </c>
      <c r="AR294"/>
      <c r="AS294"/>
    </row>
    <row r="295" spans="1:91" ht="14.1" customHeight="1" thickBot="1">
      <c r="G295" s="22"/>
      <c r="H295" s="306"/>
      <c r="J295" s="304"/>
      <c r="K295" s="144" t="s">
        <v>135</v>
      </c>
      <c r="L295" s="174">
        <f t="shared" si="29"/>
        <v>1.4634146341463428E-2</v>
      </c>
      <c r="M295" s="174">
        <f t="shared" si="29"/>
        <v>1.4634146341463428E-2</v>
      </c>
      <c r="N295" s="174">
        <f t="shared" si="29"/>
        <v>1.4634146341463428E-2</v>
      </c>
      <c r="O295" s="174">
        <f t="shared" si="29"/>
        <v>1.4634146341463428E-2</v>
      </c>
      <c r="P295" s="174">
        <f t="shared" si="29"/>
        <v>1.4634146341463428E-2</v>
      </c>
      <c r="Q295" s="174">
        <f t="shared" si="29"/>
        <v>1.4634146341463428E-2</v>
      </c>
      <c r="R295" s="174">
        <f t="shared" si="29"/>
        <v>1.4634146341463428E-2</v>
      </c>
      <c r="S295" s="174">
        <f t="shared" si="29"/>
        <v>1.4634146341463428E-2</v>
      </c>
      <c r="T295" s="174">
        <f t="shared" si="29"/>
        <v>1.4634146341463428E-2</v>
      </c>
      <c r="U295" s="174">
        <f t="shared" si="29"/>
        <v>1.4634146341463428E-2</v>
      </c>
      <c r="V295" s="174">
        <f t="shared" si="29"/>
        <v>1.4634146341463428E-2</v>
      </c>
      <c r="W295" s="174">
        <f t="shared" si="29"/>
        <v>1.4634146341463428E-2</v>
      </c>
      <c r="X295" s="174">
        <f t="shared" si="29"/>
        <v>1.4634146341463428E-2</v>
      </c>
      <c r="Y295" s="174">
        <f t="shared" si="29"/>
        <v>1.4634146341463428E-2</v>
      </c>
      <c r="Z295" s="174">
        <f t="shared" si="29"/>
        <v>1.4634146341463428E-2</v>
      </c>
      <c r="AA295" s="174">
        <f t="shared" si="29"/>
        <v>1.4634146341463428E-2</v>
      </c>
      <c r="AB295" s="174">
        <f t="shared" si="29"/>
        <v>1.4634146341463428E-2</v>
      </c>
      <c r="AC295" s="174">
        <f t="shared" si="29"/>
        <v>1.4634146341463428E-2</v>
      </c>
      <c r="AD295" s="174">
        <f t="shared" si="29"/>
        <v>1.4634146341463428E-2</v>
      </c>
      <c r="AE295" s="174">
        <f t="shared" si="29"/>
        <v>1.4634146341463428E-2</v>
      </c>
      <c r="AF295" s="174">
        <f t="shared" si="29"/>
        <v>1.4634146341463428E-2</v>
      </c>
      <c r="AG295" s="174">
        <f t="shared" si="29"/>
        <v>1.4634146341463428E-2</v>
      </c>
      <c r="AH295" s="174">
        <f t="shared" si="29"/>
        <v>1.4634146341463428E-2</v>
      </c>
      <c r="AI295" s="174">
        <f t="shared" si="29"/>
        <v>1.4634146341463428E-2</v>
      </c>
      <c r="AJ295" s="174">
        <f t="shared" si="29"/>
        <v>1.4634146341463428E-2</v>
      </c>
      <c r="AK295" s="174">
        <f t="shared" si="29"/>
        <v>1.4634146341463428E-2</v>
      </c>
      <c r="AL295" s="174">
        <f t="shared" si="29"/>
        <v>1.4634146341463428E-2</v>
      </c>
      <c r="AM295" s="174">
        <f t="shared" si="29"/>
        <v>1.4634146341463428E-2</v>
      </c>
      <c r="AN295" s="174">
        <f t="shared" si="29"/>
        <v>1.4634146341463428E-2</v>
      </c>
      <c r="AO295" s="174">
        <f t="shared" si="29"/>
        <v>1.4634146341463428E-2</v>
      </c>
      <c r="AP295" s="174">
        <f t="shared" si="29"/>
        <v>1.4634146341463428E-2</v>
      </c>
      <c r="AQ295" s="174">
        <f t="shared" si="29"/>
        <v>1.4634146341463428E-2</v>
      </c>
    </row>
    <row r="296" spans="1:91" ht="14.1" customHeight="1" thickTop="1">
      <c r="G296" s="22"/>
      <c r="H296" s="306"/>
      <c r="J296" s="304"/>
      <c r="K296" s="140" t="s">
        <v>136</v>
      </c>
      <c r="L296" s="172">
        <f t="shared" ref="L296:AQ298" si="30">L66</f>
        <v>0.04</v>
      </c>
      <c r="M296" s="172">
        <f t="shared" si="30"/>
        <v>0.04</v>
      </c>
      <c r="N296" s="172">
        <f t="shared" si="30"/>
        <v>0.04</v>
      </c>
      <c r="O296" s="172">
        <f t="shared" si="30"/>
        <v>0.04</v>
      </c>
      <c r="P296" s="172">
        <f t="shared" si="30"/>
        <v>0.04</v>
      </c>
      <c r="Q296" s="172">
        <f t="shared" si="30"/>
        <v>0.04</v>
      </c>
      <c r="R296" s="172">
        <f t="shared" si="30"/>
        <v>0.04</v>
      </c>
      <c r="S296" s="172">
        <f t="shared" si="30"/>
        <v>0.04</v>
      </c>
      <c r="T296" s="172">
        <f t="shared" si="30"/>
        <v>0.04</v>
      </c>
      <c r="U296" s="172">
        <f t="shared" si="30"/>
        <v>0.04</v>
      </c>
      <c r="V296" s="172">
        <f t="shared" si="30"/>
        <v>0.04</v>
      </c>
      <c r="W296" s="172">
        <f t="shared" si="30"/>
        <v>0.04</v>
      </c>
      <c r="X296" s="172">
        <f t="shared" si="30"/>
        <v>0.04</v>
      </c>
      <c r="Y296" s="172">
        <f t="shared" si="30"/>
        <v>0.04</v>
      </c>
      <c r="Z296" s="172">
        <f t="shared" si="30"/>
        <v>0.04</v>
      </c>
      <c r="AA296" s="172">
        <f t="shared" si="30"/>
        <v>0.04</v>
      </c>
      <c r="AB296" s="172">
        <f t="shared" si="30"/>
        <v>0.04</v>
      </c>
      <c r="AC296" s="172">
        <f t="shared" si="30"/>
        <v>0.04</v>
      </c>
      <c r="AD296" s="172">
        <f t="shared" si="30"/>
        <v>0.04</v>
      </c>
      <c r="AE296" s="172">
        <f t="shared" si="30"/>
        <v>0.04</v>
      </c>
      <c r="AF296" s="172">
        <f t="shared" si="30"/>
        <v>0.04</v>
      </c>
      <c r="AG296" s="172">
        <f t="shared" si="30"/>
        <v>0.04</v>
      </c>
      <c r="AH296" s="172">
        <f t="shared" si="30"/>
        <v>0.04</v>
      </c>
      <c r="AI296" s="172">
        <f t="shared" si="30"/>
        <v>0.04</v>
      </c>
      <c r="AJ296" s="172">
        <f t="shared" si="30"/>
        <v>0.04</v>
      </c>
      <c r="AK296" s="172">
        <f t="shared" si="30"/>
        <v>0.04</v>
      </c>
      <c r="AL296" s="172">
        <f t="shared" si="30"/>
        <v>0.04</v>
      </c>
      <c r="AM296" s="172">
        <f t="shared" si="30"/>
        <v>0.04</v>
      </c>
      <c r="AN296" s="172">
        <f t="shared" si="30"/>
        <v>0.04</v>
      </c>
      <c r="AO296" s="172">
        <f t="shared" si="30"/>
        <v>0.04</v>
      </c>
      <c r="AP296" s="172">
        <f t="shared" si="30"/>
        <v>0.04</v>
      </c>
      <c r="AQ296" s="172">
        <f t="shared" si="30"/>
        <v>0.04</v>
      </c>
    </row>
    <row r="297" spans="1:91" ht="14.1" customHeight="1">
      <c r="G297" s="22"/>
      <c r="H297" s="306"/>
      <c r="J297" s="304"/>
      <c r="K297" s="19" t="s">
        <v>137</v>
      </c>
      <c r="L297" s="173">
        <f t="shared" si="30"/>
        <v>1.4634146341463428E-2</v>
      </c>
      <c r="M297" s="173">
        <f t="shared" si="30"/>
        <v>1.4634146341463428E-2</v>
      </c>
      <c r="N297" s="173">
        <f t="shared" si="30"/>
        <v>1.4634146341463428E-2</v>
      </c>
      <c r="O297" s="173">
        <f t="shared" si="30"/>
        <v>1.4634146341463428E-2</v>
      </c>
      <c r="P297" s="173">
        <f t="shared" si="30"/>
        <v>1.4634146341463428E-2</v>
      </c>
      <c r="Q297" s="173">
        <f t="shared" si="30"/>
        <v>1.4634146341463428E-2</v>
      </c>
      <c r="R297" s="173">
        <f t="shared" si="30"/>
        <v>1.4634146341463428E-2</v>
      </c>
      <c r="S297" s="173">
        <f t="shared" si="30"/>
        <v>1.4634146341463428E-2</v>
      </c>
      <c r="T297" s="173">
        <f t="shared" si="30"/>
        <v>1.4634146341463428E-2</v>
      </c>
      <c r="U297" s="173">
        <f t="shared" si="30"/>
        <v>1.4634146341463428E-2</v>
      </c>
      <c r="V297" s="173">
        <f t="shared" si="30"/>
        <v>1.4634146341463428E-2</v>
      </c>
      <c r="W297" s="173">
        <f t="shared" si="30"/>
        <v>1.4634146341463428E-2</v>
      </c>
      <c r="X297" s="173">
        <f t="shared" si="30"/>
        <v>1.4634146341463428E-2</v>
      </c>
      <c r="Y297" s="173">
        <f t="shared" si="30"/>
        <v>1.4634146341463428E-2</v>
      </c>
      <c r="Z297" s="173">
        <f t="shared" si="30"/>
        <v>1.4634146341463428E-2</v>
      </c>
      <c r="AA297" s="173">
        <f t="shared" si="30"/>
        <v>1.4634146341463428E-2</v>
      </c>
      <c r="AB297" s="173">
        <f t="shared" si="30"/>
        <v>1.4634146341463428E-2</v>
      </c>
      <c r="AC297" s="173">
        <f t="shared" si="30"/>
        <v>1.4634146341463428E-2</v>
      </c>
      <c r="AD297" s="173">
        <f t="shared" si="30"/>
        <v>1.4634146341463428E-2</v>
      </c>
      <c r="AE297" s="173">
        <f t="shared" si="30"/>
        <v>1.4634146341463428E-2</v>
      </c>
      <c r="AF297" s="173">
        <f t="shared" si="30"/>
        <v>1.4634146341463428E-2</v>
      </c>
      <c r="AG297" s="173">
        <f t="shared" si="30"/>
        <v>1.4634146341463428E-2</v>
      </c>
      <c r="AH297" s="173">
        <f t="shared" si="30"/>
        <v>1.4634146341463428E-2</v>
      </c>
      <c r="AI297" s="173">
        <f t="shared" si="30"/>
        <v>1.4634146341463428E-2</v>
      </c>
      <c r="AJ297" s="173">
        <f t="shared" si="30"/>
        <v>1.4634146341463428E-2</v>
      </c>
      <c r="AK297" s="173">
        <f t="shared" si="30"/>
        <v>1.4634146341463428E-2</v>
      </c>
      <c r="AL297" s="173">
        <f t="shared" si="30"/>
        <v>1.4634146341463428E-2</v>
      </c>
      <c r="AM297" s="173">
        <f t="shared" si="30"/>
        <v>1.4634146341463428E-2</v>
      </c>
      <c r="AN297" s="173">
        <f t="shared" si="30"/>
        <v>1.4634146341463428E-2</v>
      </c>
      <c r="AO297" s="173">
        <f t="shared" si="30"/>
        <v>1.4634146341463428E-2</v>
      </c>
      <c r="AP297" s="173">
        <f t="shared" si="30"/>
        <v>1.4634146341463428E-2</v>
      </c>
      <c r="AQ297" s="173">
        <f t="shared" si="30"/>
        <v>1.4634146341463428E-2</v>
      </c>
    </row>
    <row r="298" spans="1:91" ht="14.1" customHeight="1" thickBot="1">
      <c r="G298" s="22"/>
      <c r="H298" s="306"/>
      <c r="J298" s="304"/>
      <c r="K298" s="144" t="s">
        <v>138</v>
      </c>
      <c r="L298" s="174">
        <f t="shared" si="30"/>
        <v>1.4634146341463428E-2</v>
      </c>
      <c r="M298" s="174">
        <f t="shared" si="30"/>
        <v>1.4634146341463428E-2</v>
      </c>
      <c r="N298" s="174">
        <f t="shared" si="30"/>
        <v>1.4634146341463428E-2</v>
      </c>
      <c r="O298" s="174">
        <f t="shared" si="30"/>
        <v>1.4634146341463428E-2</v>
      </c>
      <c r="P298" s="174">
        <f t="shared" si="30"/>
        <v>1.4634146341463428E-2</v>
      </c>
      <c r="Q298" s="174">
        <f t="shared" si="30"/>
        <v>1.4634146341463428E-2</v>
      </c>
      <c r="R298" s="174">
        <f t="shared" si="30"/>
        <v>1.4634146341463428E-2</v>
      </c>
      <c r="S298" s="174">
        <f t="shared" si="30"/>
        <v>1.4634146341463428E-2</v>
      </c>
      <c r="T298" s="174">
        <f t="shared" si="30"/>
        <v>1.4634146341463428E-2</v>
      </c>
      <c r="U298" s="174">
        <f t="shared" si="30"/>
        <v>1.4634146341463428E-2</v>
      </c>
      <c r="V298" s="174">
        <f t="shared" si="30"/>
        <v>1.4634146341463428E-2</v>
      </c>
      <c r="W298" s="174">
        <f t="shared" si="30"/>
        <v>1.4634146341463428E-2</v>
      </c>
      <c r="X298" s="174">
        <f t="shared" si="30"/>
        <v>1.4634146341463428E-2</v>
      </c>
      <c r="Y298" s="174">
        <f t="shared" si="30"/>
        <v>1.4634146341463428E-2</v>
      </c>
      <c r="Z298" s="174">
        <f t="shared" si="30"/>
        <v>1.4634146341463428E-2</v>
      </c>
      <c r="AA298" s="174">
        <f t="shared" si="30"/>
        <v>1.4634146341463428E-2</v>
      </c>
      <c r="AB298" s="174">
        <f t="shared" si="30"/>
        <v>1.4634146341463428E-2</v>
      </c>
      <c r="AC298" s="174">
        <f t="shared" si="30"/>
        <v>1.4634146341463428E-2</v>
      </c>
      <c r="AD298" s="174">
        <f t="shared" si="30"/>
        <v>1.4634146341463428E-2</v>
      </c>
      <c r="AE298" s="174">
        <f t="shared" si="30"/>
        <v>1.4634146341463428E-2</v>
      </c>
      <c r="AF298" s="174">
        <f t="shared" si="30"/>
        <v>1.4634146341463428E-2</v>
      </c>
      <c r="AG298" s="174">
        <f t="shared" si="30"/>
        <v>1.4634146341463428E-2</v>
      </c>
      <c r="AH298" s="174">
        <f t="shared" si="30"/>
        <v>1.4634146341463428E-2</v>
      </c>
      <c r="AI298" s="174">
        <f t="shared" si="30"/>
        <v>1.4634146341463428E-2</v>
      </c>
      <c r="AJ298" s="174">
        <f t="shared" si="30"/>
        <v>1.4634146341463428E-2</v>
      </c>
      <c r="AK298" s="174">
        <f t="shared" si="30"/>
        <v>1.4634146341463428E-2</v>
      </c>
      <c r="AL298" s="174">
        <f t="shared" si="30"/>
        <v>1.4634146341463428E-2</v>
      </c>
      <c r="AM298" s="174">
        <f t="shared" si="30"/>
        <v>1.4634146341463428E-2</v>
      </c>
      <c r="AN298" s="174">
        <f t="shared" si="30"/>
        <v>1.4634146341463428E-2</v>
      </c>
      <c r="AO298" s="174">
        <f t="shared" si="30"/>
        <v>1.4634146341463428E-2</v>
      </c>
      <c r="AP298" s="174">
        <f t="shared" si="30"/>
        <v>1.4634146341463428E-2</v>
      </c>
      <c r="AQ298" s="174">
        <f t="shared" si="30"/>
        <v>1.4634146341463428E-2</v>
      </c>
    </row>
    <row r="299" spans="1:91" ht="14.1" customHeight="1" thickTop="1">
      <c r="G299" s="22"/>
      <c r="H299" s="306"/>
      <c r="J299" s="304"/>
      <c r="K299" s="140" t="s">
        <v>139</v>
      </c>
      <c r="L299" s="172">
        <f t="shared" ref="L299:AQ301" si="31">L66</f>
        <v>0.04</v>
      </c>
      <c r="M299" s="172">
        <f t="shared" si="31"/>
        <v>0.04</v>
      </c>
      <c r="N299" s="172">
        <f t="shared" si="31"/>
        <v>0.04</v>
      </c>
      <c r="O299" s="172">
        <f t="shared" si="31"/>
        <v>0.04</v>
      </c>
      <c r="P299" s="172">
        <f t="shared" si="31"/>
        <v>0.04</v>
      </c>
      <c r="Q299" s="172">
        <f t="shared" si="31"/>
        <v>0.04</v>
      </c>
      <c r="R299" s="172">
        <f t="shared" si="31"/>
        <v>0.04</v>
      </c>
      <c r="S299" s="172">
        <f t="shared" si="31"/>
        <v>0.04</v>
      </c>
      <c r="T299" s="172">
        <f t="shared" si="31"/>
        <v>0.04</v>
      </c>
      <c r="U299" s="172">
        <f t="shared" si="31"/>
        <v>0.04</v>
      </c>
      <c r="V299" s="172">
        <f t="shared" si="31"/>
        <v>0.04</v>
      </c>
      <c r="W299" s="172">
        <f t="shared" si="31"/>
        <v>0.04</v>
      </c>
      <c r="X299" s="172">
        <f t="shared" si="31"/>
        <v>0.04</v>
      </c>
      <c r="Y299" s="172">
        <f t="shared" si="31"/>
        <v>0.04</v>
      </c>
      <c r="Z299" s="172">
        <f t="shared" si="31"/>
        <v>0.04</v>
      </c>
      <c r="AA299" s="172">
        <f t="shared" si="31"/>
        <v>0.04</v>
      </c>
      <c r="AB299" s="172">
        <f t="shared" si="31"/>
        <v>0.04</v>
      </c>
      <c r="AC299" s="172">
        <f t="shared" si="31"/>
        <v>0.04</v>
      </c>
      <c r="AD299" s="172">
        <f t="shared" si="31"/>
        <v>0.04</v>
      </c>
      <c r="AE299" s="172">
        <f t="shared" si="31"/>
        <v>0.04</v>
      </c>
      <c r="AF299" s="172">
        <f t="shared" si="31"/>
        <v>0.04</v>
      </c>
      <c r="AG299" s="172">
        <f t="shared" si="31"/>
        <v>0.04</v>
      </c>
      <c r="AH299" s="172">
        <f t="shared" si="31"/>
        <v>0.04</v>
      </c>
      <c r="AI299" s="172">
        <f t="shared" si="31"/>
        <v>0.04</v>
      </c>
      <c r="AJ299" s="172">
        <f t="shared" si="31"/>
        <v>0.04</v>
      </c>
      <c r="AK299" s="172">
        <f t="shared" si="31"/>
        <v>0.04</v>
      </c>
      <c r="AL299" s="172">
        <f t="shared" si="31"/>
        <v>0.04</v>
      </c>
      <c r="AM299" s="172">
        <f t="shared" si="31"/>
        <v>0.04</v>
      </c>
      <c r="AN299" s="172">
        <f t="shared" si="31"/>
        <v>0.04</v>
      </c>
      <c r="AO299" s="172">
        <f t="shared" si="31"/>
        <v>0.04</v>
      </c>
      <c r="AP299" s="172">
        <f t="shared" si="31"/>
        <v>0.04</v>
      </c>
      <c r="AQ299" s="172">
        <f t="shared" si="31"/>
        <v>0.04</v>
      </c>
    </row>
    <row r="300" spans="1:91" ht="14.1" customHeight="1">
      <c r="G300" s="22"/>
      <c r="H300" s="306"/>
      <c r="J300" s="304"/>
      <c r="K300" s="19" t="s">
        <v>140</v>
      </c>
      <c r="L300" s="173">
        <f t="shared" si="31"/>
        <v>1.4634146341463428E-2</v>
      </c>
      <c r="M300" s="173">
        <f t="shared" si="31"/>
        <v>1.4634146341463428E-2</v>
      </c>
      <c r="N300" s="173">
        <f t="shared" si="31"/>
        <v>1.4634146341463428E-2</v>
      </c>
      <c r="O300" s="173">
        <f t="shared" si="31"/>
        <v>1.4634146341463428E-2</v>
      </c>
      <c r="P300" s="173">
        <f t="shared" si="31"/>
        <v>1.4634146341463428E-2</v>
      </c>
      <c r="Q300" s="173">
        <f t="shared" si="31"/>
        <v>1.4634146341463428E-2</v>
      </c>
      <c r="R300" s="173">
        <f t="shared" si="31"/>
        <v>1.4634146341463428E-2</v>
      </c>
      <c r="S300" s="173">
        <f t="shared" si="31"/>
        <v>1.4634146341463428E-2</v>
      </c>
      <c r="T300" s="173">
        <f t="shared" si="31"/>
        <v>1.4634146341463428E-2</v>
      </c>
      <c r="U300" s="173">
        <f t="shared" si="31"/>
        <v>1.4634146341463428E-2</v>
      </c>
      <c r="V300" s="173">
        <f t="shared" si="31"/>
        <v>1.4634146341463428E-2</v>
      </c>
      <c r="W300" s="173">
        <f t="shared" si="31"/>
        <v>1.4634146341463428E-2</v>
      </c>
      <c r="X300" s="173">
        <f t="shared" si="31"/>
        <v>1.4634146341463428E-2</v>
      </c>
      <c r="Y300" s="173">
        <f t="shared" si="31"/>
        <v>1.4634146341463428E-2</v>
      </c>
      <c r="Z300" s="173">
        <f t="shared" si="31"/>
        <v>1.4634146341463428E-2</v>
      </c>
      <c r="AA300" s="173">
        <f t="shared" si="31"/>
        <v>1.4634146341463428E-2</v>
      </c>
      <c r="AB300" s="173">
        <f t="shared" si="31"/>
        <v>1.4634146341463428E-2</v>
      </c>
      <c r="AC300" s="173">
        <f t="shared" si="31"/>
        <v>1.4634146341463428E-2</v>
      </c>
      <c r="AD300" s="173">
        <f t="shared" si="31"/>
        <v>1.4634146341463428E-2</v>
      </c>
      <c r="AE300" s="173">
        <f t="shared" si="31"/>
        <v>1.4634146341463428E-2</v>
      </c>
      <c r="AF300" s="173">
        <f t="shared" si="31"/>
        <v>1.4634146341463428E-2</v>
      </c>
      <c r="AG300" s="173">
        <f t="shared" si="31"/>
        <v>1.4634146341463428E-2</v>
      </c>
      <c r="AH300" s="173">
        <f t="shared" si="31"/>
        <v>1.4634146341463428E-2</v>
      </c>
      <c r="AI300" s="173">
        <f t="shared" si="31"/>
        <v>1.4634146341463428E-2</v>
      </c>
      <c r="AJ300" s="173">
        <f t="shared" si="31"/>
        <v>1.4634146341463428E-2</v>
      </c>
      <c r="AK300" s="173">
        <f t="shared" si="31"/>
        <v>1.4634146341463428E-2</v>
      </c>
      <c r="AL300" s="173">
        <f t="shared" si="31"/>
        <v>1.4634146341463428E-2</v>
      </c>
      <c r="AM300" s="173">
        <f t="shared" si="31"/>
        <v>1.4634146341463428E-2</v>
      </c>
      <c r="AN300" s="173">
        <f t="shared" si="31"/>
        <v>1.4634146341463428E-2</v>
      </c>
      <c r="AO300" s="173">
        <f t="shared" si="31"/>
        <v>1.4634146341463428E-2</v>
      </c>
      <c r="AP300" s="173">
        <f t="shared" si="31"/>
        <v>1.4634146341463428E-2</v>
      </c>
      <c r="AQ300" s="173">
        <f t="shared" si="31"/>
        <v>1.4634146341463428E-2</v>
      </c>
    </row>
    <row r="301" spans="1:91" ht="14.1" customHeight="1" thickBot="1">
      <c r="G301" s="22"/>
      <c r="H301" s="306"/>
      <c r="J301" s="304"/>
      <c r="K301" s="144" t="s">
        <v>141</v>
      </c>
      <c r="L301" s="174">
        <f t="shared" si="31"/>
        <v>1.4634146341463428E-2</v>
      </c>
      <c r="M301" s="174">
        <f t="shared" si="31"/>
        <v>1.4634146341463428E-2</v>
      </c>
      <c r="N301" s="174">
        <f t="shared" si="31"/>
        <v>1.4634146341463428E-2</v>
      </c>
      <c r="O301" s="174">
        <f t="shared" si="31"/>
        <v>1.4634146341463428E-2</v>
      </c>
      <c r="P301" s="174">
        <f t="shared" si="31"/>
        <v>1.4634146341463428E-2</v>
      </c>
      <c r="Q301" s="174">
        <f t="shared" si="31"/>
        <v>1.4634146341463428E-2</v>
      </c>
      <c r="R301" s="174">
        <f t="shared" si="31"/>
        <v>1.4634146341463428E-2</v>
      </c>
      <c r="S301" s="174">
        <f t="shared" si="31"/>
        <v>1.4634146341463428E-2</v>
      </c>
      <c r="T301" s="174">
        <f t="shared" si="31"/>
        <v>1.4634146341463428E-2</v>
      </c>
      <c r="U301" s="174">
        <f t="shared" si="31"/>
        <v>1.4634146341463428E-2</v>
      </c>
      <c r="V301" s="174">
        <f t="shared" si="31"/>
        <v>1.4634146341463428E-2</v>
      </c>
      <c r="W301" s="174">
        <f t="shared" si="31"/>
        <v>1.4634146341463428E-2</v>
      </c>
      <c r="X301" s="174">
        <f t="shared" si="31"/>
        <v>1.4634146341463428E-2</v>
      </c>
      <c r="Y301" s="174">
        <f t="shared" si="31"/>
        <v>1.4634146341463428E-2</v>
      </c>
      <c r="Z301" s="174">
        <f t="shared" si="31"/>
        <v>1.4634146341463428E-2</v>
      </c>
      <c r="AA301" s="174">
        <f t="shared" si="31"/>
        <v>1.4634146341463428E-2</v>
      </c>
      <c r="AB301" s="174">
        <f t="shared" si="31"/>
        <v>1.4634146341463428E-2</v>
      </c>
      <c r="AC301" s="174">
        <f t="shared" si="31"/>
        <v>1.4634146341463428E-2</v>
      </c>
      <c r="AD301" s="174">
        <f t="shared" si="31"/>
        <v>1.4634146341463428E-2</v>
      </c>
      <c r="AE301" s="174">
        <f t="shared" si="31"/>
        <v>1.4634146341463428E-2</v>
      </c>
      <c r="AF301" s="174">
        <f t="shared" si="31"/>
        <v>1.4634146341463428E-2</v>
      </c>
      <c r="AG301" s="174">
        <f t="shared" si="31"/>
        <v>1.4634146341463428E-2</v>
      </c>
      <c r="AH301" s="174">
        <f t="shared" si="31"/>
        <v>1.4634146341463428E-2</v>
      </c>
      <c r="AI301" s="174">
        <f t="shared" si="31"/>
        <v>1.4634146341463428E-2</v>
      </c>
      <c r="AJ301" s="174">
        <f t="shared" si="31"/>
        <v>1.4634146341463428E-2</v>
      </c>
      <c r="AK301" s="174">
        <f t="shared" si="31"/>
        <v>1.4634146341463428E-2</v>
      </c>
      <c r="AL301" s="174">
        <f t="shared" si="31"/>
        <v>1.4634146341463428E-2</v>
      </c>
      <c r="AM301" s="174">
        <f t="shared" si="31"/>
        <v>1.4634146341463428E-2</v>
      </c>
      <c r="AN301" s="174">
        <f t="shared" si="31"/>
        <v>1.4634146341463428E-2</v>
      </c>
      <c r="AO301" s="174">
        <f t="shared" si="31"/>
        <v>1.4634146341463428E-2</v>
      </c>
      <c r="AP301" s="174">
        <f t="shared" si="31"/>
        <v>1.4634146341463428E-2</v>
      </c>
      <c r="AQ301" s="174">
        <f t="shared" si="31"/>
        <v>1.4634146341463428E-2</v>
      </c>
      <c r="AT301"/>
      <c r="AU301"/>
    </row>
    <row r="302" spans="1:91" ht="14.1" customHeight="1" thickTop="1">
      <c r="G302" s="22"/>
      <c r="H302" s="306"/>
      <c r="J302" s="304"/>
      <c r="K302" s="140" t="s">
        <v>142</v>
      </c>
      <c r="L302" s="172">
        <f t="shared" ref="L302:AQ304" si="32">L66</f>
        <v>0.04</v>
      </c>
      <c r="M302" s="172">
        <f t="shared" si="32"/>
        <v>0.04</v>
      </c>
      <c r="N302" s="172">
        <f t="shared" si="32"/>
        <v>0.04</v>
      </c>
      <c r="O302" s="172">
        <f t="shared" si="32"/>
        <v>0.04</v>
      </c>
      <c r="P302" s="172">
        <f t="shared" si="32"/>
        <v>0.04</v>
      </c>
      <c r="Q302" s="172">
        <f t="shared" si="32"/>
        <v>0.04</v>
      </c>
      <c r="R302" s="172">
        <f t="shared" si="32"/>
        <v>0.04</v>
      </c>
      <c r="S302" s="172">
        <f t="shared" si="32"/>
        <v>0.04</v>
      </c>
      <c r="T302" s="172">
        <f t="shared" si="32"/>
        <v>0.04</v>
      </c>
      <c r="U302" s="172">
        <f t="shared" si="32"/>
        <v>0.04</v>
      </c>
      <c r="V302" s="172">
        <f t="shared" si="32"/>
        <v>0.04</v>
      </c>
      <c r="W302" s="172">
        <f t="shared" si="32"/>
        <v>0.04</v>
      </c>
      <c r="X302" s="172">
        <f t="shared" si="32"/>
        <v>0.04</v>
      </c>
      <c r="Y302" s="172">
        <f t="shared" si="32"/>
        <v>0.04</v>
      </c>
      <c r="Z302" s="172">
        <f t="shared" si="32"/>
        <v>0.04</v>
      </c>
      <c r="AA302" s="172">
        <f t="shared" si="32"/>
        <v>0.04</v>
      </c>
      <c r="AB302" s="172">
        <f t="shared" si="32"/>
        <v>0.04</v>
      </c>
      <c r="AC302" s="172">
        <f t="shared" si="32"/>
        <v>0.04</v>
      </c>
      <c r="AD302" s="172">
        <f t="shared" si="32"/>
        <v>0.04</v>
      </c>
      <c r="AE302" s="172">
        <f t="shared" si="32"/>
        <v>0.04</v>
      </c>
      <c r="AF302" s="172">
        <f t="shared" si="32"/>
        <v>0.04</v>
      </c>
      <c r="AG302" s="172">
        <f t="shared" si="32"/>
        <v>0.04</v>
      </c>
      <c r="AH302" s="172">
        <f t="shared" si="32"/>
        <v>0.04</v>
      </c>
      <c r="AI302" s="172">
        <f t="shared" si="32"/>
        <v>0.04</v>
      </c>
      <c r="AJ302" s="172">
        <f t="shared" si="32"/>
        <v>0.04</v>
      </c>
      <c r="AK302" s="172">
        <f t="shared" si="32"/>
        <v>0.04</v>
      </c>
      <c r="AL302" s="172">
        <f t="shared" si="32"/>
        <v>0.04</v>
      </c>
      <c r="AM302" s="172">
        <f t="shared" si="32"/>
        <v>0.04</v>
      </c>
      <c r="AN302" s="172">
        <f t="shared" si="32"/>
        <v>0.04</v>
      </c>
      <c r="AO302" s="172">
        <f t="shared" si="32"/>
        <v>0.04</v>
      </c>
      <c r="AP302" s="172">
        <f t="shared" si="32"/>
        <v>0.04</v>
      </c>
      <c r="AQ302" s="172">
        <f t="shared" si="32"/>
        <v>0.04</v>
      </c>
    </row>
    <row r="303" spans="1:91" ht="14.1" customHeight="1">
      <c r="G303" s="22"/>
      <c r="H303" s="306"/>
      <c r="J303" s="304"/>
      <c r="K303" s="19" t="s">
        <v>143</v>
      </c>
      <c r="L303" s="173">
        <f t="shared" si="32"/>
        <v>1.4634146341463428E-2</v>
      </c>
      <c r="M303" s="173">
        <f t="shared" si="32"/>
        <v>1.4634146341463428E-2</v>
      </c>
      <c r="N303" s="173">
        <f t="shared" si="32"/>
        <v>1.4634146341463428E-2</v>
      </c>
      <c r="O303" s="173">
        <f t="shared" si="32"/>
        <v>1.4634146341463428E-2</v>
      </c>
      <c r="P303" s="173">
        <f t="shared" si="32"/>
        <v>1.4634146341463428E-2</v>
      </c>
      <c r="Q303" s="173">
        <f t="shared" si="32"/>
        <v>1.4634146341463428E-2</v>
      </c>
      <c r="R303" s="173">
        <f t="shared" si="32"/>
        <v>1.4634146341463428E-2</v>
      </c>
      <c r="S303" s="173">
        <f t="shared" si="32"/>
        <v>1.4634146341463428E-2</v>
      </c>
      <c r="T303" s="173">
        <f t="shared" si="32"/>
        <v>1.4634146341463428E-2</v>
      </c>
      <c r="U303" s="173">
        <f t="shared" si="32"/>
        <v>1.4634146341463428E-2</v>
      </c>
      <c r="V303" s="173">
        <f t="shared" si="32"/>
        <v>1.4634146341463428E-2</v>
      </c>
      <c r="W303" s="173">
        <f t="shared" si="32"/>
        <v>1.4634146341463428E-2</v>
      </c>
      <c r="X303" s="173">
        <f t="shared" si="32"/>
        <v>1.4634146341463428E-2</v>
      </c>
      <c r="Y303" s="173">
        <f t="shared" si="32"/>
        <v>1.4634146341463428E-2</v>
      </c>
      <c r="Z303" s="173">
        <f t="shared" si="32"/>
        <v>1.4634146341463428E-2</v>
      </c>
      <c r="AA303" s="173">
        <f t="shared" si="32"/>
        <v>1.4634146341463428E-2</v>
      </c>
      <c r="AB303" s="173">
        <f t="shared" si="32"/>
        <v>1.4634146341463428E-2</v>
      </c>
      <c r="AC303" s="173">
        <f t="shared" si="32"/>
        <v>1.4634146341463428E-2</v>
      </c>
      <c r="AD303" s="173">
        <f t="shared" si="32"/>
        <v>1.4634146341463428E-2</v>
      </c>
      <c r="AE303" s="173">
        <f t="shared" si="32"/>
        <v>1.4634146341463428E-2</v>
      </c>
      <c r="AF303" s="173">
        <f t="shared" si="32"/>
        <v>1.4634146341463428E-2</v>
      </c>
      <c r="AG303" s="173">
        <f t="shared" si="32"/>
        <v>1.4634146341463428E-2</v>
      </c>
      <c r="AH303" s="173">
        <f t="shared" si="32"/>
        <v>1.4634146341463428E-2</v>
      </c>
      <c r="AI303" s="173">
        <f t="shared" si="32"/>
        <v>1.4634146341463428E-2</v>
      </c>
      <c r="AJ303" s="173">
        <f t="shared" si="32"/>
        <v>1.4634146341463428E-2</v>
      </c>
      <c r="AK303" s="173">
        <f t="shared" si="32"/>
        <v>1.4634146341463428E-2</v>
      </c>
      <c r="AL303" s="173">
        <f t="shared" si="32"/>
        <v>1.4634146341463428E-2</v>
      </c>
      <c r="AM303" s="173">
        <f t="shared" si="32"/>
        <v>1.4634146341463428E-2</v>
      </c>
      <c r="AN303" s="173">
        <f t="shared" si="32"/>
        <v>1.4634146341463428E-2</v>
      </c>
      <c r="AO303" s="173">
        <f t="shared" si="32"/>
        <v>1.4634146341463428E-2</v>
      </c>
      <c r="AP303" s="173">
        <f t="shared" si="32"/>
        <v>1.4634146341463428E-2</v>
      </c>
      <c r="AQ303" s="173">
        <f t="shared" si="32"/>
        <v>1.4634146341463428E-2</v>
      </c>
    </row>
    <row r="304" spans="1:91" ht="14.1" customHeight="1" thickBot="1">
      <c r="G304" s="22"/>
      <c r="H304" s="306"/>
      <c r="J304" s="304"/>
      <c r="K304" s="144" t="s">
        <v>144</v>
      </c>
      <c r="L304" s="174">
        <f t="shared" si="32"/>
        <v>1.4634146341463428E-2</v>
      </c>
      <c r="M304" s="174">
        <f t="shared" si="32"/>
        <v>1.4634146341463428E-2</v>
      </c>
      <c r="N304" s="174">
        <f t="shared" si="32"/>
        <v>1.4634146341463428E-2</v>
      </c>
      <c r="O304" s="174">
        <f t="shared" si="32"/>
        <v>1.4634146341463428E-2</v>
      </c>
      <c r="P304" s="174">
        <f t="shared" si="32"/>
        <v>1.4634146341463428E-2</v>
      </c>
      <c r="Q304" s="174">
        <f t="shared" si="32"/>
        <v>1.4634146341463428E-2</v>
      </c>
      <c r="R304" s="174">
        <f t="shared" si="32"/>
        <v>1.4634146341463428E-2</v>
      </c>
      <c r="S304" s="174">
        <f t="shared" si="32"/>
        <v>1.4634146341463428E-2</v>
      </c>
      <c r="T304" s="174">
        <f t="shared" si="32"/>
        <v>1.4634146341463428E-2</v>
      </c>
      <c r="U304" s="174">
        <f t="shared" si="32"/>
        <v>1.4634146341463428E-2</v>
      </c>
      <c r="V304" s="174">
        <f t="shared" si="32"/>
        <v>1.4634146341463428E-2</v>
      </c>
      <c r="W304" s="174">
        <f t="shared" si="32"/>
        <v>1.4634146341463428E-2</v>
      </c>
      <c r="X304" s="174">
        <f t="shared" si="32"/>
        <v>1.4634146341463428E-2</v>
      </c>
      <c r="Y304" s="174">
        <f t="shared" si="32"/>
        <v>1.4634146341463428E-2</v>
      </c>
      <c r="Z304" s="174">
        <f t="shared" si="32"/>
        <v>1.4634146341463428E-2</v>
      </c>
      <c r="AA304" s="174">
        <f t="shared" si="32"/>
        <v>1.4634146341463428E-2</v>
      </c>
      <c r="AB304" s="174">
        <f t="shared" si="32"/>
        <v>1.4634146341463428E-2</v>
      </c>
      <c r="AC304" s="174">
        <f t="shared" si="32"/>
        <v>1.4634146341463428E-2</v>
      </c>
      <c r="AD304" s="174">
        <f t="shared" si="32"/>
        <v>1.4634146341463428E-2</v>
      </c>
      <c r="AE304" s="174">
        <f t="shared" si="32"/>
        <v>1.4634146341463428E-2</v>
      </c>
      <c r="AF304" s="174">
        <f t="shared" si="32"/>
        <v>1.4634146341463428E-2</v>
      </c>
      <c r="AG304" s="174">
        <f t="shared" si="32"/>
        <v>1.4634146341463428E-2</v>
      </c>
      <c r="AH304" s="174">
        <f t="shared" si="32"/>
        <v>1.4634146341463428E-2</v>
      </c>
      <c r="AI304" s="174">
        <f t="shared" si="32"/>
        <v>1.4634146341463428E-2</v>
      </c>
      <c r="AJ304" s="174">
        <f t="shared" si="32"/>
        <v>1.4634146341463428E-2</v>
      </c>
      <c r="AK304" s="174">
        <f t="shared" si="32"/>
        <v>1.4634146341463428E-2</v>
      </c>
      <c r="AL304" s="174">
        <f t="shared" si="32"/>
        <v>1.4634146341463428E-2</v>
      </c>
      <c r="AM304" s="174">
        <f t="shared" si="32"/>
        <v>1.4634146341463428E-2</v>
      </c>
      <c r="AN304" s="174">
        <f t="shared" si="32"/>
        <v>1.4634146341463428E-2</v>
      </c>
      <c r="AO304" s="174">
        <f t="shared" si="32"/>
        <v>1.4634146341463428E-2</v>
      </c>
      <c r="AP304" s="174">
        <f t="shared" si="32"/>
        <v>1.4634146341463428E-2</v>
      </c>
      <c r="AQ304" s="174">
        <f t="shared" si="32"/>
        <v>1.4634146341463428E-2</v>
      </c>
      <c r="AT304"/>
      <c r="AU304"/>
    </row>
    <row r="305" spans="7:47" ht="14.1" customHeight="1" thickTop="1">
      <c r="G305" s="22"/>
      <c r="H305" s="306"/>
      <c r="J305" s="304"/>
      <c r="K305" s="140" t="s">
        <v>145</v>
      </c>
      <c r="L305" s="172">
        <f t="shared" ref="L305:AQ307" si="33">L66</f>
        <v>0.04</v>
      </c>
      <c r="M305" s="172">
        <f t="shared" si="33"/>
        <v>0.04</v>
      </c>
      <c r="N305" s="172">
        <f t="shared" si="33"/>
        <v>0.04</v>
      </c>
      <c r="O305" s="172">
        <f t="shared" si="33"/>
        <v>0.04</v>
      </c>
      <c r="P305" s="172">
        <f t="shared" si="33"/>
        <v>0.04</v>
      </c>
      <c r="Q305" s="172">
        <f t="shared" si="33"/>
        <v>0.04</v>
      </c>
      <c r="R305" s="172">
        <f t="shared" si="33"/>
        <v>0.04</v>
      </c>
      <c r="S305" s="172">
        <f t="shared" si="33"/>
        <v>0.04</v>
      </c>
      <c r="T305" s="172">
        <f t="shared" si="33"/>
        <v>0.04</v>
      </c>
      <c r="U305" s="172">
        <f t="shared" si="33"/>
        <v>0.04</v>
      </c>
      <c r="V305" s="172">
        <f t="shared" si="33"/>
        <v>0.04</v>
      </c>
      <c r="W305" s="172">
        <f t="shared" si="33"/>
        <v>0.04</v>
      </c>
      <c r="X305" s="172">
        <f t="shared" si="33"/>
        <v>0.04</v>
      </c>
      <c r="Y305" s="172">
        <f t="shared" si="33"/>
        <v>0.04</v>
      </c>
      <c r="Z305" s="172">
        <f t="shared" si="33"/>
        <v>0.04</v>
      </c>
      <c r="AA305" s="172">
        <f t="shared" si="33"/>
        <v>0.04</v>
      </c>
      <c r="AB305" s="172">
        <f t="shared" si="33"/>
        <v>0.04</v>
      </c>
      <c r="AC305" s="172">
        <f t="shared" si="33"/>
        <v>0.04</v>
      </c>
      <c r="AD305" s="172">
        <f t="shared" si="33"/>
        <v>0.04</v>
      </c>
      <c r="AE305" s="172">
        <f t="shared" si="33"/>
        <v>0.04</v>
      </c>
      <c r="AF305" s="172">
        <f t="shared" si="33"/>
        <v>0.04</v>
      </c>
      <c r="AG305" s="172">
        <f t="shared" si="33"/>
        <v>0.04</v>
      </c>
      <c r="AH305" s="172">
        <f t="shared" si="33"/>
        <v>0.04</v>
      </c>
      <c r="AI305" s="172">
        <f t="shared" si="33"/>
        <v>0.04</v>
      </c>
      <c r="AJ305" s="172">
        <f t="shared" si="33"/>
        <v>0.04</v>
      </c>
      <c r="AK305" s="172">
        <f t="shared" si="33"/>
        <v>0.04</v>
      </c>
      <c r="AL305" s="172">
        <f t="shared" si="33"/>
        <v>0.04</v>
      </c>
      <c r="AM305" s="172">
        <f t="shared" si="33"/>
        <v>0.04</v>
      </c>
      <c r="AN305" s="172">
        <f t="shared" si="33"/>
        <v>0.04</v>
      </c>
      <c r="AO305" s="172">
        <f t="shared" si="33"/>
        <v>0.04</v>
      </c>
      <c r="AP305" s="172">
        <f t="shared" si="33"/>
        <v>0.04</v>
      </c>
      <c r="AQ305" s="172">
        <f t="shared" si="33"/>
        <v>0.04</v>
      </c>
    </row>
    <row r="306" spans="7:47" ht="14.1" customHeight="1">
      <c r="G306" s="22"/>
      <c r="H306" s="306"/>
      <c r="J306" s="304"/>
      <c r="K306" s="19" t="s">
        <v>146</v>
      </c>
      <c r="L306" s="173">
        <f t="shared" si="33"/>
        <v>1.4634146341463428E-2</v>
      </c>
      <c r="M306" s="173">
        <f t="shared" si="33"/>
        <v>1.4634146341463428E-2</v>
      </c>
      <c r="N306" s="173">
        <f t="shared" si="33"/>
        <v>1.4634146341463428E-2</v>
      </c>
      <c r="O306" s="173">
        <f t="shared" si="33"/>
        <v>1.4634146341463428E-2</v>
      </c>
      <c r="P306" s="173">
        <f t="shared" si="33"/>
        <v>1.4634146341463428E-2</v>
      </c>
      <c r="Q306" s="173">
        <f t="shared" si="33"/>
        <v>1.4634146341463428E-2</v>
      </c>
      <c r="R306" s="173">
        <f t="shared" si="33"/>
        <v>1.4634146341463428E-2</v>
      </c>
      <c r="S306" s="173">
        <f t="shared" si="33"/>
        <v>1.4634146341463428E-2</v>
      </c>
      <c r="T306" s="173">
        <f t="shared" si="33"/>
        <v>1.4634146341463428E-2</v>
      </c>
      <c r="U306" s="173">
        <f t="shared" si="33"/>
        <v>1.4634146341463428E-2</v>
      </c>
      <c r="V306" s="173">
        <f t="shared" si="33"/>
        <v>1.4634146341463428E-2</v>
      </c>
      <c r="W306" s="173">
        <f t="shared" si="33"/>
        <v>1.4634146341463428E-2</v>
      </c>
      <c r="X306" s="173">
        <f t="shared" si="33"/>
        <v>1.4634146341463428E-2</v>
      </c>
      <c r="Y306" s="173">
        <f t="shared" si="33"/>
        <v>1.4634146341463428E-2</v>
      </c>
      <c r="Z306" s="173">
        <f t="shared" si="33"/>
        <v>1.4634146341463428E-2</v>
      </c>
      <c r="AA306" s="173">
        <f t="shared" si="33"/>
        <v>1.4634146341463428E-2</v>
      </c>
      <c r="AB306" s="173">
        <f t="shared" si="33"/>
        <v>1.4634146341463428E-2</v>
      </c>
      <c r="AC306" s="173">
        <f t="shared" si="33"/>
        <v>1.4634146341463428E-2</v>
      </c>
      <c r="AD306" s="173">
        <f t="shared" si="33"/>
        <v>1.4634146341463428E-2</v>
      </c>
      <c r="AE306" s="173">
        <f t="shared" si="33"/>
        <v>1.4634146341463428E-2</v>
      </c>
      <c r="AF306" s="173">
        <f t="shared" si="33"/>
        <v>1.4634146341463428E-2</v>
      </c>
      <c r="AG306" s="173">
        <f t="shared" si="33"/>
        <v>1.4634146341463428E-2</v>
      </c>
      <c r="AH306" s="173">
        <f t="shared" si="33"/>
        <v>1.4634146341463428E-2</v>
      </c>
      <c r="AI306" s="173">
        <f t="shared" si="33"/>
        <v>1.4634146341463428E-2</v>
      </c>
      <c r="AJ306" s="173">
        <f t="shared" si="33"/>
        <v>1.4634146341463428E-2</v>
      </c>
      <c r="AK306" s="173">
        <f t="shared" si="33"/>
        <v>1.4634146341463428E-2</v>
      </c>
      <c r="AL306" s="173">
        <f t="shared" si="33"/>
        <v>1.4634146341463428E-2</v>
      </c>
      <c r="AM306" s="173">
        <f t="shared" si="33"/>
        <v>1.4634146341463428E-2</v>
      </c>
      <c r="AN306" s="173">
        <f t="shared" si="33"/>
        <v>1.4634146341463428E-2</v>
      </c>
      <c r="AO306" s="173">
        <f t="shared" si="33"/>
        <v>1.4634146341463428E-2</v>
      </c>
      <c r="AP306" s="173">
        <f t="shared" si="33"/>
        <v>1.4634146341463428E-2</v>
      </c>
      <c r="AQ306" s="173">
        <f t="shared" si="33"/>
        <v>1.4634146341463428E-2</v>
      </c>
    </row>
    <row r="307" spans="7:47" ht="14.1" customHeight="1" thickBot="1">
      <c r="G307" s="22"/>
      <c r="H307" s="306"/>
      <c r="J307" s="304"/>
      <c r="K307" s="144" t="s">
        <v>147</v>
      </c>
      <c r="L307" s="174">
        <f t="shared" si="33"/>
        <v>1.4634146341463428E-2</v>
      </c>
      <c r="M307" s="174">
        <f t="shared" si="33"/>
        <v>1.4634146341463428E-2</v>
      </c>
      <c r="N307" s="174">
        <f t="shared" si="33"/>
        <v>1.4634146341463428E-2</v>
      </c>
      <c r="O307" s="174">
        <f t="shared" si="33"/>
        <v>1.4634146341463428E-2</v>
      </c>
      <c r="P307" s="174">
        <f t="shared" si="33"/>
        <v>1.4634146341463428E-2</v>
      </c>
      <c r="Q307" s="174">
        <f t="shared" si="33"/>
        <v>1.4634146341463428E-2</v>
      </c>
      <c r="R307" s="174">
        <f t="shared" si="33"/>
        <v>1.4634146341463428E-2</v>
      </c>
      <c r="S307" s="174">
        <f t="shared" si="33"/>
        <v>1.4634146341463428E-2</v>
      </c>
      <c r="T307" s="174">
        <f t="shared" si="33"/>
        <v>1.4634146341463428E-2</v>
      </c>
      <c r="U307" s="174">
        <f t="shared" si="33"/>
        <v>1.4634146341463428E-2</v>
      </c>
      <c r="V307" s="174">
        <f t="shared" si="33"/>
        <v>1.4634146341463428E-2</v>
      </c>
      <c r="W307" s="174">
        <f t="shared" si="33"/>
        <v>1.4634146341463428E-2</v>
      </c>
      <c r="X307" s="174">
        <f t="shared" si="33"/>
        <v>1.4634146341463428E-2</v>
      </c>
      <c r="Y307" s="174">
        <f t="shared" si="33"/>
        <v>1.4634146341463428E-2</v>
      </c>
      <c r="Z307" s="174">
        <f t="shared" si="33"/>
        <v>1.4634146341463428E-2</v>
      </c>
      <c r="AA307" s="174">
        <f t="shared" si="33"/>
        <v>1.4634146341463428E-2</v>
      </c>
      <c r="AB307" s="174">
        <f t="shared" si="33"/>
        <v>1.4634146341463428E-2</v>
      </c>
      <c r="AC307" s="174">
        <f t="shared" si="33"/>
        <v>1.4634146341463428E-2</v>
      </c>
      <c r="AD307" s="174">
        <f t="shared" si="33"/>
        <v>1.4634146341463428E-2</v>
      </c>
      <c r="AE307" s="174">
        <f t="shared" si="33"/>
        <v>1.4634146341463428E-2</v>
      </c>
      <c r="AF307" s="174">
        <f t="shared" si="33"/>
        <v>1.4634146341463428E-2</v>
      </c>
      <c r="AG307" s="174">
        <f t="shared" si="33"/>
        <v>1.4634146341463428E-2</v>
      </c>
      <c r="AH307" s="174">
        <f t="shared" si="33"/>
        <v>1.4634146341463428E-2</v>
      </c>
      <c r="AI307" s="174">
        <f t="shared" si="33"/>
        <v>1.4634146341463428E-2</v>
      </c>
      <c r="AJ307" s="174">
        <f t="shared" si="33"/>
        <v>1.4634146341463428E-2</v>
      </c>
      <c r="AK307" s="174">
        <f t="shared" si="33"/>
        <v>1.4634146341463428E-2</v>
      </c>
      <c r="AL307" s="174">
        <f t="shared" si="33"/>
        <v>1.4634146341463428E-2</v>
      </c>
      <c r="AM307" s="174">
        <f t="shared" si="33"/>
        <v>1.4634146341463428E-2</v>
      </c>
      <c r="AN307" s="174">
        <f t="shared" si="33"/>
        <v>1.4634146341463428E-2</v>
      </c>
      <c r="AO307" s="174">
        <f t="shared" si="33"/>
        <v>1.4634146341463428E-2</v>
      </c>
      <c r="AP307" s="174">
        <f t="shared" si="33"/>
        <v>1.4634146341463428E-2</v>
      </c>
      <c r="AQ307" s="174">
        <f t="shared" si="33"/>
        <v>1.4634146341463428E-2</v>
      </c>
      <c r="AT307"/>
      <c r="AU307"/>
    </row>
    <row r="308" spans="7:47" ht="14.1" customHeight="1" thickTop="1">
      <c r="G308" s="22"/>
      <c r="H308" s="306"/>
      <c r="J308" s="304"/>
      <c r="K308" s="140" t="s">
        <v>148</v>
      </c>
      <c r="L308" s="172">
        <f t="shared" ref="L308:AQ310" si="34">L81</f>
        <v>4.3753335999999997E-2</v>
      </c>
      <c r="M308" s="172">
        <f t="shared" si="34"/>
        <v>4.3753335999999997E-2</v>
      </c>
      <c r="N308" s="172">
        <f t="shared" si="34"/>
        <v>4.3753335999999997E-2</v>
      </c>
      <c r="O308" s="172">
        <f t="shared" si="34"/>
        <v>4.3753335999999997E-2</v>
      </c>
      <c r="P308" s="172">
        <f t="shared" si="34"/>
        <v>4.3753335999999997E-2</v>
      </c>
      <c r="Q308" s="172">
        <f t="shared" si="34"/>
        <v>4.3753335999999997E-2</v>
      </c>
      <c r="R308" s="172">
        <f t="shared" si="34"/>
        <v>4.3753335999999997E-2</v>
      </c>
      <c r="S308" s="172">
        <f t="shared" si="34"/>
        <v>4.3753335999999997E-2</v>
      </c>
      <c r="T308" s="172">
        <f t="shared" si="34"/>
        <v>4.3753335999999997E-2</v>
      </c>
      <c r="U308" s="172">
        <f t="shared" si="34"/>
        <v>4.3753335999999997E-2</v>
      </c>
      <c r="V308" s="172">
        <f t="shared" si="34"/>
        <v>4.3753335999999997E-2</v>
      </c>
      <c r="W308" s="172">
        <f t="shared" si="34"/>
        <v>4.3753335999999997E-2</v>
      </c>
      <c r="X308" s="172">
        <f t="shared" si="34"/>
        <v>4.3753335999999997E-2</v>
      </c>
      <c r="Y308" s="172">
        <f t="shared" si="34"/>
        <v>4.3753335999999997E-2</v>
      </c>
      <c r="Z308" s="172">
        <f t="shared" si="34"/>
        <v>4.3753335999999997E-2</v>
      </c>
      <c r="AA308" s="172">
        <f t="shared" si="34"/>
        <v>4.3753335999999997E-2</v>
      </c>
      <c r="AB308" s="172">
        <f t="shared" si="34"/>
        <v>4.3753335999999997E-2</v>
      </c>
      <c r="AC308" s="172">
        <f t="shared" si="34"/>
        <v>4.3753335999999997E-2</v>
      </c>
      <c r="AD308" s="172">
        <f t="shared" si="34"/>
        <v>4.3753335999999997E-2</v>
      </c>
      <c r="AE308" s="172">
        <f t="shared" si="34"/>
        <v>4.3753335999999997E-2</v>
      </c>
      <c r="AF308" s="172">
        <f t="shared" si="34"/>
        <v>4.3753335999999997E-2</v>
      </c>
      <c r="AG308" s="172">
        <f t="shared" si="34"/>
        <v>4.3753335999999997E-2</v>
      </c>
      <c r="AH308" s="172">
        <f t="shared" si="34"/>
        <v>4.3753335999999997E-2</v>
      </c>
      <c r="AI308" s="172">
        <f t="shared" si="34"/>
        <v>4.3753335999999997E-2</v>
      </c>
      <c r="AJ308" s="172">
        <f t="shared" si="34"/>
        <v>4.3753335999999997E-2</v>
      </c>
      <c r="AK308" s="172">
        <f t="shared" si="34"/>
        <v>4.3753335999999997E-2</v>
      </c>
      <c r="AL308" s="172">
        <f t="shared" si="34"/>
        <v>4.3753335999999997E-2</v>
      </c>
      <c r="AM308" s="172">
        <f t="shared" si="34"/>
        <v>4.3753335999999997E-2</v>
      </c>
      <c r="AN308" s="172">
        <f t="shared" si="34"/>
        <v>4.3753335999999997E-2</v>
      </c>
      <c r="AO308" s="172">
        <f t="shared" si="34"/>
        <v>4.3753335999999997E-2</v>
      </c>
      <c r="AP308" s="172">
        <f t="shared" si="34"/>
        <v>4.3753335999999997E-2</v>
      </c>
      <c r="AQ308" s="172">
        <f t="shared" si="34"/>
        <v>4.3753335999999997E-2</v>
      </c>
    </row>
    <row r="309" spans="7:47" ht="14.1" customHeight="1">
      <c r="G309" s="22"/>
      <c r="H309" s="306"/>
      <c r="J309" s="304"/>
      <c r="K309" s="19" t="s">
        <v>149</v>
      </c>
      <c r="L309" s="173">
        <f t="shared" si="34"/>
        <v>4.3753335999999997E-2</v>
      </c>
      <c r="M309" s="173">
        <f t="shared" si="34"/>
        <v>4.3753335999999997E-2</v>
      </c>
      <c r="N309" s="173">
        <f t="shared" si="34"/>
        <v>4.3753335999999997E-2</v>
      </c>
      <c r="O309" s="173">
        <f t="shared" si="34"/>
        <v>4.3753335999999997E-2</v>
      </c>
      <c r="P309" s="173">
        <f t="shared" si="34"/>
        <v>4.3753335999999997E-2</v>
      </c>
      <c r="Q309" s="173">
        <f t="shared" si="34"/>
        <v>4.3753335999999997E-2</v>
      </c>
      <c r="R309" s="173">
        <f t="shared" si="34"/>
        <v>4.3753335999999997E-2</v>
      </c>
      <c r="S309" s="173">
        <f t="shared" si="34"/>
        <v>4.3753335999999997E-2</v>
      </c>
      <c r="T309" s="173">
        <f t="shared" si="34"/>
        <v>4.3753335999999997E-2</v>
      </c>
      <c r="U309" s="173">
        <f t="shared" si="34"/>
        <v>4.3753335999999997E-2</v>
      </c>
      <c r="V309" s="173">
        <f t="shared" si="34"/>
        <v>4.3753335999999997E-2</v>
      </c>
      <c r="W309" s="173">
        <f t="shared" si="34"/>
        <v>4.3753335999999997E-2</v>
      </c>
      <c r="X309" s="173">
        <f t="shared" si="34"/>
        <v>4.3753335999999997E-2</v>
      </c>
      <c r="Y309" s="173">
        <f t="shared" si="34"/>
        <v>4.3753335999999997E-2</v>
      </c>
      <c r="Z309" s="173">
        <f t="shared" si="34"/>
        <v>4.3753335999999997E-2</v>
      </c>
      <c r="AA309" s="173">
        <f t="shared" si="34"/>
        <v>4.3753335999999997E-2</v>
      </c>
      <c r="AB309" s="173">
        <f t="shared" si="34"/>
        <v>4.3753335999999997E-2</v>
      </c>
      <c r="AC309" s="173">
        <f t="shared" si="34"/>
        <v>4.3753335999999997E-2</v>
      </c>
      <c r="AD309" s="173">
        <f t="shared" si="34"/>
        <v>4.3753335999999997E-2</v>
      </c>
      <c r="AE309" s="173">
        <f t="shared" si="34"/>
        <v>4.3753335999999997E-2</v>
      </c>
      <c r="AF309" s="173">
        <f t="shared" si="34"/>
        <v>4.3753335999999997E-2</v>
      </c>
      <c r="AG309" s="173">
        <f t="shared" si="34"/>
        <v>4.3753335999999997E-2</v>
      </c>
      <c r="AH309" s="173">
        <f t="shared" si="34"/>
        <v>4.3753335999999997E-2</v>
      </c>
      <c r="AI309" s="173">
        <f t="shared" si="34"/>
        <v>4.3753335999999997E-2</v>
      </c>
      <c r="AJ309" s="173">
        <f t="shared" si="34"/>
        <v>4.3753335999999997E-2</v>
      </c>
      <c r="AK309" s="173">
        <f t="shared" si="34"/>
        <v>4.3753335999999997E-2</v>
      </c>
      <c r="AL309" s="173">
        <f t="shared" si="34"/>
        <v>4.3753335999999997E-2</v>
      </c>
      <c r="AM309" s="173">
        <f t="shared" si="34"/>
        <v>4.3753335999999997E-2</v>
      </c>
      <c r="AN309" s="173">
        <f t="shared" si="34"/>
        <v>4.3753335999999997E-2</v>
      </c>
      <c r="AO309" s="173">
        <f t="shared" si="34"/>
        <v>4.3753335999999997E-2</v>
      </c>
      <c r="AP309" s="173">
        <f t="shared" si="34"/>
        <v>4.3753335999999997E-2</v>
      </c>
      <c r="AQ309" s="173">
        <f t="shared" si="34"/>
        <v>4.3753335999999997E-2</v>
      </c>
      <c r="AR309"/>
      <c r="AS309"/>
    </row>
    <row r="310" spans="7:47" ht="14.1" customHeight="1" thickBot="1">
      <c r="G310" s="22"/>
      <c r="H310" s="306"/>
      <c r="J310" s="304"/>
      <c r="K310" s="144" t="s">
        <v>150</v>
      </c>
      <c r="L310" s="174">
        <f t="shared" si="34"/>
        <v>4.3753335999999997E-2</v>
      </c>
      <c r="M310" s="174">
        <f t="shared" si="34"/>
        <v>4.3753335999999997E-2</v>
      </c>
      <c r="N310" s="174">
        <f t="shared" si="34"/>
        <v>4.3753335999999997E-2</v>
      </c>
      <c r="O310" s="174">
        <f t="shared" si="34"/>
        <v>4.3753335999999997E-2</v>
      </c>
      <c r="P310" s="174">
        <f t="shared" si="34"/>
        <v>4.3753335999999997E-2</v>
      </c>
      <c r="Q310" s="174">
        <f t="shared" si="34"/>
        <v>4.3753335999999997E-2</v>
      </c>
      <c r="R310" s="174">
        <f t="shared" si="34"/>
        <v>4.3753335999999997E-2</v>
      </c>
      <c r="S310" s="174">
        <f t="shared" si="34"/>
        <v>4.3753335999999997E-2</v>
      </c>
      <c r="T310" s="174">
        <f t="shared" si="34"/>
        <v>4.3753335999999997E-2</v>
      </c>
      <c r="U310" s="174">
        <f t="shared" si="34"/>
        <v>4.3753335999999997E-2</v>
      </c>
      <c r="V310" s="174">
        <f t="shared" si="34"/>
        <v>4.3753335999999997E-2</v>
      </c>
      <c r="W310" s="174">
        <f t="shared" si="34"/>
        <v>4.3753335999999997E-2</v>
      </c>
      <c r="X310" s="174">
        <f t="shared" si="34"/>
        <v>4.3753335999999997E-2</v>
      </c>
      <c r="Y310" s="174">
        <f t="shared" si="34"/>
        <v>4.3753335999999997E-2</v>
      </c>
      <c r="Z310" s="174">
        <f t="shared" si="34"/>
        <v>4.3753335999999997E-2</v>
      </c>
      <c r="AA310" s="174">
        <f t="shared" si="34"/>
        <v>4.3753335999999997E-2</v>
      </c>
      <c r="AB310" s="174">
        <f t="shared" si="34"/>
        <v>4.3753335999999997E-2</v>
      </c>
      <c r="AC310" s="174">
        <f t="shared" si="34"/>
        <v>4.3753335999999997E-2</v>
      </c>
      <c r="AD310" s="174">
        <f t="shared" si="34"/>
        <v>4.3753335999999997E-2</v>
      </c>
      <c r="AE310" s="174">
        <f t="shared" si="34"/>
        <v>4.3753335999999997E-2</v>
      </c>
      <c r="AF310" s="174">
        <f t="shared" si="34"/>
        <v>4.3753335999999997E-2</v>
      </c>
      <c r="AG310" s="174">
        <f t="shared" si="34"/>
        <v>4.3753335999999997E-2</v>
      </c>
      <c r="AH310" s="174">
        <f t="shared" si="34"/>
        <v>4.3753335999999997E-2</v>
      </c>
      <c r="AI310" s="174">
        <f t="shared" si="34"/>
        <v>4.3753335999999997E-2</v>
      </c>
      <c r="AJ310" s="174">
        <f t="shared" si="34"/>
        <v>4.3753335999999997E-2</v>
      </c>
      <c r="AK310" s="174">
        <f t="shared" si="34"/>
        <v>4.3753335999999997E-2</v>
      </c>
      <c r="AL310" s="174">
        <f t="shared" si="34"/>
        <v>4.3753335999999997E-2</v>
      </c>
      <c r="AM310" s="174">
        <f t="shared" si="34"/>
        <v>4.3753335999999997E-2</v>
      </c>
      <c r="AN310" s="174">
        <f t="shared" si="34"/>
        <v>4.3753335999999997E-2</v>
      </c>
      <c r="AO310" s="174">
        <f t="shared" si="34"/>
        <v>4.3753335999999997E-2</v>
      </c>
      <c r="AP310" s="174">
        <f t="shared" si="34"/>
        <v>4.3753335999999997E-2</v>
      </c>
      <c r="AQ310" s="174">
        <f t="shared" si="34"/>
        <v>4.3753335999999997E-2</v>
      </c>
    </row>
    <row r="311" spans="7:47" ht="14.1" customHeight="1" thickTop="1">
      <c r="G311" s="22"/>
      <c r="H311" s="306"/>
      <c r="J311" s="304"/>
      <c r="K311" s="140" t="s">
        <v>151</v>
      </c>
      <c r="L311" s="172">
        <f t="shared" ref="L311:AQ313" si="35">L81</f>
        <v>4.3753335999999997E-2</v>
      </c>
      <c r="M311" s="172">
        <f t="shared" si="35"/>
        <v>4.3753335999999997E-2</v>
      </c>
      <c r="N311" s="172">
        <f t="shared" si="35"/>
        <v>4.3753335999999997E-2</v>
      </c>
      <c r="O311" s="172">
        <f t="shared" si="35"/>
        <v>4.3753335999999997E-2</v>
      </c>
      <c r="P311" s="172">
        <f t="shared" si="35"/>
        <v>4.3753335999999997E-2</v>
      </c>
      <c r="Q311" s="172">
        <f t="shared" si="35"/>
        <v>4.3753335999999997E-2</v>
      </c>
      <c r="R311" s="172">
        <f t="shared" si="35"/>
        <v>4.3753335999999997E-2</v>
      </c>
      <c r="S311" s="172">
        <f t="shared" si="35"/>
        <v>4.3753335999999997E-2</v>
      </c>
      <c r="T311" s="172">
        <f t="shared" si="35"/>
        <v>4.3753335999999997E-2</v>
      </c>
      <c r="U311" s="172">
        <f t="shared" si="35"/>
        <v>4.3753335999999997E-2</v>
      </c>
      <c r="V311" s="172">
        <f t="shared" si="35"/>
        <v>4.3753335999999997E-2</v>
      </c>
      <c r="W311" s="172">
        <f t="shared" si="35"/>
        <v>4.3753335999999997E-2</v>
      </c>
      <c r="X311" s="172">
        <f t="shared" si="35"/>
        <v>4.3753335999999997E-2</v>
      </c>
      <c r="Y311" s="172">
        <f t="shared" si="35"/>
        <v>4.3753335999999997E-2</v>
      </c>
      <c r="Z311" s="172">
        <f t="shared" si="35"/>
        <v>4.3753335999999997E-2</v>
      </c>
      <c r="AA311" s="172">
        <f t="shared" si="35"/>
        <v>4.3753335999999997E-2</v>
      </c>
      <c r="AB311" s="172">
        <f t="shared" si="35"/>
        <v>4.3753335999999997E-2</v>
      </c>
      <c r="AC311" s="172">
        <f t="shared" si="35"/>
        <v>4.3753335999999997E-2</v>
      </c>
      <c r="AD311" s="172">
        <f t="shared" si="35"/>
        <v>4.3753335999999997E-2</v>
      </c>
      <c r="AE311" s="172">
        <f t="shared" si="35"/>
        <v>4.3753335999999997E-2</v>
      </c>
      <c r="AF311" s="172">
        <f t="shared" si="35"/>
        <v>4.3753335999999997E-2</v>
      </c>
      <c r="AG311" s="172">
        <f t="shared" si="35"/>
        <v>4.3753335999999997E-2</v>
      </c>
      <c r="AH311" s="172">
        <f t="shared" si="35"/>
        <v>4.3753335999999997E-2</v>
      </c>
      <c r="AI311" s="172">
        <f t="shared" si="35"/>
        <v>4.3753335999999997E-2</v>
      </c>
      <c r="AJ311" s="172">
        <f t="shared" si="35"/>
        <v>4.3753335999999997E-2</v>
      </c>
      <c r="AK311" s="172">
        <f t="shared" si="35"/>
        <v>4.3753335999999997E-2</v>
      </c>
      <c r="AL311" s="172">
        <f t="shared" si="35"/>
        <v>4.3753335999999997E-2</v>
      </c>
      <c r="AM311" s="172">
        <f t="shared" si="35"/>
        <v>4.3753335999999997E-2</v>
      </c>
      <c r="AN311" s="172">
        <f t="shared" si="35"/>
        <v>4.3753335999999997E-2</v>
      </c>
      <c r="AO311" s="172">
        <f t="shared" si="35"/>
        <v>4.3753335999999997E-2</v>
      </c>
      <c r="AP311" s="172">
        <f t="shared" si="35"/>
        <v>4.3753335999999997E-2</v>
      </c>
      <c r="AQ311" s="172">
        <f t="shared" si="35"/>
        <v>4.3753335999999997E-2</v>
      </c>
    </row>
    <row r="312" spans="7:47" ht="14.1" customHeight="1">
      <c r="G312" s="22"/>
      <c r="H312" s="306"/>
      <c r="J312" s="304"/>
      <c r="K312" s="19" t="s">
        <v>152</v>
      </c>
      <c r="L312" s="173">
        <f t="shared" si="35"/>
        <v>4.3753335999999997E-2</v>
      </c>
      <c r="M312" s="173">
        <f t="shared" si="35"/>
        <v>4.3753335999999997E-2</v>
      </c>
      <c r="N312" s="173">
        <f t="shared" si="35"/>
        <v>4.3753335999999997E-2</v>
      </c>
      <c r="O312" s="173">
        <f t="shared" si="35"/>
        <v>4.3753335999999997E-2</v>
      </c>
      <c r="P312" s="173">
        <f t="shared" si="35"/>
        <v>4.3753335999999997E-2</v>
      </c>
      <c r="Q312" s="173">
        <f t="shared" si="35"/>
        <v>4.3753335999999997E-2</v>
      </c>
      <c r="R312" s="173">
        <f t="shared" si="35"/>
        <v>4.3753335999999997E-2</v>
      </c>
      <c r="S312" s="173">
        <f t="shared" si="35"/>
        <v>4.3753335999999997E-2</v>
      </c>
      <c r="T312" s="173">
        <f t="shared" si="35"/>
        <v>4.3753335999999997E-2</v>
      </c>
      <c r="U312" s="173">
        <f t="shared" si="35"/>
        <v>4.3753335999999997E-2</v>
      </c>
      <c r="V312" s="173">
        <f t="shared" si="35"/>
        <v>4.3753335999999997E-2</v>
      </c>
      <c r="W312" s="173">
        <f t="shared" si="35"/>
        <v>4.3753335999999997E-2</v>
      </c>
      <c r="X312" s="173">
        <f t="shared" si="35"/>
        <v>4.3753335999999997E-2</v>
      </c>
      <c r="Y312" s="173">
        <f t="shared" si="35"/>
        <v>4.3753335999999997E-2</v>
      </c>
      <c r="Z312" s="173">
        <f t="shared" si="35"/>
        <v>4.3753335999999997E-2</v>
      </c>
      <c r="AA312" s="173">
        <f t="shared" si="35"/>
        <v>4.3753335999999997E-2</v>
      </c>
      <c r="AB312" s="173">
        <f t="shared" si="35"/>
        <v>4.3753335999999997E-2</v>
      </c>
      <c r="AC312" s="173">
        <f t="shared" si="35"/>
        <v>4.3753335999999997E-2</v>
      </c>
      <c r="AD312" s="173">
        <f t="shared" si="35"/>
        <v>4.3753335999999997E-2</v>
      </c>
      <c r="AE312" s="173">
        <f t="shared" si="35"/>
        <v>4.3753335999999997E-2</v>
      </c>
      <c r="AF312" s="173">
        <f t="shared" si="35"/>
        <v>4.3753335999999997E-2</v>
      </c>
      <c r="AG312" s="173">
        <f t="shared" si="35"/>
        <v>4.3753335999999997E-2</v>
      </c>
      <c r="AH312" s="173">
        <f t="shared" si="35"/>
        <v>4.3753335999999997E-2</v>
      </c>
      <c r="AI312" s="173">
        <f t="shared" si="35"/>
        <v>4.3753335999999997E-2</v>
      </c>
      <c r="AJ312" s="173">
        <f t="shared" si="35"/>
        <v>4.3753335999999997E-2</v>
      </c>
      <c r="AK312" s="173">
        <f t="shared" si="35"/>
        <v>4.3753335999999997E-2</v>
      </c>
      <c r="AL312" s="173">
        <f t="shared" si="35"/>
        <v>4.3753335999999997E-2</v>
      </c>
      <c r="AM312" s="173">
        <f t="shared" si="35"/>
        <v>4.3753335999999997E-2</v>
      </c>
      <c r="AN312" s="173">
        <f t="shared" si="35"/>
        <v>4.3753335999999997E-2</v>
      </c>
      <c r="AO312" s="173">
        <f t="shared" si="35"/>
        <v>4.3753335999999997E-2</v>
      </c>
      <c r="AP312" s="173">
        <f t="shared" si="35"/>
        <v>4.3753335999999997E-2</v>
      </c>
      <c r="AQ312" s="173">
        <f t="shared" si="35"/>
        <v>4.3753335999999997E-2</v>
      </c>
    </row>
    <row r="313" spans="7:47" ht="14.1" customHeight="1" thickBot="1">
      <c r="G313" s="22"/>
      <c r="H313" s="306"/>
      <c r="J313" s="304"/>
      <c r="K313" s="144" t="s">
        <v>153</v>
      </c>
      <c r="L313" s="174">
        <f t="shared" si="35"/>
        <v>4.3753335999999997E-2</v>
      </c>
      <c r="M313" s="174">
        <f t="shared" si="35"/>
        <v>4.3753335999999997E-2</v>
      </c>
      <c r="N313" s="174">
        <f t="shared" si="35"/>
        <v>4.3753335999999997E-2</v>
      </c>
      <c r="O313" s="174">
        <f t="shared" si="35"/>
        <v>4.3753335999999997E-2</v>
      </c>
      <c r="P313" s="174">
        <f t="shared" si="35"/>
        <v>4.3753335999999997E-2</v>
      </c>
      <c r="Q313" s="174">
        <f t="shared" si="35"/>
        <v>4.3753335999999997E-2</v>
      </c>
      <c r="R313" s="174">
        <f t="shared" si="35"/>
        <v>4.3753335999999997E-2</v>
      </c>
      <c r="S313" s="174">
        <f t="shared" si="35"/>
        <v>4.3753335999999997E-2</v>
      </c>
      <c r="T313" s="174">
        <f t="shared" si="35"/>
        <v>4.3753335999999997E-2</v>
      </c>
      <c r="U313" s="174">
        <f t="shared" si="35"/>
        <v>4.3753335999999997E-2</v>
      </c>
      <c r="V313" s="174">
        <f t="shared" si="35"/>
        <v>4.3753335999999997E-2</v>
      </c>
      <c r="W313" s="174">
        <f t="shared" si="35"/>
        <v>4.3753335999999997E-2</v>
      </c>
      <c r="X313" s="174">
        <f t="shared" si="35"/>
        <v>4.3753335999999997E-2</v>
      </c>
      <c r="Y313" s="174">
        <f t="shared" si="35"/>
        <v>4.3753335999999997E-2</v>
      </c>
      <c r="Z313" s="174">
        <f t="shared" si="35"/>
        <v>4.3753335999999997E-2</v>
      </c>
      <c r="AA313" s="174">
        <f t="shared" si="35"/>
        <v>4.3753335999999997E-2</v>
      </c>
      <c r="AB313" s="174">
        <f t="shared" si="35"/>
        <v>4.3753335999999997E-2</v>
      </c>
      <c r="AC313" s="174">
        <f t="shared" si="35"/>
        <v>4.3753335999999997E-2</v>
      </c>
      <c r="AD313" s="174">
        <f t="shared" si="35"/>
        <v>4.3753335999999997E-2</v>
      </c>
      <c r="AE313" s="174">
        <f t="shared" si="35"/>
        <v>4.3753335999999997E-2</v>
      </c>
      <c r="AF313" s="174">
        <f t="shared" si="35"/>
        <v>4.3753335999999997E-2</v>
      </c>
      <c r="AG313" s="174">
        <f t="shared" si="35"/>
        <v>4.3753335999999997E-2</v>
      </c>
      <c r="AH313" s="174">
        <f t="shared" si="35"/>
        <v>4.3753335999999997E-2</v>
      </c>
      <c r="AI313" s="174">
        <f t="shared" si="35"/>
        <v>4.3753335999999997E-2</v>
      </c>
      <c r="AJ313" s="174">
        <f t="shared" si="35"/>
        <v>4.3753335999999997E-2</v>
      </c>
      <c r="AK313" s="174">
        <f t="shared" si="35"/>
        <v>4.3753335999999997E-2</v>
      </c>
      <c r="AL313" s="174">
        <f t="shared" si="35"/>
        <v>4.3753335999999997E-2</v>
      </c>
      <c r="AM313" s="174">
        <f t="shared" si="35"/>
        <v>4.3753335999999997E-2</v>
      </c>
      <c r="AN313" s="174">
        <f t="shared" si="35"/>
        <v>4.3753335999999997E-2</v>
      </c>
      <c r="AO313" s="174">
        <f t="shared" si="35"/>
        <v>4.3753335999999997E-2</v>
      </c>
      <c r="AP313" s="174">
        <f t="shared" si="35"/>
        <v>4.3753335999999997E-2</v>
      </c>
      <c r="AQ313" s="174">
        <f t="shared" si="35"/>
        <v>4.3753335999999997E-2</v>
      </c>
    </row>
    <row r="314" spans="7:47" ht="14.1" customHeight="1" thickTop="1">
      <c r="G314" s="22"/>
      <c r="H314" s="306"/>
      <c r="J314" s="304"/>
      <c r="K314" s="140" t="s">
        <v>154</v>
      </c>
      <c r="L314" s="172">
        <f t="shared" ref="L314:AQ316" si="36">L81</f>
        <v>4.3753335999999997E-2</v>
      </c>
      <c r="M314" s="172">
        <f t="shared" si="36"/>
        <v>4.3753335999999997E-2</v>
      </c>
      <c r="N314" s="172">
        <f t="shared" si="36"/>
        <v>4.3753335999999997E-2</v>
      </c>
      <c r="O314" s="172">
        <f t="shared" si="36"/>
        <v>4.3753335999999997E-2</v>
      </c>
      <c r="P314" s="172">
        <f t="shared" si="36"/>
        <v>4.3753335999999997E-2</v>
      </c>
      <c r="Q314" s="172">
        <f t="shared" si="36"/>
        <v>4.3753335999999997E-2</v>
      </c>
      <c r="R314" s="172">
        <f t="shared" si="36"/>
        <v>4.3753335999999997E-2</v>
      </c>
      <c r="S314" s="172">
        <f t="shared" si="36"/>
        <v>4.3753335999999997E-2</v>
      </c>
      <c r="T314" s="172">
        <f t="shared" si="36"/>
        <v>4.3753335999999997E-2</v>
      </c>
      <c r="U314" s="172">
        <f t="shared" si="36"/>
        <v>4.3753335999999997E-2</v>
      </c>
      <c r="V314" s="172">
        <f t="shared" si="36"/>
        <v>4.3753335999999997E-2</v>
      </c>
      <c r="W314" s="172">
        <f t="shared" si="36"/>
        <v>4.3753335999999997E-2</v>
      </c>
      <c r="X314" s="172">
        <f t="shared" si="36"/>
        <v>4.3753335999999997E-2</v>
      </c>
      <c r="Y314" s="172">
        <f t="shared" si="36"/>
        <v>4.3753335999999997E-2</v>
      </c>
      <c r="Z314" s="172">
        <f t="shared" si="36"/>
        <v>4.3753335999999997E-2</v>
      </c>
      <c r="AA314" s="172">
        <f t="shared" si="36"/>
        <v>4.3753335999999997E-2</v>
      </c>
      <c r="AB314" s="172">
        <f t="shared" si="36"/>
        <v>4.3753335999999997E-2</v>
      </c>
      <c r="AC314" s="172">
        <f t="shared" si="36"/>
        <v>4.3753335999999997E-2</v>
      </c>
      <c r="AD314" s="172">
        <f t="shared" si="36"/>
        <v>4.3753335999999997E-2</v>
      </c>
      <c r="AE314" s="172">
        <f t="shared" si="36"/>
        <v>4.3753335999999997E-2</v>
      </c>
      <c r="AF314" s="172">
        <f t="shared" si="36"/>
        <v>4.3753335999999997E-2</v>
      </c>
      <c r="AG314" s="172">
        <f t="shared" si="36"/>
        <v>4.3753335999999997E-2</v>
      </c>
      <c r="AH314" s="172">
        <f t="shared" si="36"/>
        <v>4.3753335999999997E-2</v>
      </c>
      <c r="AI314" s="172">
        <f t="shared" si="36"/>
        <v>4.3753335999999997E-2</v>
      </c>
      <c r="AJ314" s="172">
        <f t="shared" si="36"/>
        <v>4.3753335999999997E-2</v>
      </c>
      <c r="AK314" s="172">
        <f t="shared" si="36"/>
        <v>4.3753335999999997E-2</v>
      </c>
      <c r="AL314" s="172">
        <f t="shared" si="36"/>
        <v>4.3753335999999997E-2</v>
      </c>
      <c r="AM314" s="172">
        <f t="shared" si="36"/>
        <v>4.3753335999999997E-2</v>
      </c>
      <c r="AN314" s="172">
        <f t="shared" si="36"/>
        <v>4.3753335999999997E-2</v>
      </c>
      <c r="AO314" s="172">
        <f t="shared" si="36"/>
        <v>4.3753335999999997E-2</v>
      </c>
      <c r="AP314" s="172">
        <f t="shared" si="36"/>
        <v>4.3753335999999997E-2</v>
      </c>
      <c r="AQ314" s="172">
        <f t="shared" si="36"/>
        <v>4.3753335999999997E-2</v>
      </c>
    </row>
    <row r="315" spans="7:47" ht="14.1" customHeight="1">
      <c r="G315" s="22"/>
      <c r="H315" s="306"/>
      <c r="J315" s="304"/>
      <c r="K315" s="19" t="s">
        <v>155</v>
      </c>
      <c r="L315" s="173">
        <f t="shared" si="36"/>
        <v>4.3753335999999997E-2</v>
      </c>
      <c r="M315" s="173">
        <f t="shared" si="36"/>
        <v>4.3753335999999997E-2</v>
      </c>
      <c r="N315" s="173">
        <f t="shared" si="36"/>
        <v>4.3753335999999997E-2</v>
      </c>
      <c r="O315" s="173">
        <f t="shared" si="36"/>
        <v>4.3753335999999997E-2</v>
      </c>
      <c r="P315" s="173">
        <f t="shared" si="36"/>
        <v>4.3753335999999997E-2</v>
      </c>
      <c r="Q315" s="173">
        <f t="shared" si="36"/>
        <v>4.3753335999999997E-2</v>
      </c>
      <c r="R315" s="173">
        <f t="shared" si="36"/>
        <v>4.3753335999999997E-2</v>
      </c>
      <c r="S315" s="173">
        <f t="shared" si="36"/>
        <v>4.3753335999999997E-2</v>
      </c>
      <c r="T315" s="173">
        <f t="shared" si="36"/>
        <v>4.3753335999999997E-2</v>
      </c>
      <c r="U315" s="173">
        <f t="shared" si="36"/>
        <v>4.3753335999999997E-2</v>
      </c>
      <c r="V315" s="173">
        <f t="shared" si="36"/>
        <v>4.3753335999999997E-2</v>
      </c>
      <c r="W315" s="173">
        <f t="shared" si="36"/>
        <v>4.3753335999999997E-2</v>
      </c>
      <c r="X315" s="173">
        <f t="shared" si="36"/>
        <v>4.3753335999999997E-2</v>
      </c>
      <c r="Y315" s="173">
        <f t="shared" si="36"/>
        <v>4.3753335999999997E-2</v>
      </c>
      <c r="Z315" s="173">
        <f t="shared" si="36"/>
        <v>4.3753335999999997E-2</v>
      </c>
      <c r="AA315" s="173">
        <f t="shared" si="36"/>
        <v>4.3753335999999997E-2</v>
      </c>
      <c r="AB315" s="173">
        <f t="shared" si="36"/>
        <v>4.3753335999999997E-2</v>
      </c>
      <c r="AC315" s="173">
        <f t="shared" si="36"/>
        <v>4.3753335999999997E-2</v>
      </c>
      <c r="AD315" s="173">
        <f t="shared" si="36"/>
        <v>4.3753335999999997E-2</v>
      </c>
      <c r="AE315" s="173">
        <f t="shared" si="36"/>
        <v>4.3753335999999997E-2</v>
      </c>
      <c r="AF315" s="173">
        <f t="shared" si="36"/>
        <v>4.3753335999999997E-2</v>
      </c>
      <c r="AG315" s="173">
        <f t="shared" si="36"/>
        <v>4.3753335999999997E-2</v>
      </c>
      <c r="AH315" s="173">
        <f t="shared" si="36"/>
        <v>4.3753335999999997E-2</v>
      </c>
      <c r="AI315" s="173">
        <f t="shared" si="36"/>
        <v>4.3753335999999997E-2</v>
      </c>
      <c r="AJ315" s="173">
        <f t="shared" si="36"/>
        <v>4.3753335999999997E-2</v>
      </c>
      <c r="AK315" s="173">
        <f t="shared" si="36"/>
        <v>4.3753335999999997E-2</v>
      </c>
      <c r="AL315" s="173">
        <f t="shared" si="36"/>
        <v>4.3753335999999997E-2</v>
      </c>
      <c r="AM315" s="173">
        <f t="shared" si="36"/>
        <v>4.3753335999999997E-2</v>
      </c>
      <c r="AN315" s="173">
        <f t="shared" si="36"/>
        <v>4.3753335999999997E-2</v>
      </c>
      <c r="AO315" s="173">
        <f t="shared" si="36"/>
        <v>4.3753335999999997E-2</v>
      </c>
      <c r="AP315" s="173">
        <f t="shared" si="36"/>
        <v>4.3753335999999997E-2</v>
      </c>
      <c r="AQ315" s="173">
        <f t="shared" si="36"/>
        <v>4.3753335999999997E-2</v>
      </c>
    </row>
    <row r="316" spans="7:47" ht="14.1" customHeight="1" thickBot="1">
      <c r="G316" s="22"/>
      <c r="H316" s="306"/>
      <c r="J316" s="304"/>
      <c r="K316" s="144" t="s">
        <v>156</v>
      </c>
      <c r="L316" s="174">
        <f t="shared" si="36"/>
        <v>4.3753335999999997E-2</v>
      </c>
      <c r="M316" s="174">
        <f t="shared" si="36"/>
        <v>4.3753335999999997E-2</v>
      </c>
      <c r="N316" s="174">
        <f t="shared" si="36"/>
        <v>4.3753335999999997E-2</v>
      </c>
      <c r="O316" s="174">
        <f t="shared" si="36"/>
        <v>4.3753335999999997E-2</v>
      </c>
      <c r="P316" s="174">
        <f t="shared" si="36"/>
        <v>4.3753335999999997E-2</v>
      </c>
      <c r="Q316" s="174">
        <f t="shared" si="36"/>
        <v>4.3753335999999997E-2</v>
      </c>
      <c r="R316" s="174">
        <f t="shared" si="36"/>
        <v>4.3753335999999997E-2</v>
      </c>
      <c r="S316" s="174">
        <f t="shared" si="36"/>
        <v>4.3753335999999997E-2</v>
      </c>
      <c r="T316" s="174">
        <f t="shared" si="36"/>
        <v>4.3753335999999997E-2</v>
      </c>
      <c r="U316" s="174">
        <f t="shared" si="36"/>
        <v>4.3753335999999997E-2</v>
      </c>
      <c r="V316" s="174">
        <f t="shared" si="36"/>
        <v>4.3753335999999997E-2</v>
      </c>
      <c r="W316" s="174">
        <f t="shared" si="36"/>
        <v>4.3753335999999997E-2</v>
      </c>
      <c r="X316" s="174">
        <f t="shared" si="36"/>
        <v>4.3753335999999997E-2</v>
      </c>
      <c r="Y316" s="174">
        <f t="shared" si="36"/>
        <v>4.3753335999999997E-2</v>
      </c>
      <c r="Z316" s="174">
        <f t="shared" si="36"/>
        <v>4.3753335999999997E-2</v>
      </c>
      <c r="AA316" s="174">
        <f t="shared" si="36"/>
        <v>4.3753335999999997E-2</v>
      </c>
      <c r="AB316" s="174">
        <f t="shared" si="36"/>
        <v>4.3753335999999997E-2</v>
      </c>
      <c r="AC316" s="174">
        <f t="shared" si="36"/>
        <v>4.3753335999999997E-2</v>
      </c>
      <c r="AD316" s="174">
        <f t="shared" si="36"/>
        <v>4.3753335999999997E-2</v>
      </c>
      <c r="AE316" s="174">
        <f t="shared" si="36"/>
        <v>4.3753335999999997E-2</v>
      </c>
      <c r="AF316" s="174">
        <f t="shared" si="36"/>
        <v>4.3753335999999997E-2</v>
      </c>
      <c r="AG316" s="174">
        <f t="shared" si="36"/>
        <v>4.3753335999999997E-2</v>
      </c>
      <c r="AH316" s="174">
        <f t="shared" si="36"/>
        <v>4.3753335999999997E-2</v>
      </c>
      <c r="AI316" s="174">
        <f t="shared" si="36"/>
        <v>4.3753335999999997E-2</v>
      </c>
      <c r="AJ316" s="174">
        <f t="shared" si="36"/>
        <v>4.3753335999999997E-2</v>
      </c>
      <c r="AK316" s="174">
        <f t="shared" si="36"/>
        <v>4.3753335999999997E-2</v>
      </c>
      <c r="AL316" s="174">
        <f t="shared" si="36"/>
        <v>4.3753335999999997E-2</v>
      </c>
      <c r="AM316" s="174">
        <f t="shared" si="36"/>
        <v>4.3753335999999997E-2</v>
      </c>
      <c r="AN316" s="174">
        <f t="shared" si="36"/>
        <v>4.3753335999999997E-2</v>
      </c>
      <c r="AO316" s="174">
        <f t="shared" si="36"/>
        <v>4.3753335999999997E-2</v>
      </c>
      <c r="AP316" s="174">
        <f t="shared" si="36"/>
        <v>4.3753335999999997E-2</v>
      </c>
      <c r="AQ316" s="174">
        <f t="shared" si="36"/>
        <v>4.3753335999999997E-2</v>
      </c>
      <c r="AT316"/>
      <c r="AU316"/>
    </row>
    <row r="317" spans="7:47" ht="14.1" customHeight="1" thickTop="1">
      <c r="G317" s="22"/>
      <c r="H317" s="306"/>
      <c r="J317" s="304"/>
      <c r="K317" s="140" t="s">
        <v>157</v>
      </c>
      <c r="L317" s="172">
        <f t="shared" ref="L317:AQ319" si="37">L81</f>
        <v>4.3753335999999997E-2</v>
      </c>
      <c r="M317" s="172">
        <f t="shared" si="37"/>
        <v>4.3753335999999997E-2</v>
      </c>
      <c r="N317" s="172">
        <f t="shared" si="37"/>
        <v>4.3753335999999997E-2</v>
      </c>
      <c r="O317" s="172">
        <f t="shared" si="37"/>
        <v>4.3753335999999997E-2</v>
      </c>
      <c r="P317" s="172">
        <f t="shared" si="37"/>
        <v>4.3753335999999997E-2</v>
      </c>
      <c r="Q317" s="172">
        <f t="shared" si="37"/>
        <v>4.3753335999999997E-2</v>
      </c>
      <c r="R317" s="172">
        <f t="shared" si="37"/>
        <v>4.3753335999999997E-2</v>
      </c>
      <c r="S317" s="172">
        <f t="shared" si="37"/>
        <v>4.3753335999999997E-2</v>
      </c>
      <c r="T317" s="172">
        <f t="shared" si="37"/>
        <v>4.3753335999999997E-2</v>
      </c>
      <c r="U317" s="172">
        <f t="shared" si="37"/>
        <v>4.3753335999999997E-2</v>
      </c>
      <c r="V317" s="172">
        <f t="shared" si="37"/>
        <v>4.3753335999999997E-2</v>
      </c>
      <c r="W317" s="172">
        <f t="shared" si="37"/>
        <v>4.3753335999999997E-2</v>
      </c>
      <c r="X317" s="172">
        <f t="shared" si="37"/>
        <v>4.3753335999999997E-2</v>
      </c>
      <c r="Y317" s="172">
        <f t="shared" si="37"/>
        <v>4.3753335999999997E-2</v>
      </c>
      <c r="Z317" s="172">
        <f t="shared" si="37"/>
        <v>4.3753335999999997E-2</v>
      </c>
      <c r="AA317" s="172">
        <f t="shared" si="37"/>
        <v>4.3753335999999997E-2</v>
      </c>
      <c r="AB317" s="172">
        <f t="shared" si="37"/>
        <v>4.3753335999999997E-2</v>
      </c>
      <c r="AC317" s="172">
        <f t="shared" si="37"/>
        <v>4.3753335999999997E-2</v>
      </c>
      <c r="AD317" s="172">
        <f t="shared" si="37"/>
        <v>4.3753335999999997E-2</v>
      </c>
      <c r="AE317" s="172">
        <f t="shared" si="37"/>
        <v>4.3753335999999997E-2</v>
      </c>
      <c r="AF317" s="172">
        <f t="shared" si="37"/>
        <v>4.3753335999999997E-2</v>
      </c>
      <c r="AG317" s="172">
        <f t="shared" si="37"/>
        <v>4.3753335999999997E-2</v>
      </c>
      <c r="AH317" s="172">
        <f t="shared" si="37"/>
        <v>4.3753335999999997E-2</v>
      </c>
      <c r="AI317" s="172">
        <f t="shared" si="37"/>
        <v>4.3753335999999997E-2</v>
      </c>
      <c r="AJ317" s="172">
        <f t="shared" si="37"/>
        <v>4.3753335999999997E-2</v>
      </c>
      <c r="AK317" s="172">
        <f t="shared" si="37"/>
        <v>4.3753335999999997E-2</v>
      </c>
      <c r="AL317" s="172">
        <f t="shared" si="37"/>
        <v>4.3753335999999997E-2</v>
      </c>
      <c r="AM317" s="172">
        <f t="shared" si="37"/>
        <v>4.3753335999999997E-2</v>
      </c>
      <c r="AN317" s="172">
        <f t="shared" si="37"/>
        <v>4.3753335999999997E-2</v>
      </c>
      <c r="AO317" s="172">
        <f t="shared" si="37"/>
        <v>4.3753335999999997E-2</v>
      </c>
      <c r="AP317" s="172">
        <f t="shared" si="37"/>
        <v>4.3753335999999997E-2</v>
      </c>
      <c r="AQ317" s="172">
        <f t="shared" si="37"/>
        <v>4.3753335999999997E-2</v>
      </c>
    </row>
    <row r="318" spans="7:47" ht="14.1" customHeight="1">
      <c r="G318" s="22"/>
      <c r="H318" s="306"/>
      <c r="J318" s="304"/>
      <c r="K318" s="19" t="s">
        <v>158</v>
      </c>
      <c r="L318" s="173">
        <f t="shared" si="37"/>
        <v>4.3753335999999997E-2</v>
      </c>
      <c r="M318" s="173">
        <f t="shared" si="37"/>
        <v>4.3753335999999997E-2</v>
      </c>
      <c r="N318" s="173">
        <f t="shared" si="37"/>
        <v>4.3753335999999997E-2</v>
      </c>
      <c r="O318" s="173">
        <f t="shared" si="37"/>
        <v>4.3753335999999997E-2</v>
      </c>
      <c r="P318" s="173">
        <f t="shared" si="37"/>
        <v>4.3753335999999997E-2</v>
      </c>
      <c r="Q318" s="173">
        <f t="shared" si="37"/>
        <v>4.3753335999999997E-2</v>
      </c>
      <c r="R318" s="173">
        <f t="shared" si="37"/>
        <v>4.3753335999999997E-2</v>
      </c>
      <c r="S318" s="173">
        <f t="shared" si="37"/>
        <v>4.3753335999999997E-2</v>
      </c>
      <c r="T318" s="173">
        <f t="shared" si="37"/>
        <v>4.3753335999999997E-2</v>
      </c>
      <c r="U318" s="173">
        <f t="shared" si="37"/>
        <v>4.3753335999999997E-2</v>
      </c>
      <c r="V318" s="173">
        <f t="shared" si="37"/>
        <v>4.3753335999999997E-2</v>
      </c>
      <c r="W318" s="173">
        <f t="shared" si="37"/>
        <v>4.3753335999999997E-2</v>
      </c>
      <c r="X318" s="173">
        <f t="shared" si="37"/>
        <v>4.3753335999999997E-2</v>
      </c>
      <c r="Y318" s="173">
        <f t="shared" si="37"/>
        <v>4.3753335999999997E-2</v>
      </c>
      <c r="Z318" s="173">
        <f t="shared" si="37"/>
        <v>4.3753335999999997E-2</v>
      </c>
      <c r="AA318" s="173">
        <f t="shared" si="37"/>
        <v>4.3753335999999997E-2</v>
      </c>
      <c r="AB318" s="173">
        <f t="shared" si="37"/>
        <v>4.3753335999999997E-2</v>
      </c>
      <c r="AC318" s="173">
        <f t="shared" si="37"/>
        <v>4.3753335999999997E-2</v>
      </c>
      <c r="AD318" s="173">
        <f t="shared" si="37"/>
        <v>4.3753335999999997E-2</v>
      </c>
      <c r="AE318" s="173">
        <f t="shared" si="37"/>
        <v>4.3753335999999997E-2</v>
      </c>
      <c r="AF318" s="173">
        <f t="shared" si="37"/>
        <v>4.3753335999999997E-2</v>
      </c>
      <c r="AG318" s="173">
        <f t="shared" si="37"/>
        <v>4.3753335999999997E-2</v>
      </c>
      <c r="AH318" s="173">
        <f t="shared" si="37"/>
        <v>4.3753335999999997E-2</v>
      </c>
      <c r="AI318" s="173">
        <f t="shared" si="37"/>
        <v>4.3753335999999997E-2</v>
      </c>
      <c r="AJ318" s="173">
        <f t="shared" si="37"/>
        <v>4.3753335999999997E-2</v>
      </c>
      <c r="AK318" s="173">
        <f t="shared" si="37"/>
        <v>4.3753335999999997E-2</v>
      </c>
      <c r="AL318" s="173">
        <f t="shared" si="37"/>
        <v>4.3753335999999997E-2</v>
      </c>
      <c r="AM318" s="173">
        <f t="shared" si="37"/>
        <v>4.3753335999999997E-2</v>
      </c>
      <c r="AN318" s="173">
        <f t="shared" si="37"/>
        <v>4.3753335999999997E-2</v>
      </c>
      <c r="AO318" s="173">
        <f t="shared" si="37"/>
        <v>4.3753335999999997E-2</v>
      </c>
      <c r="AP318" s="173">
        <f t="shared" si="37"/>
        <v>4.3753335999999997E-2</v>
      </c>
      <c r="AQ318" s="173">
        <f t="shared" si="37"/>
        <v>4.3753335999999997E-2</v>
      </c>
    </row>
    <row r="319" spans="7:47" ht="14.1" customHeight="1" thickBot="1">
      <c r="G319" s="22"/>
      <c r="H319" s="306"/>
      <c r="J319" s="304"/>
      <c r="K319" s="144" t="s">
        <v>159</v>
      </c>
      <c r="L319" s="174">
        <f t="shared" si="37"/>
        <v>4.3753335999999997E-2</v>
      </c>
      <c r="M319" s="174">
        <f t="shared" si="37"/>
        <v>4.3753335999999997E-2</v>
      </c>
      <c r="N319" s="174">
        <f t="shared" si="37"/>
        <v>4.3753335999999997E-2</v>
      </c>
      <c r="O319" s="174">
        <f t="shared" si="37"/>
        <v>4.3753335999999997E-2</v>
      </c>
      <c r="P319" s="174">
        <f t="shared" si="37"/>
        <v>4.3753335999999997E-2</v>
      </c>
      <c r="Q319" s="174">
        <f t="shared" si="37"/>
        <v>4.3753335999999997E-2</v>
      </c>
      <c r="R319" s="174">
        <f t="shared" si="37"/>
        <v>4.3753335999999997E-2</v>
      </c>
      <c r="S319" s="174">
        <f t="shared" si="37"/>
        <v>4.3753335999999997E-2</v>
      </c>
      <c r="T319" s="174">
        <f t="shared" si="37"/>
        <v>4.3753335999999997E-2</v>
      </c>
      <c r="U319" s="174">
        <f t="shared" si="37"/>
        <v>4.3753335999999997E-2</v>
      </c>
      <c r="V319" s="174">
        <f t="shared" si="37"/>
        <v>4.3753335999999997E-2</v>
      </c>
      <c r="W319" s="174">
        <f t="shared" si="37"/>
        <v>4.3753335999999997E-2</v>
      </c>
      <c r="X319" s="174">
        <f t="shared" si="37"/>
        <v>4.3753335999999997E-2</v>
      </c>
      <c r="Y319" s="174">
        <f t="shared" si="37"/>
        <v>4.3753335999999997E-2</v>
      </c>
      <c r="Z319" s="174">
        <f t="shared" si="37"/>
        <v>4.3753335999999997E-2</v>
      </c>
      <c r="AA319" s="174">
        <f t="shared" si="37"/>
        <v>4.3753335999999997E-2</v>
      </c>
      <c r="AB319" s="174">
        <f t="shared" si="37"/>
        <v>4.3753335999999997E-2</v>
      </c>
      <c r="AC319" s="174">
        <f t="shared" si="37"/>
        <v>4.3753335999999997E-2</v>
      </c>
      <c r="AD319" s="174">
        <f t="shared" si="37"/>
        <v>4.3753335999999997E-2</v>
      </c>
      <c r="AE319" s="174">
        <f t="shared" si="37"/>
        <v>4.3753335999999997E-2</v>
      </c>
      <c r="AF319" s="174">
        <f t="shared" si="37"/>
        <v>4.3753335999999997E-2</v>
      </c>
      <c r="AG319" s="174">
        <f t="shared" si="37"/>
        <v>4.3753335999999997E-2</v>
      </c>
      <c r="AH319" s="174">
        <f t="shared" si="37"/>
        <v>4.3753335999999997E-2</v>
      </c>
      <c r="AI319" s="174">
        <f t="shared" si="37"/>
        <v>4.3753335999999997E-2</v>
      </c>
      <c r="AJ319" s="174">
        <f t="shared" si="37"/>
        <v>4.3753335999999997E-2</v>
      </c>
      <c r="AK319" s="174">
        <f t="shared" si="37"/>
        <v>4.3753335999999997E-2</v>
      </c>
      <c r="AL319" s="174">
        <f t="shared" si="37"/>
        <v>4.3753335999999997E-2</v>
      </c>
      <c r="AM319" s="174">
        <f t="shared" si="37"/>
        <v>4.3753335999999997E-2</v>
      </c>
      <c r="AN319" s="174">
        <f t="shared" si="37"/>
        <v>4.3753335999999997E-2</v>
      </c>
      <c r="AO319" s="174">
        <f t="shared" si="37"/>
        <v>4.3753335999999997E-2</v>
      </c>
      <c r="AP319" s="174">
        <f t="shared" si="37"/>
        <v>4.3753335999999997E-2</v>
      </c>
      <c r="AQ319" s="174">
        <f t="shared" si="37"/>
        <v>4.3753335999999997E-2</v>
      </c>
      <c r="AT319"/>
      <c r="AU319"/>
    </row>
    <row r="320" spans="7:47" ht="14.1" customHeight="1" thickTop="1">
      <c r="G320" s="22"/>
      <c r="H320" s="306"/>
      <c r="J320" s="304"/>
      <c r="K320" s="140" t="s">
        <v>160</v>
      </c>
      <c r="L320" s="172">
        <f t="shared" ref="L320:AQ322" si="38">L81</f>
        <v>4.3753335999999997E-2</v>
      </c>
      <c r="M320" s="172">
        <f t="shared" si="38"/>
        <v>4.3753335999999997E-2</v>
      </c>
      <c r="N320" s="172">
        <f t="shared" si="38"/>
        <v>4.3753335999999997E-2</v>
      </c>
      <c r="O320" s="172">
        <f t="shared" si="38"/>
        <v>4.3753335999999997E-2</v>
      </c>
      <c r="P320" s="172">
        <f t="shared" si="38"/>
        <v>4.3753335999999997E-2</v>
      </c>
      <c r="Q320" s="172">
        <f t="shared" si="38"/>
        <v>4.3753335999999997E-2</v>
      </c>
      <c r="R320" s="172">
        <f t="shared" si="38"/>
        <v>4.3753335999999997E-2</v>
      </c>
      <c r="S320" s="172">
        <f t="shared" si="38"/>
        <v>4.3753335999999997E-2</v>
      </c>
      <c r="T320" s="172">
        <f t="shared" si="38"/>
        <v>4.3753335999999997E-2</v>
      </c>
      <c r="U320" s="172">
        <f t="shared" si="38"/>
        <v>4.3753335999999997E-2</v>
      </c>
      <c r="V320" s="172">
        <f t="shared" si="38"/>
        <v>4.3753335999999997E-2</v>
      </c>
      <c r="W320" s="172">
        <f t="shared" si="38"/>
        <v>4.3753335999999997E-2</v>
      </c>
      <c r="X320" s="172">
        <f t="shared" si="38"/>
        <v>4.3753335999999997E-2</v>
      </c>
      <c r="Y320" s="172">
        <f t="shared" si="38"/>
        <v>4.3753335999999997E-2</v>
      </c>
      <c r="Z320" s="172">
        <f t="shared" si="38"/>
        <v>4.3753335999999997E-2</v>
      </c>
      <c r="AA320" s="172">
        <f t="shared" si="38"/>
        <v>4.3753335999999997E-2</v>
      </c>
      <c r="AB320" s="172">
        <f t="shared" si="38"/>
        <v>4.3753335999999997E-2</v>
      </c>
      <c r="AC320" s="172">
        <f t="shared" si="38"/>
        <v>4.3753335999999997E-2</v>
      </c>
      <c r="AD320" s="172">
        <f t="shared" si="38"/>
        <v>4.3753335999999997E-2</v>
      </c>
      <c r="AE320" s="172">
        <f t="shared" si="38"/>
        <v>4.3753335999999997E-2</v>
      </c>
      <c r="AF320" s="172">
        <f t="shared" si="38"/>
        <v>4.3753335999999997E-2</v>
      </c>
      <c r="AG320" s="172">
        <f t="shared" si="38"/>
        <v>4.3753335999999997E-2</v>
      </c>
      <c r="AH320" s="172">
        <f t="shared" si="38"/>
        <v>4.3753335999999997E-2</v>
      </c>
      <c r="AI320" s="172">
        <f t="shared" si="38"/>
        <v>4.3753335999999997E-2</v>
      </c>
      <c r="AJ320" s="172">
        <f t="shared" si="38"/>
        <v>4.3753335999999997E-2</v>
      </c>
      <c r="AK320" s="172">
        <f t="shared" si="38"/>
        <v>4.3753335999999997E-2</v>
      </c>
      <c r="AL320" s="172">
        <f t="shared" si="38"/>
        <v>4.3753335999999997E-2</v>
      </c>
      <c r="AM320" s="172">
        <f t="shared" si="38"/>
        <v>4.3753335999999997E-2</v>
      </c>
      <c r="AN320" s="172">
        <f t="shared" si="38"/>
        <v>4.3753335999999997E-2</v>
      </c>
      <c r="AO320" s="172">
        <f t="shared" si="38"/>
        <v>4.3753335999999997E-2</v>
      </c>
      <c r="AP320" s="172">
        <f t="shared" si="38"/>
        <v>4.3753335999999997E-2</v>
      </c>
      <c r="AQ320" s="172">
        <f t="shared" si="38"/>
        <v>4.3753335999999997E-2</v>
      </c>
    </row>
    <row r="321" spans="7:47" ht="14.1" customHeight="1">
      <c r="G321" s="22"/>
      <c r="H321" s="306"/>
      <c r="J321" s="304"/>
      <c r="K321" s="19" t="s">
        <v>161</v>
      </c>
      <c r="L321" s="173">
        <f t="shared" si="38"/>
        <v>4.3753335999999997E-2</v>
      </c>
      <c r="M321" s="173">
        <f t="shared" si="38"/>
        <v>4.3753335999999997E-2</v>
      </c>
      <c r="N321" s="173">
        <f t="shared" si="38"/>
        <v>4.3753335999999997E-2</v>
      </c>
      <c r="O321" s="173">
        <f t="shared" si="38"/>
        <v>4.3753335999999997E-2</v>
      </c>
      <c r="P321" s="173">
        <f t="shared" si="38"/>
        <v>4.3753335999999997E-2</v>
      </c>
      <c r="Q321" s="173">
        <f t="shared" si="38"/>
        <v>4.3753335999999997E-2</v>
      </c>
      <c r="R321" s="173">
        <f t="shared" si="38"/>
        <v>4.3753335999999997E-2</v>
      </c>
      <c r="S321" s="173">
        <f t="shared" si="38"/>
        <v>4.3753335999999997E-2</v>
      </c>
      <c r="T321" s="173">
        <f t="shared" si="38"/>
        <v>4.3753335999999997E-2</v>
      </c>
      <c r="U321" s="173">
        <f t="shared" si="38"/>
        <v>4.3753335999999997E-2</v>
      </c>
      <c r="V321" s="173">
        <f t="shared" si="38"/>
        <v>4.3753335999999997E-2</v>
      </c>
      <c r="W321" s="173">
        <f t="shared" si="38"/>
        <v>4.3753335999999997E-2</v>
      </c>
      <c r="X321" s="173">
        <f t="shared" si="38"/>
        <v>4.3753335999999997E-2</v>
      </c>
      <c r="Y321" s="173">
        <f t="shared" si="38"/>
        <v>4.3753335999999997E-2</v>
      </c>
      <c r="Z321" s="173">
        <f t="shared" si="38"/>
        <v>4.3753335999999997E-2</v>
      </c>
      <c r="AA321" s="173">
        <f t="shared" si="38"/>
        <v>4.3753335999999997E-2</v>
      </c>
      <c r="AB321" s="173">
        <f t="shared" si="38"/>
        <v>4.3753335999999997E-2</v>
      </c>
      <c r="AC321" s="173">
        <f t="shared" si="38"/>
        <v>4.3753335999999997E-2</v>
      </c>
      <c r="AD321" s="173">
        <f t="shared" si="38"/>
        <v>4.3753335999999997E-2</v>
      </c>
      <c r="AE321" s="173">
        <f t="shared" si="38"/>
        <v>4.3753335999999997E-2</v>
      </c>
      <c r="AF321" s="173">
        <f t="shared" si="38"/>
        <v>4.3753335999999997E-2</v>
      </c>
      <c r="AG321" s="173">
        <f t="shared" si="38"/>
        <v>4.3753335999999997E-2</v>
      </c>
      <c r="AH321" s="173">
        <f t="shared" si="38"/>
        <v>4.3753335999999997E-2</v>
      </c>
      <c r="AI321" s="173">
        <f t="shared" si="38"/>
        <v>4.3753335999999997E-2</v>
      </c>
      <c r="AJ321" s="173">
        <f t="shared" si="38"/>
        <v>4.3753335999999997E-2</v>
      </c>
      <c r="AK321" s="173">
        <f t="shared" si="38"/>
        <v>4.3753335999999997E-2</v>
      </c>
      <c r="AL321" s="173">
        <f t="shared" si="38"/>
        <v>4.3753335999999997E-2</v>
      </c>
      <c r="AM321" s="173">
        <f t="shared" si="38"/>
        <v>4.3753335999999997E-2</v>
      </c>
      <c r="AN321" s="173">
        <f t="shared" si="38"/>
        <v>4.3753335999999997E-2</v>
      </c>
      <c r="AO321" s="173">
        <f t="shared" si="38"/>
        <v>4.3753335999999997E-2</v>
      </c>
      <c r="AP321" s="173">
        <f t="shared" si="38"/>
        <v>4.3753335999999997E-2</v>
      </c>
      <c r="AQ321" s="173">
        <f t="shared" si="38"/>
        <v>4.3753335999999997E-2</v>
      </c>
    </row>
    <row r="322" spans="7:47" ht="14.1" customHeight="1" thickBot="1">
      <c r="G322" s="22"/>
      <c r="H322" s="306"/>
      <c r="J322" s="305"/>
      <c r="K322" s="144" t="s">
        <v>162</v>
      </c>
      <c r="L322" s="174">
        <f t="shared" si="38"/>
        <v>4.3753335999999997E-2</v>
      </c>
      <c r="M322" s="174">
        <f t="shared" si="38"/>
        <v>4.3753335999999997E-2</v>
      </c>
      <c r="N322" s="174">
        <f t="shared" si="38"/>
        <v>4.3753335999999997E-2</v>
      </c>
      <c r="O322" s="174">
        <f t="shared" si="38"/>
        <v>4.3753335999999997E-2</v>
      </c>
      <c r="P322" s="174">
        <f t="shared" si="38"/>
        <v>4.3753335999999997E-2</v>
      </c>
      <c r="Q322" s="174">
        <f t="shared" si="38"/>
        <v>4.3753335999999997E-2</v>
      </c>
      <c r="R322" s="174">
        <f t="shared" si="38"/>
        <v>4.3753335999999997E-2</v>
      </c>
      <c r="S322" s="174">
        <f t="shared" si="38"/>
        <v>4.3753335999999997E-2</v>
      </c>
      <c r="T322" s="174">
        <f t="shared" si="38"/>
        <v>4.3753335999999997E-2</v>
      </c>
      <c r="U322" s="174">
        <f t="shared" si="38"/>
        <v>4.3753335999999997E-2</v>
      </c>
      <c r="V322" s="174">
        <f t="shared" si="38"/>
        <v>4.3753335999999997E-2</v>
      </c>
      <c r="W322" s="174">
        <f t="shared" si="38"/>
        <v>4.3753335999999997E-2</v>
      </c>
      <c r="X322" s="174">
        <f t="shared" si="38"/>
        <v>4.3753335999999997E-2</v>
      </c>
      <c r="Y322" s="174">
        <f t="shared" si="38"/>
        <v>4.3753335999999997E-2</v>
      </c>
      <c r="Z322" s="174">
        <f t="shared" si="38"/>
        <v>4.3753335999999997E-2</v>
      </c>
      <c r="AA322" s="174">
        <f t="shared" si="38"/>
        <v>4.3753335999999997E-2</v>
      </c>
      <c r="AB322" s="174">
        <f t="shared" si="38"/>
        <v>4.3753335999999997E-2</v>
      </c>
      <c r="AC322" s="174">
        <f t="shared" si="38"/>
        <v>4.3753335999999997E-2</v>
      </c>
      <c r="AD322" s="174">
        <f t="shared" si="38"/>
        <v>4.3753335999999997E-2</v>
      </c>
      <c r="AE322" s="174">
        <f t="shared" si="38"/>
        <v>4.3753335999999997E-2</v>
      </c>
      <c r="AF322" s="174">
        <f t="shared" si="38"/>
        <v>4.3753335999999997E-2</v>
      </c>
      <c r="AG322" s="174">
        <f t="shared" si="38"/>
        <v>4.3753335999999997E-2</v>
      </c>
      <c r="AH322" s="174">
        <f t="shared" si="38"/>
        <v>4.3753335999999997E-2</v>
      </c>
      <c r="AI322" s="174">
        <f t="shared" si="38"/>
        <v>4.3753335999999997E-2</v>
      </c>
      <c r="AJ322" s="174">
        <f t="shared" si="38"/>
        <v>4.3753335999999997E-2</v>
      </c>
      <c r="AK322" s="174">
        <f t="shared" si="38"/>
        <v>4.3753335999999997E-2</v>
      </c>
      <c r="AL322" s="174">
        <f t="shared" si="38"/>
        <v>4.3753335999999997E-2</v>
      </c>
      <c r="AM322" s="174">
        <f t="shared" si="38"/>
        <v>4.3753335999999997E-2</v>
      </c>
      <c r="AN322" s="174">
        <f t="shared" si="38"/>
        <v>4.3753335999999997E-2</v>
      </c>
      <c r="AO322" s="174">
        <f t="shared" si="38"/>
        <v>4.3753335999999997E-2</v>
      </c>
      <c r="AP322" s="174">
        <f t="shared" si="38"/>
        <v>4.3753335999999997E-2</v>
      </c>
      <c r="AQ322" s="174">
        <f t="shared" si="38"/>
        <v>4.3753335999999997E-2</v>
      </c>
      <c r="AT322"/>
      <c r="AU322"/>
    </row>
    <row r="323" spans="7:47" ht="14.1" customHeight="1" thickTop="1">
      <c r="G323" s="22"/>
    </row>
    <row r="324" spans="7:47" ht="14.1" customHeight="1">
      <c r="G324" s="22"/>
      <c r="L324" s="128">
        <v>2019</v>
      </c>
      <c r="M324" s="128">
        <v>2020</v>
      </c>
      <c r="N324" s="128">
        <v>2021</v>
      </c>
      <c r="O324" s="128">
        <v>2022</v>
      </c>
      <c r="P324" s="128">
        <v>2023</v>
      </c>
      <c r="Q324" s="128">
        <v>2024</v>
      </c>
      <c r="R324" s="128">
        <v>2025</v>
      </c>
      <c r="S324" s="128">
        <v>2026</v>
      </c>
      <c r="T324" s="128">
        <v>2027</v>
      </c>
      <c r="U324" s="128">
        <v>2028</v>
      </c>
      <c r="V324" s="128">
        <v>2029</v>
      </c>
      <c r="W324" s="128">
        <v>2030</v>
      </c>
      <c r="X324" s="128">
        <v>2031</v>
      </c>
      <c r="Y324" s="128">
        <v>2032</v>
      </c>
      <c r="Z324" s="128">
        <v>2033</v>
      </c>
      <c r="AA324" s="128">
        <v>2034</v>
      </c>
      <c r="AB324" s="128">
        <v>2035</v>
      </c>
      <c r="AC324" s="128">
        <v>2036</v>
      </c>
      <c r="AD324" s="128">
        <v>2037</v>
      </c>
      <c r="AE324" s="128">
        <v>2038</v>
      </c>
      <c r="AF324" s="128">
        <v>2039</v>
      </c>
      <c r="AG324" s="128">
        <v>2040</v>
      </c>
      <c r="AH324" s="128">
        <v>2041</v>
      </c>
      <c r="AI324" s="128">
        <v>2042</v>
      </c>
      <c r="AJ324" s="128">
        <v>2043</v>
      </c>
      <c r="AK324" s="128">
        <v>2044</v>
      </c>
      <c r="AL324" s="128">
        <v>2045</v>
      </c>
      <c r="AM324" s="128">
        <v>2046</v>
      </c>
      <c r="AN324" s="128">
        <v>2047</v>
      </c>
      <c r="AO324" s="128">
        <v>2048</v>
      </c>
      <c r="AP324" s="128">
        <v>2049</v>
      </c>
      <c r="AQ324" s="128">
        <v>2050</v>
      </c>
    </row>
    <row r="325" spans="7:47" ht="14.1" customHeight="1">
      <c r="G325" s="22"/>
      <c r="H325" s="307" t="s">
        <v>168</v>
      </c>
      <c r="J325" s="303" t="s">
        <v>169</v>
      </c>
      <c r="K325" s="140" t="s">
        <v>133</v>
      </c>
      <c r="L325" s="165">
        <v>0</v>
      </c>
      <c r="M325" s="165">
        <v>0</v>
      </c>
      <c r="N325" s="165">
        <v>0</v>
      </c>
      <c r="O325" s="165">
        <v>0</v>
      </c>
      <c r="P325" s="165">
        <v>0</v>
      </c>
      <c r="Q325" s="165">
        <v>0</v>
      </c>
      <c r="R325" s="165">
        <v>0</v>
      </c>
      <c r="S325" s="165">
        <v>0</v>
      </c>
      <c r="T325" s="165">
        <v>0</v>
      </c>
      <c r="U325" s="165">
        <v>0</v>
      </c>
      <c r="V325" s="165">
        <v>0</v>
      </c>
      <c r="W325" s="165">
        <v>0</v>
      </c>
      <c r="X325" s="165">
        <v>0</v>
      </c>
      <c r="Y325" s="165">
        <v>0</v>
      </c>
      <c r="Z325" s="165">
        <v>0</v>
      </c>
      <c r="AA325" s="165">
        <v>0</v>
      </c>
      <c r="AB325" s="165">
        <v>0</v>
      </c>
      <c r="AC325" s="165">
        <v>0</v>
      </c>
      <c r="AD325" s="165">
        <v>0</v>
      </c>
      <c r="AE325" s="165">
        <v>0</v>
      </c>
      <c r="AF325" s="165">
        <v>0</v>
      </c>
      <c r="AG325" s="165">
        <v>0</v>
      </c>
      <c r="AH325" s="165">
        <v>0</v>
      </c>
      <c r="AI325" s="165">
        <v>0</v>
      </c>
      <c r="AJ325" s="165">
        <v>0</v>
      </c>
      <c r="AK325" s="165">
        <v>0</v>
      </c>
      <c r="AL325" s="165">
        <v>0</v>
      </c>
      <c r="AM325" s="165">
        <v>0</v>
      </c>
      <c r="AN325" s="165">
        <v>0</v>
      </c>
      <c r="AO325" s="165">
        <v>0</v>
      </c>
      <c r="AP325" s="165">
        <v>0</v>
      </c>
      <c r="AQ325" s="165">
        <v>0</v>
      </c>
    </row>
    <row r="326" spans="7:47" ht="14.1" customHeight="1">
      <c r="G326" s="22"/>
      <c r="H326" s="307"/>
      <c r="J326" s="304"/>
      <c r="K326" s="19" t="s">
        <v>134</v>
      </c>
      <c r="L326" s="166">
        <v>0</v>
      </c>
      <c r="M326" s="166">
        <v>0</v>
      </c>
      <c r="N326" s="166">
        <v>0</v>
      </c>
      <c r="O326" s="166">
        <v>0</v>
      </c>
      <c r="P326" s="166">
        <v>0</v>
      </c>
      <c r="Q326" s="166">
        <v>0</v>
      </c>
      <c r="R326" s="166">
        <v>0</v>
      </c>
      <c r="S326" s="166">
        <v>0</v>
      </c>
      <c r="T326" s="166">
        <v>0</v>
      </c>
      <c r="U326" s="166">
        <v>0</v>
      </c>
      <c r="V326" s="166">
        <v>0</v>
      </c>
      <c r="W326" s="166">
        <v>0</v>
      </c>
      <c r="X326" s="166">
        <v>0</v>
      </c>
      <c r="Y326" s="166">
        <v>0</v>
      </c>
      <c r="Z326" s="166">
        <v>0</v>
      </c>
      <c r="AA326" s="166">
        <v>0</v>
      </c>
      <c r="AB326" s="166">
        <v>0</v>
      </c>
      <c r="AC326" s="166">
        <v>0</v>
      </c>
      <c r="AD326" s="166">
        <v>0</v>
      </c>
      <c r="AE326" s="166">
        <v>0</v>
      </c>
      <c r="AF326" s="166">
        <v>0</v>
      </c>
      <c r="AG326" s="166">
        <v>0</v>
      </c>
      <c r="AH326" s="166">
        <v>0</v>
      </c>
      <c r="AI326" s="166">
        <v>0</v>
      </c>
      <c r="AJ326" s="166">
        <v>0</v>
      </c>
      <c r="AK326" s="166">
        <v>0</v>
      </c>
      <c r="AL326" s="166">
        <v>0</v>
      </c>
      <c r="AM326" s="166">
        <v>0</v>
      </c>
      <c r="AN326" s="166">
        <v>0</v>
      </c>
      <c r="AO326" s="166">
        <v>0</v>
      </c>
      <c r="AP326" s="166">
        <v>0</v>
      </c>
      <c r="AQ326" s="166">
        <v>0</v>
      </c>
    </row>
    <row r="327" spans="7:47" ht="14.1" customHeight="1" thickBot="1">
      <c r="G327" s="22"/>
      <c r="H327" s="307"/>
      <c r="J327" s="304"/>
      <c r="K327" s="144" t="s">
        <v>135</v>
      </c>
      <c r="L327" s="167">
        <v>0</v>
      </c>
      <c r="M327" s="167">
        <v>0</v>
      </c>
      <c r="N327" s="167">
        <v>0</v>
      </c>
      <c r="O327" s="167">
        <v>0</v>
      </c>
      <c r="P327" s="167">
        <v>0</v>
      </c>
      <c r="Q327" s="167">
        <v>0</v>
      </c>
      <c r="R327" s="167">
        <v>0</v>
      </c>
      <c r="S327" s="167">
        <v>0</v>
      </c>
      <c r="T327" s="167">
        <v>0</v>
      </c>
      <c r="U327" s="167">
        <v>0</v>
      </c>
      <c r="V327" s="167">
        <v>0</v>
      </c>
      <c r="W327" s="167">
        <v>0</v>
      </c>
      <c r="X327" s="167">
        <v>0</v>
      </c>
      <c r="Y327" s="167">
        <v>0</v>
      </c>
      <c r="Z327" s="167">
        <v>0</v>
      </c>
      <c r="AA327" s="167">
        <v>0</v>
      </c>
      <c r="AB327" s="167">
        <v>0</v>
      </c>
      <c r="AC327" s="167">
        <v>0</v>
      </c>
      <c r="AD327" s="167">
        <v>0</v>
      </c>
      <c r="AE327" s="167">
        <v>0</v>
      </c>
      <c r="AF327" s="167">
        <v>0</v>
      </c>
      <c r="AG327" s="167">
        <v>0</v>
      </c>
      <c r="AH327" s="167">
        <v>0</v>
      </c>
      <c r="AI327" s="167">
        <v>0</v>
      </c>
      <c r="AJ327" s="167">
        <v>0</v>
      </c>
      <c r="AK327" s="167">
        <v>0</v>
      </c>
      <c r="AL327" s="167">
        <v>0</v>
      </c>
      <c r="AM327" s="167">
        <v>0</v>
      </c>
      <c r="AN327" s="167">
        <v>0</v>
      </c>
      <c r="AO327" s="167">
        <v>0</v>
      </c>
      <c r="AP327" s="167">
        <v>0</v>
      </c>
      <c r="AQ327" s="167">
        <v>0</v>
      </c>
    </row>
    <row r="328" spans="7:47" ht="14.1" customHeight="1" thickTop="1">
      <c r="G328" s="22"/>
      <c r="H328" s="307"/>
      <c r="J328" s="304"/>
      <c r="K328" s="140" t="s">
        <v>136</v>
      </c>
      <c r="L328" s="168">
        <v>0</v>
      </c>
      <c r="M328" s="168">
        <v>0</v>
      </c>
      <c r="N328" s="168">
        <v>0</v>
      </c>
      <c r="O328" s="168">
        <v>0</v>
      </c>
      <c r="P328" s="168">
        <v>0</v>
      </c>
      <c r="Q328" s="168">
        <v>0</v>
      </c>
      <c r="R328" s="168">
        <v>0</v>
      </c>
      <c r="S328" s="168">
        <v>0</v>
      </c>
      <c r="T328" s="168">
        <v>0</v>
      </c>
      <c r="U328" s="168">
        <v>0</v>
      </c>
      <c r="V328" s="168">
        <v>0</v>
      </c>
      <c r="W328" s="168">
        <v>0</v>
      </c>
      <c r="X328" s="168">
        <v>0</v>
      </c>
      <c r="Y328" s="168">
        <v>0</v>
      </c>
      <c r="Z328" s="168">
        <v>0</v>
      </c>
      <c r="AA328" s="168">
        <v>0</v>
      </c>
      <c r="AB328" s="168">
        <v>0</v>
      </c>
      <c r="AC328" s="168">
        <v>0</v>
      </c>
      <c r="AD328" s="168">
        <v>0</v>
      </c>
      <c r="AE328" s="168">
        <v>0</v>
      </c>
      <c r="AF328" s="168">
        <v>0</v>
      </c>
      <c r="AG328" s="168">
        <v>0</v>
      </c>
      <c r="AH328" s="168">
        <v>0</v>
      </c>
      <c r="AI328" s="168">
        <v>0</v>
      </c>
      <c r="AJ328" s="168">
        <v>0</v>
      </c>
      <c r="AK328" s="168">
        <v>0</v>
      </c>
      <c r="AL328" s="168">
        <v>0</v>
      </c>
      <c r="AM328" s="168">
        <v>0</v>
      </c>
      <c r="AN328" s="168">
        <v>0</v>
      </c>
      <c r="AO328" s="168">
        <v>0</v>
      </c>
      <c r="AP328" s="168">
        <v>0</v>
      </c>
      <c r="AQ328" s="168">
        <v>0</v>
      </c>
    </row>
    <row r="329" spans="7:47" ht="14.1" customHeight="1">
      <c r="G329" s="22"/>
      <c r="H329" s="307"/>
      <c r="J329" s="304"/>
      <c r="K329" s="19" t="s">
        <v>137</v>
      </c>
      <c r="L329" s="166">
        <v>0</v>
      </c>
      <c r="M329" s="166">
        <v>0</v>
      </c>
      <c r="N329" s="166">
        <v>0</v>
      </c>
      <c r="O329" s="166">
        <v>0</v>
      </c>
      <c r="P329" s="166">
        <v>0</v>
      </c>
      <c r="Q329" s="166">
        <v>0</v>
      </c>
      <c r="R329" s="166">
        <v>0</v>
      </c>
      <c r="S329" s="166">
        <v>0</v>
      </c>
      <c r="T329" s="166">
        <v>0</v>
      </c>
      <c r="U329" s="166">
        <v>0</v>
      </c>
      <c r="V329" s="166">
        <v>0</v>
      </c>
      <c r="W329" s="166">
        <v>0</v>
      </c>
      <c r="X329" s="166">
        <v>0</v>
      </c>
      <c r="Y329" s="166">
        <v>0</v>
      </c>
      <c r="Z329" s="166">
        <v>0</v>
      </c>
      <c r="AA329" s="166">
        <v>0</v>
      </c>
      <c r="AB329" s="166">
        <v>0</v>
      </c>
      <c r="AC329" s="166">
        <v>0</v>
      </c>
      <c r="AD329" s="166">
        <v>0</v>
      </c>
      <c r="AE329" s="166">
        <v>0</v>
      </c>
      <c r="AF329" s="166">
        <v>0</v>
      </c>
      <c r="AG329" s="166">
        <v>0</v>
      </c>
      <c r="AH329" s="166">
        <v>0</v>
      </c>
      <c r="AI329" s="166">
        <v>0</v>
      </c>
      <c r="AJ329" s="166">
        <v>0</v>
      </c>
      <c r="AK329" s="166">
        <v>0</v>
      </c>
      <c r="AL329" s="166">
        <v>0</v>
      </c>
      <c r="AM329" s="166">
        <v>0</v>
      </c>
      <c r="AN329" s="166">
        <v>0</v>
      </c>
      <c r="AO329" s="166">
        <v>0</v>
      </c>
      <c r="AP329" s="166">
        <v>0</v>
      </c>
      <c r="AQ329" s="166">
        <v>0</v>
      </c>
    </row>
    <row r="330" spans="7:47" ht="14.1" customHeight="1" thickBot="1">
      <c r="G330" s="22"/>
      <c r="H330" s="307"/>
      <c r="J330" s="304"/>
      <c r="K330" s="144" t="s">
        <v>138</v>
      </c>
      <c r="L330" s="167">
        <v>0</v>
      </c>
      <c r="M330" s="167">
        <v>0</v>
      </c>
      <c r="N330" s="167">
        <v>0</v>
      </c>
      <c r="O330" s="167">
        <v>0</v>
      </c>
      <c r="P330" s="167">
        <v>0</v>
      </c>
      <c r="Q330" s="167">
        <v>0</v>
      </c>
      <c r="R330" s="167">
        <v>0</v>
      </c>
      <c r="S330" s="167">
        <v>0</v>
      </c>
      <c r="T330" s="167">
        <v>0</v>
      </c>
      <c r="U330" s="167">
        <v>0</v>
      </c>
      <c r="V330" s="167">
        <v>0</v>
      </c>
      <c r="W330" s="167">
        <v>0</v>
      </c>
      <c r="X330" s="167">
        <v>0</v>
      </c>
      <c r="Y330" s="167">
        <v>0</v>
      </c>
      <c r="Z330" s="167">
        <v>0</v>
      </c>
      <c r="AA330" s="167">
        <v>0</v>
      </c>
      <c r="AB330" s="167">
        <v>0</v>
      </c>
      <c r="AC330" s="167">
        <v>0</v>
      </c>
      <c r="AD330" s="167">
        <v>0</v>
      </c>
      <c r="AE330" s="167">
        <v>0</v>
      </c>
      <c r="AF330" s="167">
        <v>0</v>
      </c>
      <c r="AG330" s="167">
        <v>0</v>
      </c>
      <c r="AH330" s="167">
        <v>0</v>
      </c>
      <c r="AI330" s="167">
        <v>0</v>
      </c>
      <c r="AJ330" s="167">
        <v>0</v>
      </c>
      <c r="AK330" s="167">
        <v>0</v>
      </c>
      <c r="AL330" s="167">
        <v>0</v>
      </c>
      <c r="AM330" s="167">
        <v>0</v>
      </c>
      <c r="AN330" s="167">
        <v>0</v>
      </c>
      <c r="AO330" s="167">
        <v>0</v>
      </c>
      <c r="AP330" s="167">
        <v>0</v>
      </c>
      <c r="AQ330" s="167">
        <v>0</v>
      </c>
    </row>
    <row r="331" spans="7:47" ht="14.1" customHeight="1" thickTop="1">
      <c r="G331" s="22"/>
      <c r="H331" s="307"/>
      <c r="J331" s="304"/>
      <c r="K331" s="140" t="s">
        <v>139</v>
      </c>
      <c r="L331" s="168">
        <v>0</v>
      </c>
      <c r="M331" s="168">
        <v>0</v>
      </c>
      <c r="N331" s="168">
        <v>0</v>
      </c>
      <c r="O331" s="168">
        <v>0</v>
      </c>
      <c r="P331" s="168">
        <v>0</v>
      </c>
      <c r="Q331" s="168">
        <v>0</v>
      </c>
      <c r="R331" s="168">
        <v>0</v>
      </c>
      <c r="S331" s="168">
        <v>0</v>
      </c>
      <c r="T331" s="168">
        <v>0</v>
      </c>
      <c r="U331" s="168">
        <v>0</v>
      </c>
      <c r="V331" s="168">
        <v>0</v>
      </c>
      <c r="W331" s="168">
        <v>0</v>
      </c>
      <c r="X331" s="168">
        <v>0</v>
      </c>
      <c r="Y331" s="168">
        <v>0</v>
      </c>
      <c r="Z331" s="168">
        <v>0</v>
      </c>
      <c r="AA331" s="168">
        <v>0</v>
      </c>
      <c r="AB331" s="168">
        <v>0</v>
      </c>
      <c r="AC331" s="168">
        <v>0</v>
      </c>
      <c r="AD331" s="168">
        <v>0</v>
      </c>
      <c r="AE331" s="168">
        <v>0</v>
      </c>
      <c r="AF331" s="168">
        <v>0</v>
      </c>
      <c r="AG331" s="168">
        <v>0</v>
      </c>
      <c r="AH331" s="168">
        <v>0</v>
      </c>
      <c r="AI331" s="168">
        <v>0</v>
      </c>
      <c r="AJ331" s="168">
        <v>0</v>
      </c>
      <c r="AK331" s="168">
        <v>0</v>
      </c>
      <c r="AL331" s="168">
        <v>0</v>
      </c>
      <c r="AM331" s="168">
        <v>0</v>
      </c>
      <c r="AN331" s="168">
        <v>0</v>
      </c>
      <c r="AO331" s="168">
        <v>0</v>
      </c>
      <c r="AP331" s="168">
        <v>0</v>
      </c>
      <c r="AQ331" s="168">
        <v>0</v>
      </c>
    </row>
    <row r="332" spans="7:47" ht="14.1" customHeight="1">
      <c r="G332" s="22"/>
      <c r="H332" s="307"/>
      <c r="J332" s="304"/>
      <c r="K332" s="19" t="s">
        <v>140</v>
      </c>
      <c r="L332" s="166">
        <v>0</v>
      </c>
      <c r="M332" s="166">
        <v>0</v>
      </c>
      <c r="N332" s="166">
        <v>0</v>
      </c>
      <c r="O332" s="166">
        <v>0</v>
      </c>
      <c r="P332" s="166">
        <v>0</v>
      </c>
      <c r="Q332" s="166">
        <v>0</v>
      </c>
      <c r="R332" s="166">
        <v>0</v>
      </c>
      <c r="S332" s="166">
        <v>0</v>
      </c>
      <c r="T332" s="166">
        <v>0</v>
      </c>
      <c r="U332" s="166">
        <v>0</v>
      </c>
      <c r="V332" s="166">
        <v>0</v>
      </c>
      <c r="W332" s="166">
        <v>0</v>
      </c>
      <c r="X332" s="166">
        <v>0</v>
      </c>
      <c r="Y332" s="166">
        <v>0</v>
      </c>
      <c r="Z332" s="166">
        <v>0</v>
      </c>
      <c r="AA332" s="166">
        <v>0</v>
      </c>
      <c r="AB332" s="166">
        <v>0</v>
      </c>
      <c r="AC332" s="166">
        <v>0</v>
      </c>
      <c r="AD332" s="166">
        <v>0</v>
      </c>
      <c r="AE332" s="166">
        <v>0</v>
      </c>
      <c r="AF332" s="166">
        <v>0</v>
      </c>
      <c r="AG332" s="166">
        <v>0</v>
      </c>
      <c r="AH332" s="166">
        <v>0</v>
      </c>
      <c r="AI332" s="166">
        <v>0</v>
      </c>
      <c r="AJ332" s="166">
        <v>0</v>
      </c>
      <c r="AK332" s="166">
        <v>0</v>
      </c>
      <c r="AL332" s="166">
        <v>0</v>
      </c>
      <c r="AM332" s="166">
        <v>0</v>
      </c>
      <c r="AN332" s="166">
        <v>0</v>
      </c>
      <c r="AO332" s="166">
        <v>0</v>
      </c>
      <c r="AP332" s="166">
        <v>0</v>
      </c>
      <c r="AQ332" s="166">
        <v>0</v>
      </c>
    </row>
    <row r="333" spans="7:47" ht="14.1" customHeight="1" thickBot="1">
      <c r="G333" s="22"/>
      <c r="H333" s="307"/>
      <c r="J333" s="304"/>
      <c r="K333" s="144" t="s">
        <v>141</v>
      </c>
      <c r="L333" s="169">
        <v>0</v>
      </c>
      <c r="M333" s="169">
        <v>0</v>
      </c>
      <c r="N333" s="169">
        <v>0</v>
      </c>
      <c r="O333" s="169">
        <v>0</v>
      </c>
      <c r="P333" s="169">
        <v>0</v>
      </c>
      <c r="Q333" s="169">
        <v>0</v>
      </c>
      <c r="R333" s="169">
        <v>0</v>
      </c>
      <c r="S333" s="169">
        <v>0</v>
      </c>
      <c r="T333" s="169">
        <v>0</v>
      </c>
      <c r="U333" s="169">
        <v>0</v>
      </c>
      <c r="V333" s="169">
        <v>0</v>
      </c>
      <c r="W333" s="169">
        <v>0</v>
      </c>
      <c r="X333" s="169">
        <v>0</v>
      </c>
      <c r="Y333" s="169">
        <v>0</v>
      </c>
      <c r="Z333" s="169">
        <v>0</v>
      </c>
      <c r="AA333" s="169">
        <v>0</v>
      </c>
      <c r="AB333" s="169">
        <v>0</v>
      </c>
      <c r="AC333" s="169">
        <v>0</v>
      </c>
      <c r="AD333" s="169">
        <v>0</v>
      </c>
      <c r="AE333" s="169">
        <v>0</v>
      </c>
      <c r="AF333" s="169">
        <v>0</v>
      </c>
      <c r="AG333" s="169">
        <v>0</v>
      </c>
      <c r="AH333" s="169">
        <v>0</v>
      </c>
      <c r="AI333" s="169">
        <v>0</v>
      </c>
      <c r="AJ333" s="169">
        <v>0</v>
      </c>
      <c r="AK333" s="169">
        <v>0</v>
      </c>
      <c r="AL333" s="169">
        <v>0</v>
      </c>
      <c r="AM333" s="169">
        <v>0</v>
      </c>
      <c r="AN333" s="169">
        <v>0</v>
      </c>
      <c r="AO333" s="169">
        <v>0</v>
      </c>
      <c r="AP333" s="169">
        <v>0</v>
      </c>
      <c r="AQ333" s="169">
        <v>0</v>
      </c>
    </row>
    <row r="334" spans="7:47" ht="14.1" customHeight="1" thickTop="1">
      <c r="G334" s="22"/>
      <c r="H334" s="307"/>
      <c r="J334" s="304"/>
      <c r="K334" s="140" t="s">
        <v>142</v>
      </c>
      <c r="L334" s="168">
        <v>0</v>
      </c>
      <c r="M334" s="168">
        <v>0</v>
      </c>
      <c r="N334" s="168">
        <v>0</v>
      </c>
      <c r="O334" s="168">
        <v>0</v>
      </c>
      <c r="P334" s="168">
        <v>0</v>
      </c>
      <c r="Q334" s="168">
        <v>0</v>
      </c>
      <c r="R334" s="168">
        <v>0</v>
      </c>
      <c r="S334" s="168">
        <v>0</v>
      </c>
      <c r="T334" s="168">
        <v>0</v>
      </c>
      <c r="U334" s="168">
        <v>0</v>
      </c>
      <c r="V334" s="168">
        <v>0</v>
      </c>
      <c r="W334" s="168">
        <v>0</v>
      </c>
      <c r="X334" s="168">
        <v>0</v>
      </c>
      <c r="Y334" s="168">
        <v>0</v>
      </c>
      <c r="Z334" s="168">
        <v>0</v>
      </c>
      <c r="AA334" s="168">
        <v>0</v>
      </c>
      <c r="AB334" s="168">
        <v>0</v>
      </c>
      <c r="AC334" s="168">
        <v>0</v>
      </c>
      <c r="AD334" s="168">
        <v>0</v>
      </c>
      <c r="AE334" s="168">
        <v>0</v>
      </c>
      <c r="AF334" s="168">
        <v>0</v>
      </c>
      <c r="AG334" s="168">
        <v>0</v>
      </c>
      <c r="AH334" s="168">
        <v>0</v>
      </c>
      <c r="AI334" s="168">
        <v>0</v>
      </c>
      <c r="AJ334" s="168">
        <v>0</v>
      </c>
      <c r="AK334" s="168">
        <v>0</v>
      </c>
      <c r="AL334" s="168">
        <v>0</v>
      </c>
      <c r="AM334" s="168">
        <v>0</v>
      </c>
      <c r="AN334" s="168">
        <v>0</v>
      </c>
      <c r="AO334" s="168">
        <v>0</v>
      </c>
      <c r="AP334" s="168">
        <v>0</v>
      </c>
      <c r="AQ334" s="168">
        <v>0</v>
      </c>
    </row>
    <row r="335" spans="7:47" ht="14.1" customHeight="1">
      <c r="G335" s="22"/>
      <c r="H335" s="307"/>
      <c r="J335" s="304"/>
      <c r="K335" s="19" t="s">
        <v>143</v>
      </c>
      <c r="L335" s="166">
        <v>0</v>
      </c>
      <c r="M335" s="166">
        <v>0</v>
      </c>
      <c r="N335" s="166">
        <v>0</v>
      </c>
      <c r="O335" s="166">
        <v>0</v>
      </c>
      <c r="P335" s="166">
        <v>0</v>
      </c>
      <c r="Q335" s="166">
        <v>0</v>
      </c>
      <c r="R335" s="166">
        <v>0</v>
      </c>
      <c r="S335" s="166">
        <v>0</v>
      </c>
      <c r="T335" s="166">
        <v>0</v>
      </c>
      <c r="U335" s="166">
        <v>0</v>
      </c>
      <c r="V335" s="166">
        <v>0</v>
      </c>
      <c r="W335" s="166">
        <v>0</v>
      </c>
      <c r="X335" s="166">
        <v>0</v>
      </c>
      <c r="Y335" s="166">
        <v>0</v>
      </c>
      <c r="Z335" s="166">
        <v>0</v>
      </c>
      <c r="AA335" s="166">
        <v>0</v>
      </c>
      <c r="AB335" s="166">
        <v>0</v>
      </c>
      <c r="AC335" s="166">
        <v>0</v>
      </c>
      <c r="AD335" s="166">
        <v>0</v>
      </c>
      <c r="AE335" s="166">
        <v>0</v>
      </c>
      <c r="AF335" s="166">
        <v>0</v>
      </c>
      <c r="AG335" s="166">
        <v>0</v>
      </c>
      <c r="AH335" s="166">
        <v>0</v>
      </c>
      <c r="AI335" s="166">
        <v>0</v>
      </c>
      <c r="AJ335" s="166">
        <v>0</v>
      </c>
      <c r="AK335" s="166">
        <v>0</v>
      </c>
      <c r="AL335" s="166">
        <v>0</v>
      </c>
      <c r="AM335" s="166">
        <v>0</v>
      </c>
      <c r="AN335" s="166">
        <v>0</v>
      </c>
      <c r="AO335" s="166">
        <v>0</v>
      </c>
      <c r="AP335" s="166">
        <v>0</v>
      </c>
      <c r="AQ335" s="166">
        <v>0</v>
      </c>
    </row>
    <row r="336" spans="7:47" ht="14.1" customHeight="1" thickBot="1">
      <c r="G336" s="22"/>
      <c r="H336" s="307"/>
      <c r="J336" s="304"/>
      <c r="K336" s="144" t="s">
        <v>144</v>
      </c>
      <c r="L336" s="169">
        <v>0</v>
      </c>
      <c r="M336" s="169">
        <v>0</v>
      </c>
      <c r="N336" s="169">
        <v>0</v>
      </c>
      <c r="O336" s="169">
        <v>0</v>
      </c>
      <c r="P336" s="169">
        <v>0</v>
      </c>
      <c r="Q336" s="169">
        <v>0</v>
      </c>
      <c r="R336" s="169">
        <v>0</v>
      </c>
      <c r="S336" s="169">
        <v>0</v>
      </c>
      <c r="T336" s="169">
        <v>0</v>
      </c>
      <c r="U336" s="169">
        <v>0</v>
      </c>
      <c r="V336" s="169">
        <v>0</v>
      </c>
      <c r="W336" s="169">
        <v>0</v>
      </c>
      <c r="X336" s="169">
        <v>0</v>
      </c>
      <c r="Y336" s="169">
        <v>0</v>
      </c>
      <c r="Z336" s="169">
        <v>0</v>
      </c>
      <c r="AA336" s="169">
        <v>0</v>
      </c>
      <c r="AB336" s="169">
        <v>0</v>
      </c>
      <c r="AC336" s="169">
        <v>0</v>
      </c>
      <c r="AD336" s="169">
        <v>0</v>
      </c>
      <c r="AE336" s="169">
        <v>0</v>
      </c>
      <c r="AF336" s="169">
        <v>0</v>
      </c>
      <c r="AG336" s="169">
        <v>0</v>
      </c>
      <c r="AH336" s="169">
        <v>0</v>
      </c>
      <c r="AI336" s="169">
        <v>0</v>
      </c>
      <c r="AJ336" s="169">
        <v>0</v>
      </c>
      <c r="AK336" s="169">
        <v>0</v>
      </c>
      <c r="AL336" s="169">
        <v>0</v>
      </c>
      <c r="AM336" s="169">
        <v>0</v>
      </c>
      <c r="AN336" s="169">
        <v>0</v>
      </c>
      <c r="AO336" s="169">
        <v>0</v>
      </c>
      <c r="AP336" s="169">
        <v>0</v>
      </c>
      <c r="AQ336" s="169">
        <v>0</v>
      </c>
    </row>
    <row r="337" spans="7:43" ht="14.1" customHeight="1" thickTop="1">
      <c r="G337" s="22"/>
      <c r="H337" s="307"/>
      <c r="J337" s="304"/>
      <c r="K337" s="140" t="s">
        <v>145</v>
      </c>
      <c r="L337" s="168">
        <v>0</v>
      </c>
      <c r="M337" s="168">
        <v>0</v>
      </c>
      <c r="N337" s="168">
        <v>0</v>
      </c>
      <c r="O337" s="168">
        <v>0</v>
      </c>
      <c r="P337" s="168">
        <v>0</v>
      </c>
      <c r="Q337" s="168">
        <v>0</v>
      </c>
      <c r="R337" s="168">
        <v>0</v>
      </c>
      <c r="S337" s="168">
        <v>0</v>
      </c>
      <c r="T337" s="168">
        <v>0</v>
      </c>
      <c r="U337" s="168">
        <v>0</v>
      </c>
      <c r="V337" s="168">
        <v>0</v>
      </c>
      <c r="W337" s="168">
        <v>0</v>
      </c>
      <c r="X337" s="168">
        <v>0</v>
      </c>
      <c r="Y337" s="168">
        <v>0</v>
      </c>
      <c r="Z337" s="168">
        <v>0</v>
      </c>
      <c r="AA337" s="168">
        <v>0</v>
      </c>
      <c r="AB337" s="168">
        <v>0</v>
      </c>
      <c r="AC337" s="168">
        <v>0</v>
      </c>
      <c r="AD337" s="168">
        <v>0</v>
      </c>
      <c r="AE337" s="168">
        <v>0</v>
      </c>
      <c r="AF337" s="168">
        <v>0</v>
      </c>
      <c r="AG337" s="168">
        <v>0</v>
      </c>
      <c r="AH337" s="168">
        <v>0</v>
      </c>
      <c r="AI337" s="168">
        <v>0</v>
      </c>
      <c r="AJ337" s="168">
        <v>0</v>
      </c>
      <c r="AK337" s="168">
        <v>0</v>
      </c>
      <c r="AL337" s="168">
        <v>0</v>
      </c>
      <c r="AM337" s="168">
        <v>0</v>
      </c>
      <c r="AN337" s="168">
        <v>0</v>
      </c>
      <c r="AO337" s="168">
        <v>0</v>
      </c>
      <c r="AP337" s="168">
        <v>0</v>
      </c>
      <c r="AQ337" s="168">
        <v>0</v>
      </c>
    </row>
    <row r="338" spans="7:43" ht="14.1" customHeight="1">
      <c r="G338" s="22"/>
      <c r="H338" s="307"/>
      <c r="J338" s="304"/>
      <c r="K338" s="19" t="s">
        <v>146</v>
      </c>
      <c r="L338" s="166">
        <v>0</v>
      </c>
      <c r="M338" s="166">
        <v>0</v>
      </c>
      <c r="N338" s="166">
        <v>0</v>
      </c>
      <c r="O338" s="166">
        <v>0</v>
      </c>
      <c r="P338" s="166">
        <v>0</v>
      </c>
      <c r="Q338" s="166">
        <v>0</v>
      </c>
      <c r="R338" s="166">
        <v>0</v>
      </c>
      <c r="S338" s="166">
        <v>0</v>
      </c>
      <c r="T338" s="166">
        <v>0</v>
      </c>
      <c r="U338" s="166">
        <v>0</v>
      </c>
      <c r="V338" s="166">
        <v>0</v>
      </c>
      <c r="W338" s="166">
        <v>0</v>
      </c>
      <c r="X338" s="166">
        <v>0</v>
      </c>
      <c r="Y338" s="166">
        <v>0</v>
      </c>
      <c r="Z338" s="166">
        <v>0</v>
      </c>
      <c r="AA338" s="166">
        <v>0</v>
      </c>
      <c r="AB338" s="166">
        <v>0</v>
      </c>
      <c r="AC338" s="166">
        <v>0</v>
      </c>
      <c r="AD338" s="166">
        <v>0</v>
      </c>
      <c r="AE338" s="166">
        <v>0</v>
      </c>
      <c r="AF338" s="166">
        <v>0</v>
      </c>
      <c r="AG338" s="166">
        <v>0</v>
      </c>
      <c r="AH338" s="166">
        <v>0</v>
      </c>
      <c r="AI338" s="166">
        <v>0</v>
      </c>
      <c r="AJ338" s="166">
        <v>0</v>
      </c>
      <c r="AK338" s="166">
        <v>0</v>
      </c>
      <c r="AL338" s="166">
        <v>0</v>
      </c>
      <c r="AM338" s="166">
        <v>0</v>
      </c>
      <c r="AN338" s="166">
        <v>0</v>
      </c>
      <c r="AO338" s="166">
        <v>0</v>
      </c>
      <c r="AP338" s="166">
        <v>0</v>
      </c>
      <c r="AQ338" s="166">
        <v>0</v>
      </c>
    </row>
    <row r="339" spans="7:43" ht="14.1" customHeight="1">
      <c r="G339" s="22"/>
      <c r="H339" s="307"/>
      <c r="J339" s="304"/>
      <c r="K339" s="144" t="s">
        <v>147</v>
      </c>
      <c r="L339" s="169">
        <v>0</v>
      </c>
      <c r="M339" s="169">
        <v>0</v>
      </c>
      <c r="N339" s="169">
        <v>0</v>
      </c>
      <c r="O339" s="169">
        <v>0</v>
      </c>
      <c r="P339" s="169">
        <v>0</v>
      </c>
      <c r="Q339" s="169">
        <v>0</v>
      </c>
      <c r="R339" s="169">
        <v>0</v>
      </c>
      <c r="S339" s="169">
        <v>0</v>
      </c>
      <c r="T339" s="169">
        <v>0</v>
      </c>
      <c r="U339" s="169">
        <v>0</v>
      </c>
      <c r="V339" s="169">
        <v>0</v>
      </c>
      <c r="W339" s="169">
        <v>0</v>
      </c>
      <c r="X339" s="169">
        <v>0</v>
      </c>
      <c r="Y339" s="169">
        <v>0</v>
      </c>
      <c r="Z339" s="169">
        <v>0</v>
      </c>
      <c r="AA339" s="169">
        <v>0</v>
      </c>
      <c r="AB339" s="169">
        <v>0</v>
      </c>
      <c r="AC339" s="169">
        <v>0</v>
      </c>
      <c r="AD339" s="169">
        <v>0</v>
      </c>
      <c r="AE339" s="169">
        <v>0</v>
      </c>
      <c r="AF339" s="169">
        <v>0</v>
      </c>
      <c r="AG339" s="169">
        <v>0</v>
      </c>
      <c r="AH339" s="169">
        <v>0</v>
      </c>
      <c r="AI339" s="169">
        <v>0</v>
      </c>
      <c r="AJ339" s="169">
        <v>0</v>
      </c>
      <c r="AK339" s="169">
        <v>0</v>
      </c>
      <c r="AL339" s="169">
        <v>0</v>
      </c>
      <c r="AM339" s="169">
        <v>0</v>
      </c>
      <c r="AN339" s="169">
        <v>0</v>
      </c>
      <c r="AO339" s="169">
        <v>0</v>
      </c>
      <c r="AP339" s="169">
        <v>0</v>
      </c>
      <c r="AQ339" s="169">
        <v>0</v>
      </c>
    </row>
    <row r="340" spans="7:43" ht="14.1" customHeight="1">
      <c r="G340" s="22"/>
      <c r="H340" s="307"/>
      <c r="J340" s="304"/>
      <c r="K340" s="140" t="s">
        <v>148</v>
      </c>
      <c r="L340" s="165">
        <v>0</v>
      </c>
      <c r="M340" s="165">
        <v>0</v>
      </c>
      <c r="N340" s="165">
        <v>0</v>
      </c>
      <c r="O340" s="165">
        <v>0</v>
      </c>
      <c r="P340" s="165">
        <v>0</v>
      </c>
      <c r="Q340" s="165">
        <v>0</v>
      </c>
      <c r="R340" s="165">
        <v>0</v>
      </c>
      <c r="S340" s="165">
        <v>0</v>
      </c>
      <c r="T340" s="165">
        <v>0</v>
      </c>
      <c r="U340" s="165">
        <v>0</v>
      </c>
      <c r="V340" s="165">
        <v>0</v>
      </c>
      <c r="W340" s="165">
        <v>0</v>
      </c>
      <c r="X340" s="165">
        <v>0</v>
      </c>
      <c r="Y340" s="165">
        <v>0</v>
      </c>
      <c r="Z340" s="165">
        <v>0</v>
      </c>
      <c r="AA340" s="165">
        <v>0</v>
      </c>
      <c r="AB340" s="165">
        <v>0</v>
      </c>
      <c r="AC340" s="165">
        <v>0</v>
      </c>
      <c r="AD340" s="165">
        <v>0</v>
      </c>
      <c r="AE340" s="165">
        <v>0</v>
      </c>
      <c r="AF340" s="165">
        <v>0</v>
      </c>
      <c r="AG340" s="165">
        <v>0</v>
      </c>
      <c r="AH340" s="165">
        <v>0</v>
      </c>
      <c r="AI340" s="165">
        <v>0</v>
      </c>
      <c r="AJ340" s="165">
        <v>0</v>
      </c>
      <c r="AK340" s="165">
        <v>0</v>
      </c>
      <c r="AL340" s="165">
        <v>0</v>
      </c>
      <c r="AM340" s="165">
        <v>0</v>
      </c>
      <c r="AN340" s="165">
        <v>0</v>
      </c>
      <c r="AO340" s="165">
        <v>0</v>
      </c>
      <c r="AP340" s="165">
        <v>0</v>
      </c>
      <c r="AQ340" s="165">
        <v>0</v>
      </c>
    </row>
    <row r="341" spans="7:43" ht="14.1" customHeight="1">
      <c r="G341" s="22"/>
      <c r="H341" s="307"/>
      <c r="J341" s="304"/>
      <c r="K341" s="19" t="s">
        <v>149</v>
      </c>
      <c r="L341" s="166">
        <v>0</v>
      </c>
      <c r="M341" s="166">
        <v>0</v>
      </c>
      <c r="N341" s="166">
        <v>0</v>
      </c>
      <c r="O341" s="166">
        <v>0</v>
      </c>
      <c r="P341" s="166">
        <v>0</v>
      </c>
      <c r="Q341" s="166">
        <v>0</v>
      </c>
      <c r="R341" s="166">
        <v>0</v>
      </c>
      <c r="S341" s="166">
        <v>0</v>
      </c>
      <c r="T341" s="166">
        <v>0</v>
      </c>
      <c r="U341" s="166">
        <v>0</v>
      </c>
      <c r="V341" s="166">
        <v>0</v>
      </c>
      <c r="W341" s="166">
        <v>0</v>
      </c>
      <c r="X341" s="166">
        <v>0</v>
      </c>
      <c r="Y341" s="166">
        <v>0</v>
      </c>
      <c r="Z341" s="166">
        <v>0</v>
      </c>
      <c r="AA341" s="166">
        <v>0</v>
      </c>
      <c r="AB341" s="166">
        <v>0</v>
      </c>
      <c r="AC341" s="166">
        <v>0</v>
      </c>
      <c r="AD341" s="166">
        <v>0</v>
      </c>
      <c r="AE341" s="166">
        <v>0</v>
      </c>
      <c r="AF341" s="166">
        <v>0</v>
      </c>
      <c r="AG341" s="166">
        <v>0</v>
      </c>
      <c r="AH341" s="166">
        <v>0</v>
      </c>
      <c r="AI341" s="166">
        <v>0</v>
      </c>
      <c r="AJ341" s="166">
        <v>0</v>
      </c>
      <c r="AK341" s="166">
        <v>0</v>
      </c>
      <c r="AL341" s="166">
        <v>0</v>
      </c>
      <c r="AM341" s="166">
        <v>0</v>
      </c>
      <c r="AN341" s="166">
        <v>0</v>
      </c>
      <c r="AO341" s="166">
        <v>0</v>
      </c>
      <c r="AP341" s="166">
        <v>0</v>
      </c>
      <c r="AQ341" s="166">
        <v>0</v>
      </c>
    </row>
    <row r="342" spans="7:43" ht="14.1" customHeight="1" thickBot="1">
      <c r="G342" s="22"/>
      <c r="H342" s="307"/>
      <c r="J342" s="304"/>
      <c r="K342" s="144" t="s">
        <v>150</v>
      </c>
      <c r="L342" s="167">
        <v>0</v>
      </c>
      <c r="M342" s="167">
        <v>0</v>
      </c>
      <c r="N342" s="167">
        <v>0</v>
      </c>
      <c r="O342" s="167">
        <v>0</v>
      </c>
      <c r="P342" s="167">
        <v>0</v>
      </c>
      <c r="Q342" s="167">
        <v>0</v>
      </c>
      <c r="R342" s="167">
        <v>0</v>
      </c>
      <c r="S342" s="167">
        <v>0</v>
      </c>
      <c r="T342" s="167">
        <v>0</v>
      </c>
      <c r="U342" s="167">
        <v>0</v>
      </c>
      <c r="V342" s="167">
        <v>0</v>
      </c>
      <c r="W342" s="167">
        <v>0</v>
      </c>
      <c r="X342" s="167">
        <v>0</v>
      </c>
      <c r="Y342" s="167">
        <v>0</v>
      </c>
      <c r="Z342" s="167">
        <v>0</v>
      </c>
      <c r="AA342" s="167">
        <v>0</v>
      </c>
      <c r="AB342" s="167">
        <v>0</v>
      </c>
      <c r="AC342" s="167">
        <v>0</v>
      </c>
      <c r="AD342" s="167">
        <v>0</v>
      </c>
      <c r="AE342" s="167">
        <v>0</v>
      </c>
      <c r="AF342" s="167">
        <v>0</v>
      </c>
      <c r="AG342" s="167">
        <v>0</v>
      </c>
      <c r="AH342" s="167">
        <v>0</v>
      </c>
      <c r="AI342" s="167">
        <v>0</v>
      </c>
      <c r="AJ342" s="167">
        <v>0</v>
      </c>
      <c r="AK342" s="167">
        <v>0</v>
      </c>
      <c r="AL342" s="167">
        <v>0</v>
      </c>
      <c r="AM342" s="167">
        <v>0</v>
      </c>
      <c r="AN342" s="167">
        <v>0</v>
      </c>
      <c r="AO342" s="167">
        <v>0</v>
      </c>
      <c r="AP342" s="167">
        <v>0</v>
      </c>
      <c r="AQ342" s="167">
        <v>0</v>
      </c>
    </row>
    <row r="343" spans="7:43" ht="14.1" customHeight="1" thickTop="1">
      <c r="G343" s="22"/>
      <c r="H343" s="307"/>
      <c r="J343" s="304"/>
      <c r="K343" s="140" t="s">
        <v>151</v>
      </c>
      <c r="L343" s="168">
        <v>0</v>
      </c>
      <c r="M343" s="168">
        <v>0</v>
      </c>
      <c r="N343" s="168">
        <v>0</v>
      </c>
      <c r="O343" s="168">
        <v>0</v>
      </c>
      <c r="P343" s="168">
        <v>0</v>
      </c>
      <c r="Q343" s="168">
        <v>0</v>
      </c>
      <c r="R343" s="168">
        <v>0</v>
      </c>
      <c r="S343" s="168">
        <v>0</v>
      </c>
      <c r="T343" s="168">
        <v>0</v>
      </c>
      <c r="U343" s="168">
        <v>0</v>
      </c>
      <c r="V343" s="168">
        <v>0</v>
      </c>
      <c r="W343" s="168">
        <v>0</v>
      </c>
      <c r="X343" s="168">
        <v>0</v>
      </c>
      <c r="Y343" s="168">
        <v>0</v>
      </c>
      <c r="Z343" s="168">
        <v>0</v>
      </c>
      <c r="AA343" s="168">
        <v>0</v>
      </c>
      <c r="AB343" s="168">
        <v>0</v>
      </c>
      <c r="AC343" s="168">
        <v>0</v>
      </c>
      <c r="AD343" s="168">
        <v>0</v>
      </c>
      <c r="AE343" s="168">
        <v>0</v>
      </c>
      <c r="AF343" s="168">
        <v>0</v>
      </c>
      <c r="AG343" s="168">
        <v>0</v>
      </c>
      <c r="AH343" s="168">
        <v>0</v>
      </c>
      <c r="AI343" s="168">
        <v>0</v>
      </c>
      <c r="AJ343" s="168">
        <v>0</v>
      </c>
      <c r="AK343" s="168">
        <v>0</v>
      </c>
      <c r="AL343" s="168">
        <v>0</v>
      </c>
      <c r="AM343" s="168">
        <v>0</v>
      </c>
      <c r="AN343" s="168">
        <v>0</v>
      </c>
      <c r="AO343" s="168">
        <v>0</v>
      </c>
      <c r="AP343" s="168">
        <v>0</v>
      </c>
      <c r="AQ343" s="168">
        <v>0</v>
      </c>
    </row>
    <row r="344" spans="7:43" ht="14.1" customHeight="1">
      <c r="G344" s="22"/>
      <c r="H344" s="307"/>
      <c r="J344" s="304"/>
      <c r="K344" s="19" t="s">
        <v>152</v>
      </c>
      <c r="L344" s="166">
        <v>0</v>
      </c>
      <c r="M344" s="166">
        <v>0</v>
      </c>
      <c r="N344" s="166">
        <v>0</v>
      </c>
      <c r="O344" s="166">
        <v>0</v>
      </c>
      <c r="P344" s="166">
        <v>0</v>
      </c>
      <c r="Q344" s="166">
        <v>0</v>
      </c>
      <c r="R344" s="166">
        <v>0</v>
      </c>
      <c r="S344" s="166">
        <v>0</v>
      </c>
      <c r="T344" s="166">
        <v>0</v>
      </c>
      <c r="U344" s="166">
        <v>0</v>
      </c>
      <c r="V344" s="166">
        <v>0</v>
      </c>
      <c r="W344" s="166">
        <v>0</v>
      </c>
      <c r="X344" s="166">
        <v>0</v>
      </c>
      <c r="Y344" s="166">
        <v>0</v>
      </c>
      <c r="Z344" s="166">
        <v>0</v>
      </c>
      <c r="AA344" s="166">
        <v>0</v>
      </c>
      <c r="AB344" s="166">
        <v>0</v>
      </c>
      <c r="AC344" s="166">
        <v>0</v>
      </c>
      <c r="AD344" s="166">
        <v>0</v>
      </c>
      <c r="AE344" s="166">
        <v>0</v>
      </c>
      <c r="AF344" s="166">
        <v>0</v>
      </c>
      <c r="AG344" s="166">
        <v>0</v>
      </c>
      <c r="AH344" s="166">
        <v>0</v>
      </c>
      <c r="AI344" s="166">
        <v>0</v>
      </c>
      <c r="AJ344" s="166">
        <v>0</v>
      </c>
      <c r="AK344" s="166">
        <v>0</v>
      </c>
      <c r="AL344" s="166">
        <v>0</v>
      </c>
      <c r="AM344" s="166">
        <v>0</v>
      </c>
      <c r="AN344" s="166">
        <v>0</v>
      </c>
      <c r="AO344" s="166">
        <v>0</v>
      </c>
      <c r="AP344" s="166">
        <v>0</v>
      </c>
      <c r="AQ344" s="166">
        <v>0</v>
      </c>
    </row>
    <row r="345" spans="7:43" ht="14.1" customHeight="1" thickBot="1">
      <c r="G345" s="22"/>
      <c r="H345" s="307"/>
      <c r="J345" s="304"/>
      <c r="K345" s="144" t="s">
        <v>153</v>
      </c>
      <c r="L345" s="167">
        <v>0</v>
      </c>
      <c r="M345" s="167">
        <v>0</v>
      </c>
      <c r="N345" s="167">
        <v>0</v>
      </c>
      <c r="O345" s="167">
        <v>0</v>
      </c>
      <c r="P345" s="167">
        <v>0</v>
      </c>
      <c r="Q345" s="167">
        <v>0</v>
      </c>
      <c r="R345" s="167">
        <v>0</v>
      </c>
      <c r="S345" s="167">
        <v>0</v>
      </c>
      <c r="T345" s="167">
        <v>0</v>
      </c>
      <c r="U345" s="167">
        <v>0</v>
      </c>
      <c r="V345" s="167">
        <v>0</v>
      </c>
      <c r="W345" s="167">
        <v>0</v>
      </c>
      <c r="X345" s="167">
        <v>0</v>
      </c>
      <c r="Y345" s="167">
        <v>0</v>
      </c>
      <c r="Z345" s="167">
        <v>0</v>
      </c>
      <c r="AA345" s="167">
        <v>0</v>
      </c>
      <c r="AB345" s="167">
        <v>0</v>
      </c>
      <c r="AC345" s="167">
        <v>0</v>
      </c>
      <c r="AD345" s="167">
        <v>0</v>
      </c>
      <c r="AE345" s="167">
        <v>0</v>
      </c>
      <c r="AF345" s="167">
        <v>0</v>
      </c>
      <c r="AG345" s="167">
        <v>0</v>
      </c>
      <c r="AH345" s="167">
        <v>0</v>
      </c>
      <c r="AI345" s="167">
        <v>0</v>
      </c>
      <c r="AJ345" s="167">
        <v>0</v>
      </c>
      <c r="AK345" s="167">
        <v>0</v>
      </c>
      <c r="AL345" s="167">
        <v>0</v>
      </c>
      <c r="AM345" s="167">
        <v>0</v>
      </c>
      <c r="AN345" s="167">
        <v>0</v>
      </c>
      <c r="AO345" s="167">
        <v>0</v>
      </c>
      <c r="AP345" s="167">
        <v>0</v>
      </c>
      <c r="AQ345" s="167">
        <v>0</v>
      </c>
    </row>
    <row r="346" spans="7:43" ht="14.1" customHeight="1" thickTop="1">
      <c r="G346" s="22"/>
      <c r="H346" s="307"/>
      <c r="J346" s="304"/>
      <c r="K346" s="140" t="s">
        <v>154</v>
      </c>
      <c r="L346" s="168">
        <v>0</v>
      </c>
      <c r="M346" s="168">
        <v>0</v>
      </c>
      <c r="N346" s="168">
        <v>0</v>
      </c>
      <c r="O346" s="168">
        <v>0</v>
      </c>
      <c r="P346" s="168">
        <v>0</v>
      </c>
      <c r="Q346" s="168">
        <v>0</v>
      </c>
      <c r="R346" s="168">
        <v>0</v>
      </c>
      <c r="S346" s="168">
        <v>0</v>
      </c>
      <c r="T346" s="168">
        <v>0</v>
      </c>
      <c r="U346" s="168">
        <v>0</v>
      </c>
      <c r="V346" s="168">
        <v>0</v>
      </c>
      <c r="W346" s="168">
        <v>0</v>
      </c>
      <c r="X346" s="168">
        <v>0</v>
      </c>
      <c r="Y346" s="168">
        <v>0</v>
      </c>
      <c r="Z346" s="168">
        <v>0</v>
      </c>
      <c r="AA346" s="168">
        <v>0</v>
      </c>
      <c r="AB346" s="168">
        <v>0</v>
      </c>
      <c r="AC346" s="168">
        <v>0</v>
      </c>
      <c r="AD346" s="168">
        <v>0</v>
      </c>
      <c r="AE346" s="168">
        <v>0</v>
      </c>
      <c r="AF346" s="168">
        <v>0</v>
      </c>
      <c r="AG346" s="168">
        <v>0</v>
      </c>
      <c r="AH346" s="168">
        <v>0</v>
      </c>
      <c r="AI346" s="168">
        <v>0</v>
      </c>
      <c r="AJ346" s="168">
        <v>0</v>
      </c>
      <c r="AK346" s="168">
        <v>0</v>
      </c>
      <c r="AL346" s="168">
        <v>0</v>
      </c>
      <c r="AM346" s="168">
        <v>0</v>
      </c>
      <c r="AN346" s="168">
        <v>0</v>
      </c>
      <c r="AO346" s="168">
        <v>0</v>
      </c>
      <c r="AP346" s="168">
        <v>0</v>
      </c>
      <c r="AQ346" s="168">
        <v>0</v>
      </c>
    </row>
    <row r="347" spans="7:43" ht="14.1" customHeight="1">
      <c r="G347" s="22"/>
      <c r="H347" s="307"/>
      <c r="J347" s="304"/>
      <c r="K347" s="19" t="s">
        <v>155</v>
      </c>
      <c r="L347" s="166">
        <v>0</v>
      </c>
      <c r="M347" s="166">
        <v>0</v>
      </c>
      <c r="N347" s="166">
        <v>0</v>
      </c>
      <c r="O347" s="166">
        <v>0</v>
      </c>
      <c r="P347" s="166">
        <v>0</v>
      </c>
      <c r="Q347" s="166">
        <v>0</v>
      </c>
      <c r="R347" s="166">
        <v>0</v>
      </c>
      <c r="S347" s="166">
        <v>0</v>
      </c>
      <c r="T347" s="166">
        <v>0</v>
      </c>
      <c r="U347" s="166">
        <v>0</v>
      </c>
      <c r="V347" s="166">
        <v>0</v>
      </c>
      <c r="W347" s="166">
        <v>0</v>
      </c>
      <c r="X347" s="166">
        <v>0</v>
      </c>
      <c r="Y347" s="166">
        <v>0</v>
      </c>
      <c r="Z347" s="166">
        <v>0</v>
      </c>
      <c r="AA347" s="166">
        <v>0</v>
      </c>
      <c r="AB347" s="166">
        <v>0</v>
      </c>
      <c r="AC347" s="166">
        <v>0</v>
      </c>
      <c r="AD347" s="166">
        <v>0</v>
      </c>
      <c r="AE347" s="166">
        <v>0</v>
      </c>
      <c r="AF347" s="166">
        <v>0</v>
      </c>
      <c r="AG347" s="166">
        <v>0</v>
      </c>
      <c r="AH347" s="166">
        <v>0</v>
      </c>
      <c r="AI347" s="166">
        <v>0</v>
      </c>
      <c r="AJ347" s="166">
        <v>0</v>
      </c>
      <c r="AK347" s="166">
        <v>0</v>
      </c>
      <c r="AL347" s="166">
        <v>0</v>
      </c>
      <c r="AM347" s="166">
        <v>0</v>
      </c>
      <c r="AN347" s="166">
        <v>0</v>
      </c>
      <c r="AO347" s="166">
        <v>0</v>
      </c>
      <c r="AP347" s="166">
        <v>0</v>
      </c>
      <c r="AQ347" s="166">
        <v>0</v>
      </c>
    </row>
    <row r="348" spans="7:43" ht="14.1" customHeight="1" thickBot="1">
      <c r="G348" s="22"/>
      <c r="H348" s="307"/>
      <c r="J348" s="304"/>
      <c r="K348" s="144" t="s">
        <v>156</v>
      </c>
      <c r="L348" s="169">
        <v>0</v>
      </c>
      <c r="M348" s="169">
        <v>0</v>
      </c>
      <c r="N348" s="169">
        <v>0</v>
      </c>
      <c r="O348" s="169">
        <v>0</v>
      </c>
      <c r="P348" s="169">
        <v>0</v>
      </c>
      <c r="Q348" s="169">
        <v>0</v>
      </c>
      <c r="R348" s="169">
        <v>0</v>
      </c>
      <c r="S348" s="169">
        <v>0</v>
      </c>
      <c r="T348" s="169">
        <v>0</v>
      </c>
      <c r="U348" s="169">
        <v>0</v>
      </c>
      <c r="V348" s="169">
        <v>0</v>
      </c>
      <c r="W348" s="169">
        <v>0</v>
      </c>
      <c r="X348" s="169">
        <v>0</v>
      </c>
      <c r="Y348" s="169">
        <v>0</v>
      </c>
      <c r="Z348" s="169">
        <v>0</v>
      </c>
      <c r="AA348" s="169">
        <v>0</v>
      </c>
      <c r="AB348" s="169">
        <v>0</v>
      </c>
      <c r="AC348" s="169">
        <v>0</v>
      </c>
      <c r="AD348" s="169">
        <v>0</v>
      </c>
      <c r="AE348" s="169">
        <v>0</v>
      </c>
      <c r="AF348" s="169">
        <v>0</v>
      </c>
      <c r="AG348" s="169">
        <v>0</v>
      </c>
      <c r="AH348" s="169">
        <v>0</v>
      </c>
      <c r="AI348" s="169">
        <v>0</v>
      </c>
      <c r="AJ348" s="169">
        <v>0</v>
      </c>
      <c r="AK348" s="169">
        <v>0</v>
      </c>
      <c r="AL348" s="169">
        <v>0</v>
      </c>
      <c r="AM348" s="169">
        <v>0</v>
      </c>
      <c r="AN348" s="169">
        <v>0</v>
      </c>
      <c r="AO348" s="169">
        <v>0</v>
      </c>
      <c r="AP348" s="169">
        <v>0</v>
      </c>
      <c r="AQ348" s="169">
        <v>0</v>
      </c>
    </row>
    <row r="349" spans="7:43" ht="14.1" customHeight="1" thickTop="1">
      <c r="G349" s="22"/>
      <c r="H349" s="307"/>
      <c r="J349" s="304"/>
      <c r="K349" s="140" t="s">
        <v>157</v>
      </c>
      <c r="L349" s="168">
        <v>0</v>
      </c>
      <c r="M349" s="168">
        <v>0</v>
      </c>
      <c r="N349" s="168">
        <v>0</v>
      </c>
      <c r="O349" s="168">
        <v>0</v>
      </c>
      <c r="P349" s="168">
        <v>0</v>
      </c>
      <c r="Q349" s="168">
        <v>0</v>
      </c>
      <c r="R349" s="168">
        <v>0</v>
      </c>
      <c r="S349" s="168">
        <v>0</v>
      </c>
      <c r="T349" s="168">
        <v>0</v>
      </c>
      <c r="U349" s="168">
        <v>0</v>
      </c>
      <c r="V349" s="168">
        <v>0</v>
      </c>
      <c r="W349" s="168">
        <v>0</v>
      </c>
      <c r="X349" s="168">
        <v>0</v>
      </c>
      <c r="Y349" s="168">
        <v>0</v>
      </c>
      <c r="Z349" s="168">
        <v>0</v>
      </c>
      <c r="AA349" s="168">
        <v>0</v>
      </c>
      <c r="AB349" s="168">
        <v>0</v>
      </c>
      <c r="AC349" s="168">
        <v>0</v>
      </c>
      <c r="AD349" s="168">
        <v>0</v>
      </c>
      <c r="AE349" s="168">
        <v>0</v>
      </c>
      <c r="AF349" s="168">
        <v>0</v>
      </c>
      <c r="AG349" s="168">
        <v>0</v>
      </c>
      <c r="AH349" s="168">
        <v>0</v>
      </c>
      <c r="AI349" s="168">
        <v>0</v>
      </c>
      <c r="AJ349" s="168">
        <v>0</v>
      </c>
      <c r="AK349" s="168">
        <v>0</v>
      </c>
      <c r="AL349" s="168">
        <v>0</v>
      </c>
      <c r="AM349" s="168">
        <v>0</v>
      </c>
      <c r="AN349" s="168">
        <v>0</v>
      </c>
      <c r="AO349" s="168">
        <v>0</v>
      </c>
      <c r="AP349" s="168">
        <v>0</v>
      </c>
      <c r="AQ349" s="168">
        <v>0</v>
      </c>
    </row>
    <row r="350" spans="7:43" ht="14.1" customHeight="1">
      <c r="G350" s="22"/>
      <c r="H350" s="307"/>
      <c r="J350" s="304"/>
      <c r="K350" s="19" t="s">
        <v>158</v>
      </c>
      <c r="L350" s="166">
        <v>0</v>
      </c>
      <c r="M350" s="166">
        <v>0</v>
      </c>
      <c r="N350" s="166">
        <v>0</v>
      </c>
      <c r="O350" s="166">
        <v>0</v>
      </c>
      <c r="P350" s="166">
        <v>0</v>
      </c>
      <c r="Q350" s="166">
        <v>0</v>
      </c>
      <c r="R350" s="166">
        <v>0</v>
      </c>
      <c r="S350" s="166">
        <v>0</v>
      </c>
      <c r="T350" s="166">
        <v>0</v>
      </c>
      <c r="U350" s="166">
        <v>0</v>
      </c>
      <c r="V350" s="166">
        <v>0</v>
      </c>
      <c r="W350" s="166">
        <v>0</v>
      </c>
      <c r="X350" s="166">
        <v>0</v>
      </c>
      <c r="Y350" s="166">
        <v>0</v>
      </c>
      <c r="Z350" s="166">
        <v>0</v>
      </c>
      <c r="AA350" s="166">
        <v>0</v>
      </c>
      <c r="AB350" s="166">
        <v>0</v>
      </c>
      <c r="AC350" s="166">
        <v>0</v>
      </c>
      <c r="AD350" s="166">
        <v>0</v>
      </c>
      <c r="AE350" s="166">
        <v>0</v>
      </c>
      <c r="AF350" s="166">
        <v>0</v>
      </c>
      <c r="AG350" s="166">
        <v>0</v>
      </c>
      <c r="AH350" s="166">
        <v>0</v>
      </c>
      <c r="AI350" s="166">
        <v>0</v>
      </c>
      <c r="AJ350" s="166">
        <v>0</v>
      </c>
      <c r="AK350" s="166">
        <v>0</v>
      </c>
      <c r="AL350" s="166">
        <v>0</v>
      </c>
      <c r="AM350" s="166">
        <v>0</v>
      </c>
      <c r="AN350" s="166">
        <v>0</v>
      </c>
      <c r="AO350" s="166">
        <v>0</v>
      </c>
      <c r="AP350" s="166">
        <v>0</v>
      </c>
      <c r="AQ350" s="166">
        <v>0</v>
      </c>
    </row>
    <row r="351" spans="7:43" ht="14.1" customHeight="1" thickBot="1">
      <c r="G351" s="22"/>
      <c r="H351" s="307"/>
      <c r="J351" s="304"/>
      <c r="K351" s="144" t="s">
        <v>159</v>
      </c>
      <c r="L351" s="169">
        <v>0</v>
      </c>
      <c r="M351" s="169">
        <v>0</v>
      </c>
      <c r="N351" s="169">
        <v>0</v>
      </c>
      <c r="O351" s="169">
        <v>0</v>
      </c>
      <c r="P351" s="169">
        <v>0</v>
      </c>
      <c r="Q351" s="169">
        <v>0</v>
      </c>
      <c r="R351" s="169">
        <v>0</v>
      </c>
      <c r="S351" s="169">
        <v>0</v>
      </c>
      <c r="T351" s="169">
        <v>0</v>
      </c>
      <c r="U351" s="169">
        <v>0</v>
      </c>
      <c r="V351" s="169">
        <v>0</v>
      </c>
      <c r="W351" s="169">
        <v>0</v>
      </c>
      <c r="X351" s="169">
        <v>0</v>
      </c>
      <c r="Y351" s="169">
        <v>0</v>
      </c>
      <c r="Z351" s="169">
        <v>0</v>
      </c>
      <c r="AA351" s="169">
        <v>0</v>
      </c>
      <c r="AB351" s="169">
        <v>0</v>
      </c>
      <c r="AC351" s="169">
        <v>0</v>
      </c>
      <c r="AD351" s="169">
        <v>0</v>
      </c>
      <c r="AE351" s="169">
        <v>0</v>
      </c>
      <c r="AF351" s="169">
        <v>0</v>
      </c>
      <c r="AG351" s="169">
        <v>0</v>
      </c>
      <c r="AH351" s="169">
        <v>0</v>
      </c>
      <c r="AI351" s="169">
        <v>0</v>
      </c>
      <c r="AJ351" s="169">
        <v>0</v>
      </c>
      <c r="AK351" s="169">
        <v>0</v>
      </c>
      <c r="AL351" s="169">
        <v>0</v>
      </c>
      <c r="AM351" s="169">
        <v>0</v>
      </c>
      <c r="AN351" s="169">
        <v>0</v>
      </c>
      <c r="AO351" s="169">
        <v>0</v>
      </c>
      <c r="AP351" s="169">
        <v>0</v>
      </c>
      <c r="AQ351" s="169">
        <v>0</v>
      </c>
    </row>
    <row r="352" spans="7:43" ht="14.1" customHeight="1" thickTop="1">
      <c r="G352" s="22"/>
      <c r="H352" s="307"/>
      <c r="J352" s="304"/>
      <c r="K352" s="140" t="s">
        <v>160</v>
      </c>
      <c r="L352" s="168">
        <v>0</v>
      </c>
      <c r="M352" s="168">
        <v>0</v>
      </c>
      <c r="N352" s="168">
        <v>0</v>
      </c>
      <c r="O352" s="168">
        <v>0</v>
      </c>
      <c r="P352" s="168">
        <v>0</v>
      </c>
      <c r="Q352" s="168">
        <v>0</v>
      </c>
      <c r="R352" s="168">
        <v>0</v>
      </c>
      <c r="S352" s="168">
        <v>0</v>
      </c>
      <c r="T352" s="168">
        <v>0</v>
      </c>
      <c r="U352" s="168">
        <v>0</v>
      </c>
      <c r="V352" s="168">
        <v>0</v>
      </c>
      <c r="W352" s="168">
        <v>0</v>
      </c>
      <c r="X352" s="168">
        <v>0</v>
      </c>
      <c r="Y352" s="168">
        <v>0</v>
      </c>
      <c r="Z352" s="168">
        <v>0</v>
      </c>
      <c r="AA352" s="168">
        <v>0</v>
      </c>
      <c r="AB352" s="168">
        <v>0</v>
      </c>
      <c r="AC352" s="168">
        <v>0</v>
      </c>
      <c r="AD352" s="168">
        <v>0</v>
      </c>
      <c r="AE352" s="168">
        <v>0</v>
      </c>
      <c r="AF352" s="168">
        <v>0</v>
      </c>
      <c r="AG352" s="168">
        <v>0</v>
      </c>
      <c r="AH352" s="168">
        <v>0</v>
      </c>
      <c r="AI352" s="168">
        <v>0</v>
      </c>
      <c r="AJ352" s="168">
        <v>0</v>
      </c>
      <c r="AK352" s="168">
        <v>0</v>
      </c>
      <c r="AL352" s="168">
        <v>0</v>
      </c>
      <c r="AM352" s="168">
        <v>0</v>
      </c>
      <c r="AN352" s="168">
        <v>0</v>
      </c>
      <c r="AO352" s="168">
        <v>0</v>
      </c>
      <c r="AP352" s="168">
        <v>0</v>
      </c>
      <c r="AQ352" s="168">
        <v>0</v>
      </c>
    </row>
    <row r="353" spans="7:43" ht="14.1" customHeight="1">
      <c r="G353" s="22"/>
      <c r="H353" s="307"/>
      <c r="J353" s="304"/>
      <c r="K353" s="19" t="s">
        <v>161</v>
      </c>
      <c r="L353" s="166">
        <v>0</v>
      </c>
      <c r="M353" s="166">
        <v>0</v>
      </c>
      <c r="N353" s="166">
        <v>0</v>
      </c>
      <c r="O353" s="166">
        <v>0</v>
      </c>
      <c r="P353" s="166">
        <v>0</v>
      </c>
      <c r="Q353" s="166">
        <v>0</v>
      </c>
      <c r="R353" s="166">
        <v>0</v>
      </c>
      <c r="S353" s="166">
        <v>0</v>
      </c>
      <c r="T353" s="166">
        <v>0</v>
      </c>
      <c r="U353" s="166">
        <v>0</v>
      </c>
      <c r="V353" s="166">
        <v>0</v>
      </c>
      <c r="W353" s="166">
        <v>0</v>
      </c>
      <c r="X353" s="166">
        <v>0</v>
      </c>
      <c r="Y353" s="166">
        <v>0</v>
      </c>
      <c r="Z353" s="166">
        <v>0</v>
      </c>
      <c r="AA353" s="166">
        <v>0</v>
      </c>
      <c r="AB353" s="166">
        <v>0</v>
      </c>
      <c r="AC353" s="166">
        <v>0</v>
      </c>
      <c r="AD353" s="166">
        <v>0</v>
      </c>
      <c r="AE353" s="166">
        <v>0</v>
      </c>
      <c r="AF353" s="166">
        <v>0</v>
      </c>
      <c r="AG353" s="166">
        <v>0</v>
      </c>
      <c r="AH353" s="166">
        <v>0</v>
      </c>
      <c r="AI353" s="166">
        <v>0</v>
      </c>
      <c r="AJ353" s="166">
        <v>0</v>
      </c>
      <c r="AK353" s="166">
        <v>0</v>
      </c>
      <c r="AL353" s="166">
        <v>0</v>
      </c>
      <c r="AM353" s="166">
        <v>0</v>
      </c>
      <c r="AN353" s="166">
        <v>0</v>
      </c>
      <c r="AO353" s="166">
        <v>0</v>
      </c>
      <c r="AP353" s="166">
        <v>0</v>
      </c>
      <c r="AQ353" s="166">
        <v>0</v>
      </c>
    </row>
    <row r="354" spans="7:43" ht="14.1" customHeight="1">
      <c r="G354" s="22"/>
      <c r="H354" s="307"/>
      <c r="J354" s="305"/>
      <c r="K354" s="144" t="s">
        <v>162</v>
      </c>
      <c r="L354" s="169">
        <v>0</v>
      </c>
      <c r="M354" s="169">
        <v>0</v>
      </c>
      <c r="N354" s="169">
        <v>0</v>
      </c>
      <c r="O354" s="169">
        <v>0</v>
      </c>
      <c r="P354" s="169">
        <v>0</v>
      </c>
      <c r="Q354" s="169">
        <v>0</v>
      </c>
      <c r="R354" s="169">
        <v>0</v>
      </c>
      <c r="S354" s="169">
        <v>0</v>
      </c>
      <c r="T354" s="169">
        <v>0</v>
      </c>
      <c r="U354" s="169">
        <v>0</v>
      </c>
      <c r="V354" s="169">
        <v>0</v>
      </c>
      <c r="W354" s="169">
        <v>0</v>
      </c>
      <c r="X354" s="169">
        <v>0</v>
      </c>
      <c r="Y354" s="169">
        <v>0</v>
      </c>
      <c r="Z354" s="169">
        <v>0</v>
      </c>
      <c r="AA354" s="169">
        <v>0</v>
      </c>
      <c r="AB354" s="169">
        <v>0</v>
      </c>
      <c r="AC354" s="169">
        <v>0</v>
      </c>
      <c r="AD354" s="169">
        <v>0</v>
      </c>
      <c r="AE354" s="169">
        <v>0</v>
      </c>
      <c r="AF354" s="169">
        <v>0</v>
      </c>
      <c r="AG354" s="169">
        <v>0</v>
      </c>
      <c r="AH354" s="169">
        <v>0</v>
      </c>
      <c r="AI354" s="169">
        <v>0</v>
      </c>
      <c r="AJ354" s="169">
        <v>0</v>
      </c>
      <c r="AK354" s="169">
        <v>0</v>
      </c>
      <c r="AL354" s="169">
        <v>0</v>
      </c>
      <c r="AM354" s="169">
        <v>0</v>
      </c>
      <c r="AN354" s="169">
        <v>0</v>
      </c>
      <c r="AO354" s="169">
        <v>0</v>
      </c>
      <c r="AP354" s="169">
        <v>0</v>
      </c>
      <c r="AQ354" s="169">
        <v>0</v>
      </c>
    </row>
    <row r="355" spans="7:43" ht="14.1" customHeight="1">
      <c r="G355" s="22"/>
    </row>
    <row r="356" spans="7:43" ht="14.1" customHeight="1">
      <c r="G356" s="22"/>
      <c r="L356" s="128">
        <v>2019</v>
      </c>
      <c r="M356" s="128">
        <v>2020</v>
      </c>
      <c r="N356" s="128">
        <v>2021</v>
      </c>
      <c r="O356" s="128">
        <v>2022</v>
      </c>
      <c r="P356" s="128">
        <v>2023</v>
      </c>
      <c r="Q356" s="128">
        <v>2024</v>
      </c>
      <c r="R356" s="128">
        <v>2025</v>
      </c>
      <c r="S356" s="128">
        <v>2026</v>
      </c>
      <c r="T356" s="128">
        <v>2027</v>
      </c>
      <c r="U356" s="128">
        <v>2028</v>
      </c>
      <c r="V356" s="128">
        <v>2029</v>
      </c>
      <c r="W356" s="128">
        <v>2030</v>
      </c>
      <c r="X356" s="128">
        <v>2031</v>
      </c>
      <c r="Y356" s="128">
        <v>2032</v>
      </c>
      <c r="Z356" s="128">
        <v>2033</v>
      </c>
      <c r="AA356" s="128">
        <v>2034</v>
      </c>
      <c r="AB356" s="128">
        <v>2035</v>
      </c>
      <c r="AC356" s="128">
        <v>2036</v>
      </c>
      <c r="AD356" s="128">
        <v>2037</v>
      </c>
      <c r="AE356" s="128">
        <v>2038</v>
      </c>
      <c r="AF356" s="128">
        <v>2039</v>
      </c>
      <c r="AG356" s="128">
        <v>2040</v>
      </c>
      <c r="AH356" s="128">
        <v>2041</v>
      </c>
      <c r="AI356" s="128">
        <v>2042</v>
      </c>
      <c r="AJ356" s="128">
        <v>2043</v>
      </c>
      <c r="AK356" s="128">
        <v>2044</v>
      </c>
      <c r="AL356" s="128">
        <v>2045</v>
      </c>
      <c r="AM356" s="128">
        <v>2046</v>
      </c>
      <c r="AN356" s="128">
        <v>2047</v>
      </c>
      <c r="AO356" s="128">
        <v>2048</v>
      </c>
      <c r="AP356" s="128">
        <v>2049</v>
      </c>
      <c r="AQ356" s="128">
        <v>2050</v>
      </c>
    </row>
    <row r="357" spans="7:43" ht="14.1" customHeight="1">
      <c r="G357" s="22"/>
      <c r="H357" s="308" t="s">
        <v>170</v>
      </c>
      <c r="J357" s="303" t="s">
        <v>171</v>
      </c>
      <c r="K357" s="140" t="s">
        <v>133</v>
      </c>
      <c r="L357" s="175">
        <f xml:space="preserve"> ((L90 * L397 * $N$45 * (L196 * 1 + L325) +L228) * 1000 / (L100 * 8750)) + L260 + 0</f>
        <v>96.476799214682444</v>
      </c>
      <c r="M357" s="175">
        <f t="shared" ref="M357:AQ357" si="39" xml:space="preserve"> ((M90 * M397 * $N$45 * (M196 * 1 + M325) +M228) * 1000 / (M100 * 8750)) + M260 + 0</f>
        <v>92.213063183470723</v>
      </c>
      <c r="N357" s="175">
        <f t="shared" si="39"/>
        <v>85.366563619662301</v>
      </c>
      <c r="O357" s="175">
        <f t="shared" si="39"/>
        <v>78.755898100610111</v>
      </c>
      <c r="P357" s="175">
        <f t="shared" si="39"/>
        <v>72.369087655216347</v>
      </c>
      <c r="Q357" s="175">
        <f t="shared" si="39"/>
        <v>66.194951085931351</v>
      </c>
      <c r="R357" s="175">
        <f t="shared" si="39"/>
        <v>60.22303964388766</v>
      </c>
      <c r="S357" s="175">
        <f t="shared" si="39"/>
        <v>54.443578019478899</v>
      </c>
      <c r="T357" s="175">
        <f t="shared" si="39"/>
        <v>48.847410947356749</v>
      </c>
      <c r="U357" s="175">
        <f t="shared" si="39"/>
        <v>43.42595481236431</v>
      </c>
      <c r="V357" s="175">
        <f t="shared" si="39"/>
        <v>38.171153718355924</v>
      </c>
      <c r="W357" s="175">
        <f t="shared" si="39"/>
        <v>33.075439547012046</v>
      </c>
      <c r="X357" s="175">
        <f t="shared" si="39"/>
        <v>32.620572097667583</v>
      </c>
      <c r="Y357" s="175">
        <f t="shared" si="39"/>
        <v>32.167673771480459</v>
      </c>
      <c r="Z357" s="175">
        <f t="shared" si="39"/>
        <v>31.71673180955332</v>
      </c>
      <c r="AA357" s="175">
        <f t="shared" si="39"/>
        <v>31.26773356297932</v>
      </c>
      <c r="AB357" s="175">
        <f t="shared" si="39"/>
        <v>30.820666491659392</v>
      </c>
      <c r="AC357" s="175">
        <f t="shared" si="39"/>
        <v>30.375518163134824</v>
      </c>
      <c r="AD357" s="175">
        <f t="shared" si="39"/>
        <v>29.932276251434786</v>
      </c>
      <c r="AE357" s="175">
        <f t="shared" si="39"/>
        <v>29.4909285359386</v>
      </c>
      <c r="AF357" s="175">
        <f t="shared" si="39"/>
        <v>29.051462900252613</v>
      </c>
      <c r="AG357" s="175">
        <f t="shared" si="39"/>
        <v>28.613867331101471</v>
      </c>
      <c r="AH357" s="175">
        <f t="shared" si="39"/>
        <v>28.178129917233356</v>
      </c>
      <c r="AI357" s="175">
        <f t="shared" si="39"/>
        <v>27.74423884833924</v>
      </c>
      <c r="AJ357" s="175">
        <f t="shared" si="39"/>
        <v>27.312182413985916</v>
      </c>
      <c r="AK357" s="175">
        <f t="shared" si="39"/>
        <v>26.881949002562347</v>
      </c>
      <c r="AL357" s="175">
        <f t="shared" si="39"/>
        <v>26.453527100239508</v>
      </c>
      <c r="AM357" s="175">
        <f t="shared" si="39"/>
        <v>26.02690528994324</v>
      </c>
      <c r="AN357" s="175">
        <f t="shared" si="39"/>
        <v>25.602072250340036</v>
      </c>
      <c r="AO357" s="175">
        <f t="shared" si="39"/>
        <v>25.179016754835587</v>
      </c>
      <c r="AP357" s="175">
        <f t="shared" si="39"/>
        <v>24.757727670585862</v>
      </c>
      <c r="AQ357" s="175">
        <f t="shared" si="39"/>
        <v>24.338193957520502</v>
      </c>
    </row>
    <row r="358" spans="7:43" ht="14.1" customHeight="1">
      <c r="G358" s="22"/>
      <c r="H358" s="308"/>
      <c r="J358" s="304"/>
      <c r="K358" s="19" t="s">
        <v>134</v>
      </c>
      <c r="L358" s="175">
        <f t="shared" ref="L358:AQ359" si="40" xml:space="preserve"> ((L91 * L398 * $N$45 * (L197 * 1 + L326) +L229) * 1000 / (L101 * 8750)) + L261 + 0</f>
        <v>96.476799214682444</v>
      </c>
      <c r="M358" s="175">
        <f t="shared" si="40"/>
        <v>92.885284062638675</v>
      </c>
      <c r="N358" s="175">
        <f t="shared" si="40"/>
        <v>87.656716287273142</v>
      </c>
      <c r="O358" s="175">
        <f t="shared" si="40"/>
        <v>82.537470583810119</v>
      </c>
      <c r="P358" s="175">
        <f t="shared" si="40"/>
        <v>77.524153767182796</v>
      </c>
      <c r="Q358" s="175">
        <f t="shared" si="40"/>
        <v>72.613511639838919</v>
      </c>
      <c r="R358" s="175">
        <f t="shared" si="40"/>
        <v>67.802421947578011</v>
      </c>
      <c r="S358" s="175">
        <f t="shared" si="40"/>
        <v>63.087887759503744</v>
      </c>
      <c r="T358" s="175">
        <f t="shared" si="40"/>
        <v>58.467031242597066</v>
      </c>
      <c r="U358" s="175">
        <f t="shared" si="40"/>
        <v>53.937087803735842</v>
      </c>
      <c r="V358" s="175">
        <f t="shared" si="40"/>
        <v>49.495400574105034</v>
      </c>
      <c r="W358" s="175">
        <f t="shared" si="40"/>
        <v>45.139415212874866</v>
      </c>
      <c r="X358" s="175">
        <f t="shared" si="40"/>
        <v>44.494848261212859</v>
      </c>
      <c r="Y358" s="175">
        <f t="shared" si="40"/>
        <v>43.854917758502452</v>
      </c>
      <c r="Z358" s="175">
        <f t="shared" si="40"/>
        <v>43.219573858202871</v>
      </c>
      <c r="AA358" s="175">
        <f t="shared" si="40"/>
        <v>42.588767425756473</v>
      </c>
      <c r="AB358" s="175">
        <f t="shared" si="40"/>
        <v>41.962450025921974</v>
      </c>
      <c r="AC358" s="175">
        <f t="shared" si="40"/>
        <v>41.340573910377152</v>
      </c>
      <c r="AD358" s="175">
        <f t="shared" si="40"/>
        <v>40.723092005584313</v>
      </c>
      <c r="AE358" s="175">
        <f t="shared" si="40"/>
        <v>40.1099579009121</v>
      </c>
      <c r="AF358" s="175">
        <f t="shared" si="40"/>
        <v>39.501125837007315</v>
      </c>
      <c r="AG358" s="175">
        <f t="shared" si="40"/>
        <v>38.896550694410664</v>
      </c>
      <c r="AH358" s="175">
        <f t="shared" si="40"/>
        <v>38.296187982410494</v>
      </c>
      <c r="AI358" s="175">
        <f t="shared" si="40"/>
        <v>37.699993828128655</v>
      </c>
      <c r="AJ358" s="175">
        <f t="shared" si="40"/>
        <v>37.107924965832929</v>
      </c>
      <c r="AK358" s="175">
        <f t="shared" si="40"/>
        <v>36.519938726470585</v>
      </c>
      <c r="AL358" s="175">
        <f t="shared" si="40"/>
        <v>35.935993027417688</v>
      </c>
      <c r="AM358" s="175">
        <f t="shared" si="40"/>
        <v>35.356046362438981</v>
      </c>
      <c r="AN358" s="175">
        <f t="shared" si="40"/>
        <v>34.780057791853338</v>
      </c>
      <c r="AO358" s="175">
        <f t="shared" si="40"/>
        <v>34.207986932899985</v>
      </c>
      <c r="AP358" s="175">
        <f t="shared" si="40"/>
        <v>33.639793950300486</v>
      </c>
      <c r="AQ358" s="175">
        <f t="shared" si="40"/>
        <v>33.075439547012046</v>
      </c>
    </row>
    <row r="359" spans="7:43" ht="14.1" customHeight="1">
      <c r="G359" s="22"/>
      <c r="H359" s="308"/>
      <c r="J359" s="304"/>
      <c r="K359" s="144" t="s">
        <v>135</v>
      </c>
      <c r="L359" s="175">
        <f t="shared" si="40"/>
        <v>96.476799214682444</v>
      </c>
      <c r="M359" s="175">
        <f t="shared" si="40"/>
        <v>93.887776109827072</v>
      </c>
      <c r="N359" s="175">
        <f t="shared" si="40"/>
        <v>92.396748136425273</v>
      </c>
      <c r="O359" s="175">
        <f t="shared" si="40"/>
        <v>90.905720163023489</v>
      </c>
      <c r="P359" s="175">
        <f t="shared" si="40"/>
        <v>89.414692189621704</v>
      </c>
      <c r="Q359" s="175">
        <f t="shared" si="40"/>
        <v>87.923664216219905</v>
      </c>
      <c r="R359" s="175">
        <f t="shared" si="40"/>
        <v>86.43263624281812</v>
      </c>
      <c r="S359" s="175">
        <f t="shared" si="40"/>
        <v>84.941608269416335</v>
      </c>
      <c r="T359" s="175">
        <f t="shared" si="40"/>
        <v>83.450580296014536</v>
      </c>
      <c r="U359" s="175">
        <f t="shared" si="40"/>
        <v>81.959552322612751</v>
      </c>
      <c r="V359" s="175">
        <f t="shared" si="40"/>
        <v>80.468524349210981</v>
      </c>
      <c r="W359" s="175">
        <f t="shared" si="40"/>
        <v>78.977496375809181</v>
      </c>
      <c r="X359" s="175">
        <f t="shared" si="40"/>
        <v>77.095897407764909</v>
      </c>
      <c r="Y359" s="175">
        <f t="shared" si="40"/>
        <v>75.236374835034454</v>
      </c>
      <c r="Z359" s="175">
        <f t="shared" si="40"/>
        <v>73.398542397187981</v>
      </c>
      <c r="AA359" s="175">
        <f t="shared" si="40"/>
        <v>71.582022792505953</v>
      </c>
      <c r="AB359" s="175">
        <f t="shared" si="40"/>
        <v>69.78644741974702</v>
      </c>
      <c r="AC359" s="175">
        <f t="shared" si="40"/>
        <v>68.011456128797334</v>
      </c>
      <c r="AD359" s="175">
        <f t="shared" si="40"/>
        <v>66.256696979846069</v>
      </c>
      <c r="AE359" s="175">
        <f t="shared" si="40"/>
        <v>64.521826010749649</v>
      </c>
      <c r="AF359" s="175">
        <f t="shared" si="40"/>
        <v>62.806507012261179</v>
      </c>
      <c r="AG359" s="175">
        <f t="shared" si="40"/>
        <v>61.110411310816907</v>
      </c>
      <c r="AH359" s="175">
        <f t="shared" si="40"/>
        <v>59.433217558584801</v>
      </c>
      <c r="AI359" s="175">
        <f t="shared" si="40"/>
        <v>57.774611530493445</v>
      </c>
      <c r="AJ359" s="175">
        <f t="shared" si="40"/>
        <v>56.134285927972321</v>
      </c>
      <c r="AK359" s="175">
        <f t="shared" si="40"/>
        <v>54.511940189145626</v>
      </c>
      <c r="AL359" s="175">
        <f t="shared" si="40"/>
        <v>52.907280305233563</v>
      </c>
      <c r="AM359" s="175">
        <f t="shared" si="40"/>
        <v>51.320018642925682</v>
      </c>
      <c r="AN359" s="175">
        <f t="shared" si="40"/>
        <v>49.749873772500521</v>
      </c>
      <c r="AO359" s="175">
        <f t="shared" si="40"/>
        <v>48.196570301476164</v>
      </c>
      <c r="AP359" s="175">
        <f t="shared" si="40"/>
        <v>46.659838713584989</v>
      </c>
      <c r="AQ359" s="175">
        <f t="shared" si="40"/>
        <v>45.139415212874866</v>
      </c>
    </row>
    <row r="360" spans="7:43" ht="14.1" customHeight="1">
      <c r="G360" s="22"/>
      <c r="H360" s="308"/>
      <c r="J360" s="304"/>
      <c r="K360" s="140" t="s">
        <v>136</v>
      </c>
      <c r="L360" s="175">
        <f xml:space="preserve"> ((L90 * L397 * $N$45 * (L199 * 1 + L328) +L231) * 1000 / (L103 * 8750)) + L263 + 0</f>
        <v>87.760104227933553</v>
      </c>
      <c r="M360" s="175">
        <f t="shared" ref="M360:AQ360" si="41" xml:space="preserve"> ((M90 * M397 * $N$45 * (M199 * 1 + M328) +M231) * 1000 / (M103 * 8750)) + M263 + 0</f>
        <v>83.881597462105958</v>
      </c>
      <c r="N360" s="175">
        <f t="shared" si="41"/>
        <v>77.653680281942201</v>
      </c>
      <c r="O360" s="175">
        <f t="shared" si="41"/>
        <v>71.64028950104516</v>
      </c>
      <c r="P360" s="175">
        <f t="shared" si="41"/>
        <v>65.830528450364397</v>
      </c>
      <c r="Q360" s="175">
        <f t="shared" si="41"/>
        <v>60.214226155423745</v>
      </c>
      <c r="R360" s="175">
        <f t="shared" si="41"/>
        <v>54.781877913568081</v>
      </c>
      <c r="S360" s="175">
        <f t="shared" si="41"/>
        <v>49.524591616053094</v>
      </c>
      <c r="T360" s="175">
        <f t="shared" si="41"/>
        <v>44.434039177289883</v>
      </c>
      <c r="U360" s="175">
        <f t="shared" si="41"/>
        <v>39.502412513190336</v>
      </c>
      <c r="V360" s="175">
        <f t="shared" si="41"/>
        <v>34.722383579176402</v>
      </c>
      <c r="W360" s="175">
        <f t="shared" si="41"/>
        <v>30.087068037687771</v>
      </c>
      <c r="X360" s="175">
        <f t="shared" si="41"/>
        <v>29.673297938665982</v>
      </c>
      <c r="Y360" s="175">
        <f t="shared" si="41"/>
        <v>29.261319052194068</v>
      </c>
      <c r="Z360" s="175">
        <f t="shared" si="41"/>
        <v>28.851119772143207</v>
      </c>
      <c r="AA360" s="175">
        <f t="shared" si="41"/>
        <v>28.442688592437392</v>
      </c>
      <c r="AB360" s="175">
        <f t="shared" si="41"/>
        <v>28.036014105977614</v>
      </c>
      <c r="AC360" s="175">
        <f t="shared" si="41"/>
        <v>27.631085003579898</v>
      </c>
      <c r="AD360" s="175">
        <f t="shared" si="41"/>
        <v>27.227890072926929</v>
      </c>
      <c r="AE360" s="175">
        <f t="shared" si="41"/>
        <v>26.826418197533165</v>
      </c>
      <c r="AF360" s="175">
        <f t="shared" si="41"/>
        <v>26.426658355723163</v>
      </c>
      <c r="AG360" s="175">
        <f t="shared" si="41"/>
        <v>26.028599619622995</v>
      </c>
      <c r="AH360" s="175">
        <f t="shared" si="41"/>
        <v>25.632231154164444</v>
      </c>
      <c r="AI360" s="175">
        <f t="shared" si="41"/>
        <v>25.237542216101893</v>
      </c>
      <c r="AJ360" s="175">
        <f t="shared" si="41"/>
        <v>24.84452215304173</v>
      </c>
      <c r="AK360" s="175">
        <f t="shared" si="41"/>
        <v>24.453160402483928</v>
      </c>
      <c r="AL360" s="175">
        <f t="shared" si="41"/>
        <v>24.06344649087584</v>
      </c>
      <c r="AM360" s="175">
        <f t="shared" si="41"/>
        <v>23.675370032677872</v>
      </c>
      <c r="AN360" s="175">
        <f t="shared" si="41"/>
        <v>23.28892072944091</v>
      </c>
      <c r="AO360" s="175">
        <f t="shared" si="41"/>
        <v>22.904088368895305</v>
      </c>
      <c r="AP360" s="175">
        <f t="shared" si="41"/>
        <v>22.520862824051356</v>
      </c>
      <c r="AQ360" s="175">
        <f t="shared" si="41"/>
        <v>22.139234052310925</v>
      </c>
    </row>
    <row r="361" spans="7:43" ht="14.1" customHeight="1">
      <c r="G361" s="22"/>
      <c r="H361" s="308"/>
      <c r="J361" s="304"/>
      <c r="K361" s="19" t="s">
        <v>137</v>
      </c>
      <c r="L361" s="175">
        <f t="shared" ref="L361:AQ362" si="42" xml:space="preserve"> ((L91 * L398 * $N$45 * (L200 * 1 + L329) +L232) * 1000 / (L104 * 8750)) + L264 + 0</f>
        <v>87.760104227933553</v>
      </c>
      <c r="M361" s="175">
        <f t="shared" si="42"/>
        <v>84.493083072119788</v>
      </c>
      <c r="N361" s="175">
        <f t="shared" si="42"/>
        <v>79.736917272010388</v>
      </c>
      <c r="O361" s="175">
        <f t="shared" si="42"/>
        <v>75.080196276275444</v>
      </c>
      <c r="P361" s="175">
        <f t="shared" si="42"/>
        <v>70.519833474687914</v>
      </c>
      <c r="Q361" s="175">
        <f t="shared" si="42"/>
        <v>66.052868686990081</v>
      </c>
      <c r="R361" s="175">
        <f t="shared" si="42"/>
        <v>61.676461755172028</v>
      </c>
      <c r="S361" s="175">
        <f t="shared" si="42"/>
        <v>57.387886521546456</v>
      </c>
      <c r="T361" s="175">
        <f t="shared" si="42"/>
        <v>53.184525165790149</v>
      </c>
      <c r="U361" s="175">
        <f t="shared" si="42"/>
        <v>49.063862876233138</v>
      </c>
      <c r="V361" s="175">
        <f t="shared" si="42"/>
        <v>45.023482832603335</v>
      </c>
      <c r="W361" s="175">
        <f t="shared" si="42"/>
        <v>41.061061479193341</v>
      </c>
      <c r="X361" s="175">
        <f t="shared" si="42"/>
        <v>40.474731259698139</v>
      </c>
      <c r="Y361" s="175">
        <f t="shared" si="42"/>
        <v>39.892618585214301</v>
      </c>
      <c r="Z361" s="175">
        <f t="shared" si="42"/>
        <v>39.314678112844362</v>
      </c>
      <c r="AA361" s="175">
        <f t="shared" si="42"/>
        <v>38.740865147346213</v>
      </c>
      <c r="AB361" s="175">
        <f t="shared" si="42"/>
        <v>38.171135629610731</v>
      </c>
      <c r="AC361" s="175">
        <f t="shared" si="42"/>
        <v>37.605446125384617</v>
      </c>
      <c r="AD361" s="175">
        <f t="shared" si="42"/>
        <v>37.043753814232204</v>
      </c>
      <c r="AE361" s="175">
        <f t="shared" si="42"/>
        <v>36.486016478730463</v>
      </c>
      <c r="AF361" s="175">
        <f t="shared" si="42"/>
        <v>35.932192493891407</v>
      </c>
      <c r="AG361" s="175">
        <f t="shared" si="42"/>
        <v>35.382240816806487</v>
      </c>
      <c r="AH361" s="175">
        <f t="shared" si="42"/>
        <v>34.836120976507296</v>
      </c>
      <c r="AI361" s="175">
        <f t="shared" si="42"/>
        <v>34.29379306403758</v>
      </c>
      <c r="AJ361" s="175">
        <f t="shared" si="42"/>
        <v>33.755217722731281</v>
      </c>
      <c r="AK361" s="175">
        <f t="shared" si="42"/>
        <v>33.220356138691734</v>
      </c>
      <c r="AL361" s="175">
        <f t="shared" si="42"/>
        <v>32.68917003146715</v>
      </c>
      <c r="AM361" s="175">
        <f t="shared" si="42"/>
        <v>32.16162164491756</v>
      </c>
      <c r="AN361" s="175">
        <f t="shared" si="42"/>
        <v>31.637673738268912</v>
      </c>
      <c r="AO361" s="175">
        <f t="shared" si="42"/>
        <v>31.117289577349645</v>
      </c>
      <c r="AP361" s="175">
        <f t="shared" si="42"/>
        <v>30.600432926005389</v>
      </c>
      <c r="AQ361" s="175">
        <f t="shared" si="42"/>
        <v>30.087068037687771</v>
      </c>
    </row>
    <row r="362" spans="7:43" ht="14.1" customHeight="1">
      <c r="G362" s="22"/>
      <c r="H362" s="308"/>
      <c r="J362" s="304"/>
      <c r="K362" s="144" t="s">
        <v>138</v>
      </c>
      <c r="L362" s="175">
        <f t="shared" si="42"/>
        <v>87.760104227933553</v>
      </c>
      <c r="M362" s="175">
        <f t="shared" si="42"/>
        <v>85.40499979474194</v>
      </c>
      <c r="N362" s="175">
        <f t="shared" si="42"/>
        <v>84.048686448759881</v>
      </c>
      <c r="O362" s="175">
        <f t="shared" si="42"/>
        <v>82.692373102777822</v>
      </c>
      <c r="P362" s="175">
        <f t="shared" si="42"/>
        <v>81.336059756795748</v>
      </c>
      <c r="Q362" s="175">
        <f t="shared" si="42"/>
        <v>79.979746410813689</v>
      </c>
      <c r="R362" s="175">
        <f t="shared" si="42"/>
        <v>78.62343306483163</v>
      </c>
      <c r="S362" s="175">
        <f t="shared" si="42"/>
        <v>77.267119718849571</v>
      </c>
      <c r="T362" s="175">
        <f t="shared" si="42"/>
        <v>75.910806372867498</v>
      </c>
      <c r="U362" s="175">
        <f t="shared" si="42"/>
        <v>74.554493026885439</v>
      </c>
      <c r="V362" s="175">
        <f t="shared" si="42"/>
        <v>73.198179680903394</v>
      </c>
      <c r="W362" s="175">
        <f t="shared" si="42"/>
        <v>71.84186633492132</v>
      </c>
      <c r="X362" s="175">
        <f t="shared" si="42"/>
        <v>70.130270149155578</v>
      </c>
      <c r="Y362" s="175">
        <f t="shared" si="42"/>
        <v>68.438755752685182</v>
      </c>
      <c r="Z362" s="175">
        <f t="shared" si="42"/>
        <v>66.766971783774878</v>
      </c>
      <c r="AA362" s="175">
        <f t="shared" si="42"/>
        <v>65.114575029978766</v>
      </c>
      <c r="AB362" s="175">
        <f t="shared" si="42"/>
        <v>63.481230193239476</v>
      </c>
      <c r="AC362" s="175">
        <f t="shared" si="42"/>
        <v>61.86660966306632</v>
      </c>
      <c r="AD362" s="175">
        <f t="shared" si="42"/>
        <v>60.270393297469418</v>
      </c>
      <c r="AE362" s="175">
        <f t="shared" si="42"/>
        <v>58.692268211342522</v>
      </c>
      <c r="AF362" s="175">
        <f t="shared" si="42"/>
        <v>57.131928572000589</v>
      </c>
      <c r="AG362" s="175">
        <f t="shared" si="42"/>
        <v>55.589075401591444</v>
      </c>
      <c r="AH362" s="175">
        <f t="shared" si="42"/>
        <v>54.063416386113566</v>
      </c>
      <c r="AI362" s="175">
        <f t="shared" si="42"/>
        <v>52.554665690783445</v>
      </c>
      <c r="AJ362" s="175">
        <f t="shared" si="42"/>
        <v>51.062543781507934</v>
      </c>
      <c r="AK362" s="175">
        <f t="shared" si="42"/>
        <v>49.586777252227108</v>
      </c>
      <c r="AL362" s="175">
        <f t="shared" si="42"/>
        <v>48.127098657903737</v>
      </c>
      <c r="AM362" s="175">
        <f t="shared" si="42"/>
        <v>46.683246352945176</v>
      </c>
      <c r="AN362" s="175">
        <f t="shared" si="42"/>
        <v>45.254964334852509</v>
      </c>
      <c r="AO362" s="175">
        <f t="shared" si="42"/>
        <v>43.842002092900742</v>
      </c>
      <c r="AP362" s="175">
        <f t="shared" si="42"/>
        <v>42.444114461662217</v>
      </c>
      <c r="AQ362" s="175">
        <f t="shared" si="42"/>
        <v>41.061061479193341</v>
      </c>
    </row>
    <row r="363" spans="7:43" ht="14.1" customHeight="1">
      <c r="G363" s="22"/>
      <c r="H363" s="308"/>
      <c r="J363" s="304"/>
      <c r="K363" s="140" t="s">
        <v>139</v>
      </c>
      <c r="L363" s="175">
        <f xml:space="preserve"> ((L90 * L397 * $N$45 * (L202 * 1 + L331) +L234) * 1000 / (L106 * 8750)) + L266 + 0</f>
        <v>84.240080095363723</v>
      </c>
      <c r="M363" s="175">
        <f t="shared" ref="M363:AQ363" si="43" xml:space="preserve"> ((M90 * M397 * $N$45 * (M202 * 1 + M331) +M234) * 1000 / (M106 * 8750)) + M266 + 0</f>
        <v>80.517138748859125</v>
      </c>
      <c r="N363" s="175">
        <f t="shared" si="43"/>
        <v>74.539020938952333</v>
      </c>
      <c r="O363" s="175">
        <f t="shared" si="43"/>
        <v>68.766824956689007</v>
      </c>
      <c r="P363" s="175">
        <f t="shared" si="43"/>
        <v>63.190091194236444</v>
      </c>
      <c r="Q363" s="175">
        <f t="shared" si="43"/>
        <v>57.799056631005101</v>
      </c>
      <c r="R363" s="175">
        <f t="shared" si="43"/>
        <v>52.58459779431913</v>
      </c>
      <c r="S363" s="175">
        <f t="shared" si="43"/>
        <v>47.538179234506657</v>
      </c>
      <c r="T363" s="175">
        <f t="shared" si="43"/>
        <v>42.651806902298695</v>
      </c>
      <c r="U363" s="175">
        <f t="shared" si="43"/>
        <v>37.917985892866199</v>
      </c>
      <c r="V363" s="175">
        <f t="shared" si="43"/>
        <v>33.329682086689516</v>
      </c>
      <c r="W363" s="175">
        <f t="shared" si="43"/>
        <v>28.880287274348373</v>
      </c>
      <c r="X363" s="175">
        <f t="shared" si="43"/>
        <v>28.483113335355174</v>
      </c>
      <c r="Y363" s="175">
        <f t="shared" si="43"/>
        <v>28.087658764063242</v>
      </c>
      <c r="Z363" s="175">
        <f t="shared" si="43"/>
        <v>27.693912419861132</v>
      </c>
      <c r="AA363" s="175">
        <f t="shared" si="43"/>
        <v>27.301863258177132</v>
      </c>
      <c r="AB363" s="175">
        <f t="shared" si="43"/>
        <v>26.911500329446611</v>
      </c>
      <c r="AC363" s="175">
        <f t="shared" si="43"/>
        <v>26.522812778092607</v>
      </c>
      <c r="AD363" s="175">
        <f t="shared" si="43"/>
        <v>26.135789841519571</v>
      </c>
      <c r="AE363" s="175">
        <f t="shared" si="43"/>
        <v>25.750420849119926</v>
      </c>
      <c r="AF363" s="175">
        <f t="shared" si="43"/>
        <v>25.366695221293405</v>
      </c>
      <c r="AG363" s="175">
        <f t="shared" si="43"/>
        <v>24.984602468478922</v>
      </c>
      <c r="AH363" s="175">
        <f t="shared" si="43"/>
        <v>24.604132190198687</v>
      </c>
      <c r="AI363" s="175">
        <f t="shared" si="43"/>
        <v>24.225274074114537</v>
      </c>
      <c r="AJ363" s="175">
        <f t="shared" si="43"/>
        <v>23.848017895096294</v>
      </c>
      <c r="AK363" s="175">
        <f t="shared" si="43"/>
        <v>23.472353514301755</v>
      </c>
      <c r="AL363" s="175">
        <f t="shared" si="43"/>
        <v>23.098270878268448</v>
      </c>
      <c r="AM363" s="175">
        <f t="shared" si="43"/>
        <v>22.725760018016803</v>
      </c>
      <c r="AN363" s="175">
        <f t="shared" si="43"/>
        <v>22.354811048164539</v>
      </c>
      <c r="AO363" s="175">
        <f t="shared" si="43"/>
        <v>21.985414166052234</v>
      </c>
      <c r="AP363" s="175">
        <f t="shared" si="43"/>
        <v>21.617559650879862</v>
      </c>
      <c r="AQ363" s="175">
        <f t="shared" si="43"/>
        <v>21.251237862854019</v>
      </c>
    </row>
    <row r="364" spans="7:43" ht="14.1" customHeight="1">
      <c r="G364" s="22"/>
      <c r="H364" s="308"/>
      <c r="J364" s="304"/>
      <c r="K364" s="19" t="s">
        <v>140</v>
      </c>
      <c r="L364" s="175">
        <f t="shared" ref="L364:AQ365" si="44" xml:space="preserve"> ((L91 * L398 * $N$45 * (L203 * 1 + L332) +L235) * 1000 / (L107 * 8750)) + L267 + 0</f>
        <v>84.240080095363723</v>
      </c>
      <c r="M364" s="175">
        <f t="shared" si="44"/>
        <v>81.104097905504403</v>
      </c>
      <c r="N364" s="175">
        <f t="shared" si="44"/>
        <v>76.538700092080674</v>
      </c>
      <c r="O364" s="175">
        <f t="shared" si="44"/>
        <v>72.06875839005599</v>
      </c>
      <c r="P364" s="175">
        <f t="shared" si="44"/>
        <v>67.691309991956061</v>
      </c>
      <c r="Q364" s="175">
        <f t="shared" si="44"/>
        <v>63.403513449218359</v>
      </c>
      <c r="R364" s="175">
        <f t="shared" si="44"/>
        <v>59.202642521481792</v>
      </c>
      <c r="S364" s="175">
        <f t="shared" si="44"/>
        <v>55.086080396198668</v>
      </c>
      <c r="T364" s="175">
        <f t="shared" si="44"/>
        <v>51.051314252815231</v>
      </c>
      <c r="U364" s="175">
        <f t="shared" si="44"/>
        <v>47.095930147793389</v>
      </c>
      <c r="V364" s="175">
        <f t="shared" si="44"/>
        <v>43.21760819859557</v>
      </c>
      <c r="W364" s="175">
        <f t="shared" si="44"/>
        <v>39.414118046442859</v>
      </c>
      <c r="X364" s="175">
        <f t="shared" si="44"/>
        <v>38.85130530724733</v>
      </c>
      <c r="Y364" s="175">
        <f t="shared" si="44"/>
        <v>38.292540948949814</v>
      </c>
      <c r="Z364" s="175">
        <f t="shared" si="44"/>
        <v>37.737781447339067</v>
      </c>
      <c r="AA364" s="175">
        <f t="shared" si="44"/>
        <v>37.186983899881994</v>
      </c>
      <c r="AB364" s="175">
        <f t="shared" si="44"/>
        <v>36.640106014663466</v>
      </c>
      <c r="AC364" s="175">
        <f t="shared" si="44"/>
        <v>36.097106099561429</v>
      </c>
      <c r="AD364" s="175">
        <f t="shared" si="44"/>
        <v>35.557943051651456</v>
      </c>
      <c r="AE364" s="175">
        <f t="shared" si="44"/>
        <v>35.022576346835187</v>
      </c>
      <c r="AF364" s="175">
        <f t="shared" si="44"/>
        <v>34.490966029686938</v>
      </c>
      <c r="AG364" s="175">
        <f t="shared" si="44"/>
        <v>33.963072703513483</v>
      </c>
      <c r="AH364" s="175">
        <f t="shared" si="44"/>
        <v>33.438857520621433</v>
      </c>
      <c r="AI364" s="175">
        <f t="shared" si="44"/>
        <v>32.918282172787478</v>
      </c>
      <c r="AJ364" s="175">
        <f t="shared" si="44"/>
        <v>32.401308881926347</v>
      </c>
      <c r="AK364" s="175">
        <f t="shared" si="44"/>
        <v>31.887900390951899</v>
      </c>
      <c r="AL364" s="175">
        <f t="shared" si="44"/>
        <v>31.378019954826559</v>
      </c>
      <c r="AM364" s="175">
        <f t="shared" si="44"/>
        <v>30.871631331794685</v>
      </c>
      <c r="AN364" s="175">
        <f t="shared" si="44"/>
        <v>30.36869877479538</v>
      </c>
      <c r="AO364" s="175">
        <f t="shared" si="44"/>
        <v>29.869187023050621</v>
      </c>
      <c r="AP364" s="175">
        <f t="shared" si="44"/>
        <v>29.373061293824303</v>
      </c>
      <c r="AQ364" s="175">
        <f t="shared" si="44"/>
        <v>28.880287274348373</v>
      </c>
    </row>
    <row r="365" spans="7:43" ht="14.1" customHeight="1">
      <c r="G365" s="22"/>
      <c r="H365" s="308"/>
      <c r="J365" s="304"/>
      <c r="K365" s="144" t="s">
        <v>141</v>
      </c>
      <c r="L365" s="175">
        <f t="shared" si="44"/>
        <v>84.240080095363723</v>
      </c>
      <c r="M365" s="175">
        <f t="shared" si="44"/>
        <v>81.979437998019222</v>
      </c>
      <c r="N365" s="175">
        <f t="shared" si="44"/>
        <v>80.677525860321765</v>
      </c>
      <c r="O365" s="175">
        <f t="shared" si="44"/>
        <v>79.375613722624337</v>
      </c>
      <c r="P365" s="175">
        <f t="shared" si="44"/>
        <v>78.07370158492688</v>
      </c>
      <c r="Q365" s="175">
        <f t="shared" si="44"/>
        <v>76.771789447229423</v>
      </c>
      <c r="R365" s="175">
        <f t="shared" si="44"/>
        <v>75.469877309531995</v>
      </c>
      <c r="S365" s="175">
        <f t="shared" si="44"/>
        <v>74.167965171834538</v>
      </c>
      <c r="T365" s="175">
        <f t="shared" si="44"/>
        <v>72.866053034137082</v>
      </c>
      <c r="U365" s="175">
        <f t="shared" si="44"/>
        <v>71.564140896439653</v>
      </c>
      <c r="V365" s="175">
        <f t="shared" si="44"/>
        <v>70.262228758742211</v>
      </c>
      <c r="W365" s="175">
        <f t="shared" si="44"/>
        <v>68.960316621044754</v>
      </c>
      <c r="X365" s="175">
        <f t="shared" si="44"/>
        <v>67.317371902048734</v>
      </c>
      <c r="Y365" s="175">
        <f t="shared" si="44"/>
        <v>65.693703499478929</v>
      </c>
      <c r="Z365" s="175">
        <f t="shared" si="44"/>
        <v>64.08897414458464</v>
      </c>
      <c r="AA365" s="175">
        <f t="shared" si="44"/>
        <v>62.50285439103952</v>
      </c>
      <c r="AB365" s="175">
        <f t="shared" si="44"/>
        <v>60.935022389462766</v>
      </c>
      <c r="AC365" s="175">
        <f t="shared" si="44"/>
        <v>59.385163669694847</v>
      </c>
      <c r="AD365" s="175">
        <f t="shared" si="44"/>
        <v>57.852970930518339</v>
      </c>
      <c r="AE365" s="175">
        <f t="shared" si="44"/>
        <v>56.338143836528651</v>
      </c>
      <c r="AF365" s="175">
        <f t="shared" si="44"/>
        <v>54.84038882187248</v>
      </c>
      <c r="AG365" s="175">
        <f t="shared" si="44"/>
        <v>53.359418900584686</v>
      </c>
      <c r="AH365" s="175">
        <f t="shared" si="44"/>
        <v>51.894953483266242</v>
      </c>
      <c r="AI365" s="175">
        <f t="shared" si="44"/>
        <v>50.446718199857251</v>
      </c>
      <c r="AJ365" s="175">
        <f t="shared" si="44"/>
        <v>49.014444728269837</v>
      </c>
      <c r="AK365" s="175">
        <f t="shared" si="44"/>
        <v>47.597870628656317</v>
      </c>
      <c r="AL365" s="175">
        <f t="shared" si="44"/>
        <v>46.196739183097364</v>
      </c>
      <c r="AM365" s="175">
        <f t="shared" si="44"/>
        <v>44.81079924050475</v>
      </c>
      <c r="AN365" s="175">
        <f t="shared" si="44"/>
        <v>43.439805066541616</v>
      </c>
      <c r="AO365" s="175">
        <f t="shared" si="44"/>
        <v>42.083516198372116</v>
      </c>
      <c r="AP365" s="175">
        <f t="shared" si="44"/>
        <v>40.74169730405989</v>
      </c>
      <c r="AQ365" s="175">
        <f t="shared" si="44"/>
        <v>39.414118046442859</v>
      </c>
    </row>
    <row r="366" spans="7:43" ht="14.1" customHeight="1">
      <c r="G366" s="22"/>
      <c r="H366" s="308"/>
      <c r="J366" s="304"/>
      <c r="K366" s="140" t="s">
        <v>142</v>
      </c>
      <c r="L366" s="175">
        <f xml:space="preserve"> ((L90 * L397 * $N$45 * (L205 * 1 + L334) +L237) * 1000 / (L109 * 8750)) + L269 + 0</f>
        <v>80.005490789150059</v>
      </c>
      <c r="M366" s="175">
        <f t="shared" ref="M366:AQ366" si="45" xml:space="preserve"> ((M90 * M397 * $N$45 * (M205 * 1 + M334) +M237) * 1000 / (M109 * 8750)) + M269 + 0</f>
        <v>76.469694654232669</v>
      </c>
      <c r="N366" s="175">
        <f t="shared" si="45"/>
        <v>70.792085506241435</v>
      </c>
      <c r="O366" s="175">
        <f t="shared" si="45"/>
        <v>65.310046885559345</v>
      </c>
      <c r="P366" s="175">
        <f t="shared" si="45"/>
        <v>60.013644969032718</v>
      </c>
      <c r="Q366" s="175">
        <f t="shared" si="45"/>
        <v>54.89360750462945</v>
      </c>
      <c r="R366" s="175">
        <f t="shared" si="45"/>
        <v>49.941269639368549</v>
      </c>
      <c r="S366" s="175">
        <f t="shared" si="45"/>
        <v>45.148524984470086</v>
      </c>
      <c r="T366" s="175">
        <f t="shared" si="45"/>
        <v>40.507781336384006</v>
      </c>
      <c r="U366" s="175">
        <f t="shared" si="45"/>
        <v>36.011920544954386</v>
      </c>
      <c r="V366" s="175">
        <f t="shared" si="45"/>
        <v>31.654262082529744</v>
      </c>
      <c r="W366" s="175">
        <f t="shared" si="45"/>
        <v>27.428529921863788</v>
      </c>
      <c r="X366" s="175">
        <f t="shared" si="45"/>
        <v>27.051321164680289</v>
      </c>
      <c r="Y366" s="175">
        <f t="shared" si="45"/>
        <v>26.675745345839577</v>
      </c>
      <c r="Z366" s="175">
        <f t="shared" si="45"/>
        <v>26.301791884747637</v>
      </c>
      <c r="AA366" s="175">
        <f t="shared" si="45"/>
        <v>25.929450292022469</v>
      </c>
      <c r="AB366" s="175">
        <f t="shared" si="45"/>
        <v>25.558710168513326</v>
      </c>
      <c r="AC366" s="175">
        <f t="shared" si="45"/>
        <v>25.189561204332538</v>
      </c>
      <c r="AD366" s="175">
        <f t="shared" si="45"/>
        <v>24.821993177899859</v>
      </c>
      <c r="AE366" s="175">
        <f t="shared" si="45"/>
        <v>24.455995954998947</v>
      </c>
      <c r="AF366" s="175">
        <f t="shared" si="45"/>
        <v>24.091559487846006</v>
      </c>
      <c r="AG366" s="175">
        <f t="shared" si="45"/>
        <v>23.728673814170314</v>
      </c>
      <c r="AH366" s="175">
        <f t="shared" si="45"/>
        <v>23.367329056306414</v>
      </c>
      <c r="AI366" s="175">
        <f t="shared" si="45"/>
        <v>23.007515420297857</v>
      </c>
      <c r="AJ366" s="175">
        <f t="shared" si="45"/>
        <v>22.649223195012386</v>
      </c>
      <c r="AK366" s="175">
        <f t="shared" si="45"/>
        <v>22.292442751268201</v>
      </c>
      <c r="AL366" s="175">
        <f t="shared" si="45"/>
        <v>21.937164540971363</v>
      </c>
      <c r="AM366" s="175">
        <f t="shared" si="45"/>
        <v>21.583379096264011</v>
      </c>
      <c r="AN366" s="175">
        <f t="shared" si="45"/>
        <v>21.231077028683313</v>
      </c>
      <c r="AO366" s="175">
        <f t="shared" si="45"/>
        <v>20.880249028330979</v>
      </c>
      <c r="AP366" s="175">
        <f t="shared" si="45"/>
        <v>20.530885863053197</v>
      </c>
      <c r="AQ366" s="175">
        <f t="shared" si="45"/>
        <v>20.182978377630693</v>
      </c>
    </row>
    <row r="367" spans="7:43" ht="14.1" customHeight="1">
      <c r="G367" s="22"/>
      <c r="H367" s="308"/>
      <c r="J367" s="304"/>
      <c r="K367" s="19" t="s">
        <v>143</v>
      </c>
      <c r="L367" s="175">
        <f t="shared" ref="L367:AQ368" si="46" xml:space="preserve"> ((L91 * L398 * $N$45 * (L206 * 1 + L335) +L238) * 1000 / (L110 * 8750)) + L270 + 0</f>
        <v>80.005490789150059</v>
      </c>
      <c r="M367" s="175">
        <f t="shared" si="46"/>
        <v>77.02714848556127</v>
      </c>
      <c r="N367" s="175">
        <f t="shared" si="46"/>
        <v>72.691244575009549</v>
      </c>
      <c r="O367" s="175">
        <f t="shared" si="46"/>
        <v>68.445998377896117</v>
      </c>
      <c r="P367" s="175">
        <f t="shared" si="46"/>
        <v>64.288596021467939</v>
      </c>
      <c r="Q367" s="175">
        <f t="shared" si="46"/>
        <v>60.21633889140103</v>
      </c>
      <c r="R367" s="175">
        <f t="shared" si="46"/>
        <v>56.226637790274779</v>
      </c>
      <c r="S367" s="175">
        <f t="shared" si="46"/>
        <v>52.317007447752935</v>
      </c>
      <c r="T367" s="175">
        <f t="shared" si="46"/>
        <v>48.485061358012643</v>
      </c>
      <c r="U367" s="175">
        <f t="shared" si="46"/>
        <v>44.728506921886336</v>
      </c>
      <c r="V367" s="175">
        <f t="shared" si="46"/>
        <v>41.045140872938546</v>
      </c>
      <c r="W367" s="175">
        <f t="shared" si="46"/>
        <v>37.432844968302746</v>
      </c>
      <c r="X367" s="175">
        <f t="shared" si="46"/>
        <v>36.898323759743235</v>
      </c>
      <c r="Y367" s="175">
        <f t="shared" si="46"/>
        <v>36.367647427640151</v>
      </c>
      <c r="Z367" s="175">
        <f t="shared" si="46"/>
        <v>35.840774635661944</v>
      </c>
      <c r="AA367" s="175">
        <f t="shared" si="46"/>
        <v>35.317664637904613</v>
      </c>
      <c r="AB367" s="175">
        <f t="shared" si="46"/>
        <v>34.798277268387515</v>
      </c>
      <c r="AC367" s="175">
        <f t="shared" si="46"/>
        <v>34.282572930772616</v>
      </c>
      <c r="AD367" s="175">
        <f t="shared" si="46"/>
        <v>33.770512588301678</v>
      </c>
      <c r="AE367" s="175">
        <f t="shared" si="46"/>
        <v>33.26205775394601</v>
      </c>
      <c r="AF367" s="175">
        <f t="shared" si="46"/>
        <v>32.757170480763541</v>
      </c>
      <c r="AG367" s="175">
        <f t="shared" si="46"/>
        <v>32.25581335245819</v>
      </c>
      <c r="AH367" s="175">
        <f t="shared" si="46"/>
        <v>31.757949474136566</v>
      </c>
      <c r="AI367" s="175">
        <f t="shared" si="46"/>
        <v>31.263542463257188</v>
      </c>
      <c r="AJ367" s="175">
        <f t="shared" si="46"/>
        <v>30.772556440767602</v>
      </c>
      <c r="AK367" s="175">
        <f t="shared" si="46"/>
        <v>30.284956022424836</v>
      </c>
      <c r="AL367" s="175">
        <f t="shared" si="46"/>
        <v>29.800706310294771</v>
      </c>
      <c r="AM367" s="175">
        <f t="shared" si="46"/>
        <v>29.31977288442619</v>
      </c>
      <c r="AN367" s="175">
        <f t="shared" si="46"/>
        <v>28.842121794695252</v>
      </c>
      <c r="AO367" s="175">
        <f t="shared" si="46"/>
        <v>28.367719552816485</v>
      </c>
      <c r="AP367" s="175">
        <f t="shared" si="46"/>
        <v>27.896533124516054</v>
      </c>
      <c r="AQ367" s="175">
        <f t="shared" si="46"/>
        <v>27.428529921863788</v>
      </c>
    </row>
    <row r="368" spans="7:43" ht="14.1" customHeight="1">
      <c r="G368" s="22"/>
      <c r="H368" s="308"/>
      <c r="J368" s="304"/>
      <c r="K368" s="144" t="s">
        <v>144</v>
      </c>
      <c r="L368" s="175">
        <f t="shared" si="46"/>
        <v>80.005490789150059</v>
      </c>
      <c r="M368" s="175">
        <f t="shared" si="46"/>
        <v>77.858486889202268</v>
      </c>
      <c r="N368" s="175">
        <f t="shared" si="46"/>
        <v>76.622019409317133</v>
      </c>
      <c r="O368" s="175">
        <f t="shared" si="46"/>
        <v>75.385551929432012</v>
      </c>
      <c r="P368" s="175">
        <f t="shared" si="46"/>
        <v>74.149084449546876</v>
      </c>
      <c r="Q368" s="175">
        <f t="shared" si="46"/>
        <v>72.912616969661741</v>
      </c>
      <c r="R368" s="175">
        <f t="shared" si="46"/>
        <v>71.67614948977662</v>
      </c>
      <c r="S368" s="175">
        <f t="shared" si="46"/>
        <v>70.439682009891484</v>
      </c>
      <c r="T368" s="175">
        <f t="shared" si="46"/>
        <v>69.203214530006363</v>
      </c>
      <c r="U368" s="175">
        <f t="shared" si="46"/>
        <v>67.966747050121242</v>
      </c>
      <c r="V368" s="175">
        <f t="shared" si="46"/>
        <v>66.730279570236121</v>
      </c>
      <c r="W368" s="175">
        <f t="shared" si="46"/>
        <v>65.493812090350985</v>
      </c>
      <c r="X368" s="175">
        <f t="shared" si="46"/>
        <v>63.93345509123705</v>
      </c>
      <c r="Y368" s="175">
        <f t="shared" si="46"/>
        <v>62.391405424624942</v>
      </c>
      <c r="Z368" s="175">
        <f t="shared" si="46"/>
        <v>60.867342775625382</v>
      </c>
      <c r="AA368" s="175">
        <f t="shared" si="46"/>
        <v>59.360954258555026</v>
      </c>
      <c r="AB368" s="175">
        <f t="shared" si="46"/>
        <v>57.871934202791948</v>
      </c>
      <c r="AC368" s="175">
        <f t="shared" si="46"/>
        <v>56.399983945996048</v>
      </c>
      <c r="AD368" s="175">
        <f t="shared" si="46"/>
        <v>54.944811634400217</v>
      </c>
      <c r="AE368" s="175">
        <f t="shared" si="46"/>
        <v>53.506132029891894</v>
      </c>
      <c r="AF368" s="175">
        <f t="shared" si="46"/>
        <v>52.083666323617315</v>
      </c>
      <c r="AG368" s="175">
        <f t="shared" si="46"/>
        <v>50.67714195585237</v>
      </c>
      <c r="AH368" s="175">
        <f t="shared" si="46"/>
        <v>49.286292441895803</v>
      </c>
      <c r="AI368" s="175">
        <f t="shared" si="46"/>
        <v>47.910857203751029</v>
      </c>
      <c r="AJ368" s="175">
        <f t="shared" si="46"/>
        <v>46.550581407373457</v>
      </c>
      <c r="AK368" s="175">
        <f t="shared" si="46"/>
        <v>45.205215805269582</v>
      </c>
      <c r="AL368" s="175">
        <f t="shared" si="46"/>
        <v>43.874516584243729</v>
      </c>
      <c r="AM368" s="175">
        <f t="shared" si="46"/>
        <v>42.558245218097298</v>
      </c>
      <c r="AN368" s="175">
        <f t="shared" si="46"/>
        <v>41.256168325093228</v>
      </c>
      <c r="AO368" s="175">
        <f t="shared" si="46"/>
        <v>39.968057530007052</v>
      </c>
      <c r="AP368" s="175">
        <f t="shared" si="46"/>
        <v>38.69368933059323</v>
      </c>
      <c r="AQ368" s="175">
        <f t="shared" si="46"/>
        <v>37.432844968302746</v>
      </c>
    </row>
    <row r="369" spans="7:43" ht="14.1" customHeight="1">
      <c r="G369" s="22"/>
      <c r="H369" s="308"/>
      <c r="J369" s="304"/>
      <c r="K369" s="140" t="s">
        <v>145</v>
      </c>
      <c r="L369" s="175">
        <f xml:space="preserve"> ((L90 * L397 * $N$45 * (L208 * 1 + L337) +L240) * 1000 / (L112 * 8750)) + L272 + 0</f>
        <v>76.229236901569493</v>
      </c>
      <c r="M369" s="175">
        <f t="shared" ref="M369:AQ369" si="47" xml:space="preserve"> ((M90 * M397 * $N$45 * (M208 * 1 + M337) +M240) * 1000 / (M112 * 8750)) + M272 + 0</f>
        <v>72.860330110976776</v>
      </c>
      <c r="N369" s="175">
        <f t="shared" si="47"/>
        <v>67.450703740239774</v>
      </c>
      <c r="O369" s="175">
        <f t="shared" si="47"/>
        <v>62.227416980823982</v>
      </c>
      <c r="P369" s="175">
        <f t="shared" si="47"/>
        <v>57.181004885373312</v>
      </c>
      <c r="Q369" s="175">
        <f t="shared" si="47"/>
        <v>52.302632851539876</v>
      </c>
      <c r="R369" s="175">
        <f t="shared" si="47"/>
        <v>47.584045006831815</v>
      </c>
      <c r="S369" s="175">
        <f t="shared" si="47"/>
        <v>43.017517583484853</v>
      </c>
      <c r="T369" s="175">
        <f t="shared" si="47"/>
        <v>38.595816729455684</v>
      </c>
      <c r="U369" s="175">
        <f t="shared" si="47"/>
        <v>34.312160270806181</v>
      </c>
      <c r="V369" s="175">
        <f t="shared" si="47"/>
        <v>30.160183000349317</v>
      </c>
      <c r="W369" s="175">
        <f t="shared" si="47"/>
        <v>26.133905118910835</v>
      </c>
      <c r="X369" s="175">
        <f t="shared" si="47"/>
        <v>25.774500590183322</v>
      </c>
      <c r="Y369" s="175">
        <f t="shared" si="47"/>
        <v>25.416651925216534</v>
      </c>
      <c r="Z369" s="175">
        <f t="shared" si="47"/>
        <v>25.060349042819801</v>
      </c>
      <c r="AA369" s="175">
        <f t="shared" si="47"/>
        <v>24.705581948709263</v>
      </c>
      <c r="AB369" s="175">
        <f t="shared" si="47"/>
        <v>24.352340734573389</v>
      </c>
      <c r="AC369" s="175">
        <f t="shared" si="47"/>
        <v>24.000615577150537</v>
      </c>
      <c r="AD369" s="175">
        <f t="shared" si="47"/>
        <v>23.650396737318371</v>
      </c>
      <c r="AE369" s="175">
        <f t="shared" si="47"/>
        <v>23.301674559194897</v>
      </c>
      <c r="AF369" s="175">
        <f t="shared" si="47"/>
        <v>22.954439469251035</v>
      </c>
      <c r="AG369" s="175">
        <f t="shared" si="47"/>
        <v>22.608681975434607</v>
      </c>
      <c r="AH369" s="175">
        <f t="shared" si="47"/>
        <v>22.264392666305298</v>
      </c>
      <c r="AI369" s="175">
        <f t="shared" si="47"/>
        <v>21.921562210180767</v>
      </c>
      <c r="AJ369" s="175">
        <f t="shared" si="47"/>
        <v>21.580181354293554</v>
      </c>
      <c r="AK369" s="175">
        <f t="shared" si="47"/>
        <v>21.240240923958602</v>
      </c>
      <c r="AL369" s="175">
        <f t="shared" si="47"/>
        <v>20.90173182175138</v>
      </c>
      <c r="AM369" s="175">
        <f t="shared" si="47"/>
        <v>20.56464502669629</v>
      </c>
      <c r="AN369" s="175">
        <f t="shared" si="47"/>
        <v>20.228971593465335</v>
      </c>
      <c r="AO369" s="175">
        <f t="shared" si="47"/>
        <v>19.894702651586801</v>
      </c>
      <c r="AP369" s="175">
        <f t="shared" si="47"/>
        <v>19.561829404663925</v>
      </c>
      <c r="AQ369" s="175">
        <f t="shared" si="47"/>
        <v>19.230343129603217</v>
      </c>
    </row>
    <row r="370" spans="7:43" ht="14.1" customHeight="1">
      <c r="G370" s="22"/>
      <c r="H370" s="308"/>
      <c r="J370" s="304"/>
      <c r="K370" s="19" t="s">
        <v>146</v>
      </c>
      <c r="L370" s="175">
        <f t="shared" ref="L370:AQ371" si="48" xml:space="preserve"> ((L91 * L398 * $N$45 * (L209 * 1 + L338) +L241) * 1000 / (L113 * 8750)) + L273 + 0</f>
        <v>76.229236901569493</v>
      </c>
      <c r="M370" s="175">
        <f t="shared" si="48"/>
        <v>73.39147215823985</v>
      </c>
      <c r="N370" s="175">
        <f t="shared" si="48"/>
        <v>69.26022262624258</v>
      </c>
      <c r="O370" s="175">
        <f t="shared" si="48"/>
        <v>65.21535176958966</v>
      </c>
      <c r="P370" s="175">
        <f t="shared" si="48"/>
        <v>61.254178530136372</v>
      </c>
      <c r="Q370" s="175">
        <f t="shared" si="48"/>
        <v>57.37413166797684</v>
      </c>
      <c r="R370" s="175">
        <f t="shared" si="48"/>
        <v>53.572744195637874</v>
      </c>
      <c r="S370" s="175">
        <f t="shared" si="48"/>
        <v>49.847648147379175</v>
      </c>
      <c r="T370" s="175">
        <f t="shared" si="48"/>
        <v>46.19656966029526</v>
      </c>
      <c r="U370" s="175">
        <f t="shared" si="48"/>
        <v>42.617324345748059</v>
      </c>
      <c r="V370" s="175">
        <f t="shared" si="48"/>
        <v>39.107812931332532</v>
      </c>
      <c r="W370" s="175">
        <f t="shared" si="48"/>
        <v>35.666017155105664</v>
      </c>
      <c r="X370" s="175">
        <f t="shared" si="48"/>
        <v>35.156725312329762</v>
      </c>
      <c r="Y370" s="175">
        <f t="shared" si="48"/>
        <v>34.651096868095173</v>
      </c>
      <c r="Z370" s="175">
        <f t="shared" si="48"/>
        <v>34.149092437142485</v>
      </c>
      <c r="AA370" s="175">
        <f t="shared" si="48"/>
        <v>33.650673196771663</v>
      </c>
      <c r="AB370" s="175">
        <f t="shared" si="48"/>
        <v>33.155800876833695</v>
      </c>
      <c r="AC370" s="175">
        <f t="shared" si="48"/>
        <v>32.664437749935104</v>
      </c>
      <c r="AD370" s="175">
        <f t="shared" si="48"/>
        <v>32.176546621850058</v>
      </c>
      <c r="AE370" s="175">
        <f t="shared" si="48"/>
        <v>31.692090822135089</v>
      </c>
      <c r="AF370" s="175">
        <f t="shared" si="48"/>
        <v>31.211034194941274</v>
      </c>
      <c r="AG370" s="175">
        <f t="shared" si="48"/>
        <v>30.733341090019248</v>
      </c>
      <c r="AH370" s="175">
        <f t="shared" si="48"/>
        <v>30.258976353912161</v>
      </c>
      <c r="AI370" s="175">
        <f t="shared" si="48"/>
        <v>29.787905321332083</v>
      </c>
      <c r="AJ370" s="175">
        <f t="shared" si="48"/>
        <v>29.320093806715462</v>
      </c>
      <c r="AK370" s="175">
        <f t="shared" si="48"/>
        <v>28.855508095953269</v>
      </c>
      <c r="AL370" s="175">
        <f t="shared" si="48"/>
        <v>28.394114938291576</v>
      </c>
      <c r="AM370" s="175">
        <f t="shared" si="48"/>
        <v>27.935881538398583</v>
      </c>
      <c r="AN370" s="175">
        <f t="shared" si="48"/>
        <v>27.480775548594064</v>
      </c>
      <c r="AO370" s="175">
        <f t="shared" si="48"/>
        <v>27.028765061237404</v>
      </c>
      <c r="AP370" s="175">
        <f t="shared" si="48"/>
        <v>26.579818601270322</v>
      </c>
      <c r="AQ370" s="175">
        <f t="shared" si="48"/>
        <v>26.133905118910835</v>
      </c>
    </row>
    <row r="371" spans="7:43" ht="14.1" customHeight="1">
      <c r="G371" s="22"/>
      <c r="H371" s="308"/>
      <c r="J371" s="304"/>
      <c r="K371" s="144" t="s">
        <v>147</v>
      </c>
      <c r="L371" s="175">
        <f t="shared" si="48"/>
        <v>76.229236901569493</v>
      </c>
      <c r="M371" s="175">
        <f t="shared" si="48"/>
        <v>74.183571444069315</v>
      </c>
      <c r="N371" s="175">
        <f t="shared" si="48"/>
        <v>73.005465147669554</v>
      </c>
      <c r="O371" s="175">
        <f t="shared" si="48"/>
        <v>71.827358851269807</v>
      </c>
      <c r="P371" s="175">
        <f t="shared" si="48"/>
        <v>70.649252554870046</v>
      </c>
      <c r="Q371" s="175">
        <f t="shared" si="48"/>
        <v>69.471146258470299</v>
      </c>
      <c r="R371" s="175">
        <f t="shared" si="48"/>
        <v>68.293039962070551</v>
      </c>
      <c r="S371" s="175">
        <f t="shared" si="48"/>
        <v>67.11493366567079</v>
      </c>
      <c r="T371" s="175">
        <f t="shared" si="48"/>
        <v>65.936827369271043</v>
      </c>
      <c r="U371" s="175">
        <f t="shared" si="48"/>
        <v>64.758721072871296</v>
      </c>
      <c r="V371" s="175">
        <f t="shared" si="48"/>
        <v>63.580614776471549</v>
      </c>
      <c r="W371" s="175">
        <f t="shared" si="48"/>
        <v>62.402508480071788</v>
      </c>
      <c r="X371" s="175">
        <f t="shared" si="48"/>
        <v>60.915800228385031</v>
      </c>
      <c r="Y371" s="175">
        <f t="shared" si="48"/>
        <v>59.446535204313697</v>
      </c>
      <c r="Z371" s="175">
        <f t="shared" si="48"/>
        <v>57.994408211810132</v>
      </c>
      <c r="AA371" s="175">
        <f t="shared" si="48"/>
        <v>56.559121133374603</v>
      </c>
      <c r="AB371" s="175">
        <f t="shared" si="48"/>
        <v>55.140382726018387</v>
      </c>
      <c r="AC371" s="175">
        <f t="shared" si="48"/>
        <v>53.737908424244132</v>
      </c>
      <c r="AD371" s="175">
        <f t="shared" si="48"/>
        <v>52.351420149763271</v>
      </c>
      <c r="AE371" s="175">
        <f t="shared" si="48"/>
        <v>50.980646127683357</v>
      </c>
      <c r="AF371" s="175">
        <f t="shared" si="48"/>
        <v>49.625320708910131</v>
      </c>
      <c r="AG371" s="175">
        <f t="shared" si="48"/>
        <v>48.285184198520469</v>
      </c>
      <c r="AH371" s="175">
        <f t="shared" si="48"/>
        <v>46.959982689873435</v>
      </c>
      <c r="AI371" s="175">
        <f t="shared" si="48"/>
        <v>45.649467904236708</v>
      </c>
      <c r="AJ371" s="175">
        <f t="shared" si="48"/>
        <v>44.35339703571578</v>
      </c>
      <c r="AK371" s="175">
        <f t="shared" si="48"/>
        <v>43.071532601282399</v>
      </c>
      <c r="AL371" s="175">
        <f t="shared" si="48"/>
        <v>41.803642295707654</v>
      </c>
      <c r="AM371" s="175">
        <f t="shared" si="48"/>
        <v>40.549498851213762</v>
      </c>
      <c r="AN371" s="175">
        <f t="shared" si="48"/>
        <v>39.308879901666273</v>
      </c>
      <c r="AO371" s="175">
        <f t="shared" si="48"/>
        <v>38.081567851136242</v>
      </c>
      <c r="AP371" s="175">
        <f t="shared" si="48"/>
        <v>36.867349746669383</v>
      </c>
      <c r="AQ371" s="175">
        <f t="shared" si="48"/>
        <v>35.666017155105664</v>
      </c>
    </row>
    <row r="372" spans="7:43" ht="14.1" customHeight="1">
      <c r="G372" s="22"/>
      <c r="H372" s="308"/>
      <c r="J372" s="304"/>
      <c r="K372" s="140" t="s">
        <v>148</v>
      </c>
      <c r="L372" s="175">
        <f t="shared" ref="L372:AQ374" si="49" xml:space="preserve"> ((L90 * L397 * $N$45 * (L211 * 1 + L340) +L243) * 1000 / (L115 * 8760)) + L275 + 0</f>
        <v>75.132522927206139</v>
      </c>
      <c r="M372" s="175">
        <f t="shared" si="49"/>
        <v>71.812084772870932</v>
      </c>
      <c r="N372" s="175">
        <f t="shared" si="49"/>
        <v>66.480286976549962</v>
      </c>
      <c r="O372" s="175">
        <f t="shared" si="49"/>
        <v>61.332147913923471</v>
      </c>
      <c r="P372" s="175">
        <f t="shared" si="49"/>
        <v>56.358338810322543</v>
      </c>
      <c r="Q372" s="175">
        <f t="shared" si="49"/>
        <v>51.55015216728026</v>
      </c>
      <c r="R372" s="175">
        <f t="shared" si="49"/>
        <v>46.899450889969351</v>
      </c>
      <c r="S372" s="175">
        <f t="shared" si="49"/>
        <v>42.398622332871902</v>
      </c>
      <c r="T372" s="175">
        <f t="shared" si="49"/>
        <v>38.040536717748118</v>
      </c>
      <c r="U372" s="175">
        <f t="shared" si="49"/>
        <v>33.818509446147132</v>
      </c>
      <c r="V372" s="175">
        <f t="shared" si="49"/>
        <v>29.726266887446979</v>
      </c>
      <c r="W372" s="175">
        <f t="shared" si="49"/>
        <v>25.757915274153444</v>
      </c>
      <c r="X372" s="175">
        <f t="shared" si="49"/>
        <v>25.403681516971421</v>
      </c>
      <c r="Y372" s="175">
        <f t="shared" si="49"/>
        <v>25.050981239257716</v>
      </c>
      <c r="Z372" s="175">
        <f t="shared" si="49"/>
        <v>24.699804504860275</v>
      </c>
      <c r="AA372" s="175">
        <f t="shared" si="49"/>
        <v>24.35014146328351</v>
      </c>
      <c r="AB372" s="175">
        <f t="shared" si="49"/>
        <v>24.001982348767292</v>
      </c>
      <c r="AC372" s="175">
        <f t="shared" si="49"/>
        <v>23.655317479377743</v>
      </c>
      <c r="AD372" s="175">
        <f t="shared" si="49"/>
        <v>23.310137256109787</v>
      </c>
      <c r="AE372" s="175">
        <f t="shared" si="49"/>
        <v>22.966432162001098</v>
      </c>
      <c r="AF372" s="175">
        <f t="shared" si="49"/>
        <v>22.624192761257465</v>
      </c>
      <c r="AG372" s="175">
        <f t="shared" si="49"/>
        <v>22.283409698389349</v>
      </c>
      <c r="AH372" s="175">
        <f t="shared" si="49"/>
        <v>21.944073697359315</v>
      </c>
      <c r="AI372" s="175">
        <f t="shared" si="49"/>
        <v>21.606175560740418</v>
      </c>
      <c r="AJ372" s="175">
        <f t="shared" si="49"/>
        <v>21.269706168885239</v>
      </c>
      <c r="AK372" s="175">
        <f t="shared" si="49"/>
        <v>20.934656479105396</v>
      </c>
      <c r="AL372" s="175">
        <f t="shared" si="49"/>
        <v>20.601017524861472</v>
      </c>
      <c r="AM372" s="175">
        <f t="shared" si="49"/>
        <v>20.268780414963111</v>
      </c>
      <c r="AN372" s="175">
        <f t="shared" si="49"/>
        <v>19.937936332779209</v>
      </c>
      <c r="AO372" s="175">
        <f t="shared" si="49"/>
        <v>19.608476535457996</v>
      </c>
      <c r="AP372" s="175">
        <f t="shared" si="49"/>
        <v>19.28039235315692</v>
      </c>
      <c r="AQ372" s="175">
        <f t="shared" si="49"/>
        <v>18.953675188282084</v>
      </c>
    </row>
    <row r="373" spans="7:43" ht="14.1" customHeight="1">
      <c r="G373" s="22"/>
      <c r="H373" s="308"/>
      <c r="J373" s="304"/>
      <c r="K373" s="19" t="s">
        <v>149</v>
      </c>
      <c r="L373" s="176">
        <f t="shared" si="49"/>
        <v>75.132522927206139</v>
      </c>
      <c r="M373" s="176">
        <f t="shared" si="49"/>
        <v>72.335585252025993</v>
      </c>
      <c r="N373" s="176">
        <f t="shared" si="49"/>
        <v>68.263772220740023</v>
      </c>
      <c r="O373" s="176">
        <f t="shared" si="49"/>
        <v>64.277095130328192</v>
      </c>
      <c r="P373" s="176">
        <f t="shared" si="49"/>
        <v>60.372911495167976</v>
      </c>
      <c r="Q373" s="176">
        <f t="shared" si="49"/>
        <v>56.548687067915004</v>
      </c>
      <c r="R373" s="176">
        <f t="shared" si="49"/>
        <v>52.801990353772489</v>
      </c>
      <c r="S373" s="176">
        <f t="shared" si="49"/>
        <v>49.130487455045724</v>
      </c>
      <c r="T373" s="176">
        <f t="shared" si="49"/>
        <v>45.531937223012463</v>
      </c>
      <c r="U373" s="176">
        <f t="shared" si="49"/>
        <v>42.004186695946956</v>
      </c>
      <c r="V373" s="176">
        <f t="shared" si="49"/>
        <v>38.545166803784852</v>
      </c>
      <c r="W373" s="176">
        <f t="shared" si="49"/>
        <v>35.152888321422132</v>
      </c>
      <c r="X373" s="176">
        <f t="shared" si="49"/>
        <v>34.650923686732064</v>
      </c>
      <c r="Y373" s="176">
        <f t="shared" si="49"/>
        <v>34.152569745078999</v>
      </c>
      <c r="Z373" s="176">
        <f t="shared" si="49"/>
        <v>33.657787677841291</v>
      </c>
      <c r="AA373" s="176">
        <f t="shared" si="49"/>
        <v>33.166539220863086</v>
      </c>
      <c r="AB373" s="176">
        <f t="shared" si="49"/>
        <v>32.678786654590013</v>
      </c>
      <c r="AC373" s="176">
        <f t="shared" si="49"/>
        <v>32.194492794414536</v>
      </c>
      <c r="AD373" s="176">
        <f t="shared" si="49"/>
        <v>31.713620981226086</v>
      </c>
      <c r="AE373" s="176">
        <f t="shared" si="49"/>
        <v>31.236135072160746</v>
      </c>
      <c r="AF373" s="176">
        <f t="shared" si="49"/>
        <v>30.761999431545679</v>
      </c>
      <c r="AG373" s="176">
        <f t="shared" si="49"/>
        <v>30.291178922033492</v>
      </c>
      <c r="AH373" s="176">
        <f t="shared" si="49"/>
        <v>29.823638895921935</v>
      </c>
      <c r="AI373" s="176">
        <f t="shared" si="49"/>
        <v>29.359345186654373</v>
      </c>
      <c r="AJ373" s="176">
        <f t="shared" si="49"/>
        <v>28.898264100496732</v>
      </c>
      <c r="AK373" s="176">
        <f t="shared" si="49"/>
        <v>28.440362408386598</v>
      </c>
      <c r="AL373" s="176">
        <f t="shared" si="49"/>
        <v>27.98560733795037</v>
      </c>
      <c r="AM373" s="176">
        <f t="shared" si="49"/>
        <v>27.533966565684381</v>
      </c>
      <c r="AN373" s="176">
        <f t="shared" si="49"/>
        <v>27.085408209296158</v>
      </c>
      <c r="AO373" s="176">
        <f t="shared" si="49"/>
        <v>26.639900820201952</v>
      </c>
      <c r="AP373" s="176">
        <f t="shared" si="49"/>
        <v>26.197413376176783</v>
      </c>
      <c r="AQ373" s="176">
        <f t="shared" si="49"/>
        <v>25.757915274153444</v>
      </c>
    </row>
    <row r="374" spans="7:43" ht="14.1" customHeight="1" thickBot="1">
      <c r="G374" s="22"/>
      <c r="H374" s="308"/>
      <c r="J374" s="304"/>
      <c r="K374" s="144" t="s">
        <v>150</v>
      </c>
      <c r="L374" s="177">
        <f t="shared" si="49"/>
        <v>75.132522927206139</v>
      </c>
      <c r="M374" s="177">
        <f t="shared" si="49"/>
        <v>73.116288564457818</v>
      </c>
      <c r="N374" s="177">
        <f t="shared" si="49"/>
        <v>71.95513174428352</v>
      </c>
      <c r="O374" s="177">
        <f t="shared" si="49"/>
        <v>70.793974924109222</v>
      </c>
      <c r="P374" s="177">
        <f t="shared" si="49"/>
        <v>69.632818103934909</v>
      </c>
      <c r="Q374" s="177">
        <f t="shared" si="49"/>
        <v>68.471661283760596</v>
      </c>
      <c r="R374" s="177">
        <f t="shared" si="49"/>
        <v>67.310504463586298</v>
      </c>
      <c r="S374" s="177">
        <f t="shared" si="49"/>
        <v>66.149347643411986</v>
      </c>
      <c r="T374" s="177">
        <f t="shared" si="49"/>
        <v>64.988190823237673</v>
      </c>
      <c r="U374" s="177">
        <f t="shared" si="49"/>
        <v>63.827034003063375</v>
      </c>
      <c r="V374" s="177">
        <f t="shared" si="49"/>
        <v>62.665877182889076</v>
      </c>
      <c r="W374" s="177">
        <f t="shared" si="49"/>
        <v>61.504720362714771</v>
      </c>
      <c r="X374" s="177">
        <f t="shared" si="49"/>
        <v>60.039401459547015</v>
      </c>
      <c r="Y374" s="177">
        <f t="shared" si="49"/>
        <v>58.591274827376715</v>
      </c>
      <c r="Z374" s="177">
        <f t="shared" si="49"/>
        <v>57.160039661027525</v>
      </c>
      <c r="AA374" s="177">
        <f t="shared" si="49"/>
        <v>55.7454021320316</v>
      </c>
      <c r="AB374" s="177">
        <f t="shared" si="49"/>
        <v>54.347075187528191</v>
      </c>
      <c r="AC374" s="177">
        <f t="shared" si="49"/>
        <v>52.964778356078433</v>
      </c>
      <c r="AD374" s="177">
        <f t="shared" si="49"/>
        <v>51.598237560120509</v>
      </c>
      <c r="AE374" s="177">
        <f t="shared" si="49"/>
        <v>50.247184934801396</v>
      </c>
      <c r="AF374" s="177">
        <f t="shared" si="49"/>
        <v>48.911358652934091</v>
      </c>
      <c r="AG374" s="177">
        <f t="shared" si="49"/>
        <v>47.590502755839779</v>
      </c>
      <c r="AH374" s="177">
        <f t="shared" si="49"/>
        <v>46.284366989845488</v>
      </c>
      <c r="AI374" s="177">
        <f t="shared" si="49"/>
        <v>44.992706648217869</v>
      </c>
      <c r="AJ374" s="177">
        <f t="shared" si="49"/>
        <v>43.715282418323369</v>
      </c>
      <c r="AK374" s="177">
        <f t="shared" si="49"/>
        <v>42.451860233814351</v>
      </c>
      <c r="AL374" s="177">
        <f t="shared" si="49"/>
        <v>41.20221113164925</v>
      </c>
      <c r="AM374" s="177">
        <f t="shared" si="49"/>
        <v>39.96611111376356</v>
      </c>
      <c r="AN374" s="177">
        <f t="shared" si="49"/>
        <v>38.743341013215904</v>
      </c>
      <c r="AO374" s="177">
        <f t="shared" si="49"/>
        <v>37.533686364641227</v>
      </c>
      <c r="AP374" s="177">
        <f t="shared" si="49"/>
        <v>36.336937278850407</v>
      </c>
      <c r="AQ374" s="177">
        <f t="shared" si="49"/>
        <v>35.152888321422132</v>
      </c>
    </row>
    <row r="375" spans="7:43" ht="14.1" customHeight="1" thickTop="1">
      <c r="G375" s="22"/>
      <c r="H375" s="308"/>
      <c r="J375" s="304"/>
      <c r="K375" s="140" t="s">
        <v>151</v>
      </c>
      <c r="L375" s="175">
        <f t="shared" ref="L375:AQ377" si="50" xml:space="preserve"> ((L90 * L397 * $N$45 * (L214 * 1 + L343) +L246) * 1000 / (L118 * 8760)) + L278 + 0</f>
        <v>71.697511700236532</v>
      </c>
      <c r="M375" s="175">
        <f t="shared" si="50"/>
        <v>68.528881869304101</v>
      </c>
      <c r="N375" s="175">
        <f t="shared" si="50"/>
        <v>63.440850481679917</v>
      </c>
      <c r="O375" s="175">
        <f t="shared" si="50"/>
        <v>58.528081067098597</v>
      </c>
      <c r="P375" s="175">
        <f t="shared" si="50"/>
        <v>53.781671356543818</v>
      </c>
      <c r="Q375" s="175">
        <f t="shared" si="50"/>
        <v>49.193311952847907</v>
      </c>
      <c r="R375" s="175">
        <f t="shared" si="50"/>
        <v>44.755237783990722</v>
      </c>
      <c r="S375" s="175">
        <f t="shared" si="50"/>
        <v>40.460184249772169</v>
      </c>
      <c r="T375" s="175">
        <f t="shared" si="50"/>
        <v>36.301347540885025</v>
      </c>
      <c r="U375" s="175">
        <f t="shared" si="50"/>
        <v>32.272348674473797</v>
      </c>
      <c r="V375" s="175">
        <f t="shared" si="50"/>
        <v>28.367200846323783</v>
      </c>
      <c r="W375" s="175">
        <f t="shared" si="50"/>
        <v>24.580279748247118</v>
      </c>
      <c r="X375" s="175">
        <f t="shared" si="50"/>
        <v>24.242241333447932</v>
      </c>
      <c r="Y375" s="175">
        <f t="shared" si="50"/>
        <v>23.905666288409773</v>
      </c>
      <c r="Z375" s="175">
        <f t="shared" si="50"/>
        <v>23.570545131255152</v>
      </c>
      <c r="AA375" s="175">
        <f t="shared" si="50"/>
        <v>23.236868461846889</v>
      </c>
      <c r="AB375" s="175">
        <f t="shared" si="50"/>
        <v>22.904626960909191</v>
      </c>
      <c r="AC375" s="175">
        <f t="shared" si="50"/>
        <v>22.57381138916007</v>
      </c>
      <c r="AD375" s="175">
        <f t="shared" si="50"/>
        <v>22.244412586454846</v>
      </c>
      <c r="AE375" s="175">
        <f t="shared" si="50"/>
        <v>21.916421470940673</v>
      </c>
      <c r="AF375" s="175">
        <f t="shared" si="50"/>
        <v>21.589829038221858</v>
      </c>
      <c r="AG375" s="175">
        <f t="shared" si="50"/>
        <v>21.2646263605359</v>
      </c>
      <c r="AH375" s="175">
        <f t="shared" si="50"/>
        <v>20.940804585939908</v>
      </c>
      <c r="AI375" s="175">
        <f t="shared" si="50"/>
        <v>20.618354937507441</v>
      </c>
      <c r="AJ375" s="175">
        <f t="shared" si="50"/>
        <v>20.297268712535587</v>
      </c>
      <c r="AK375" s="175">
        <f t="shared" si="50"/>
        <v>19.977537281761922</v>
      </c>
      <c r="AL375" s="175">
        <f t="shared" si="50"/>
        <v>19.659152088591519</v>
      </c>
      <c r="AM375" s="175">
        <f t="shared" si="50"/>
        <v>19.342104648333596</v>
      </c>
      <c r="AN375" s="175">
        <f t="shared" si="50"/>
        <v>19.026386547447824</v>
      </c>
      <c r="AO375" s="175">
        <f t="shared" si="50"/>
        <v>18.711989442800064</v>
      </c>
      <c r="AP375" s="175">
        <f t="shared" si="50"/>
        <v>18.398905060927454</v>
      </c>
      <c r="AQ375" s="175">
        <f t="shared" si="50"/>
        <v>18.087125197312609</v>
      </c>
    </row>
    <row r="376" spans="7:43" ht="14.1" customHeight="1">
      <c r="G376" s="22"/>
      <c r="H376" s="308"/>
      <c r="J376" s="304"/>
      <c r="K376" s="19" t="s">
        <v>152</v>
      </c>
      <c r="L376" s="176">
        <f t="shared" si="50"/>
        <v>71.697511700236532</v>
      </c>
      <c r="M376" s="176">
        <f t="shared" si="50"/>
        <v>69.028448239059372</v>
      </c>
      <c r="N376" s="176">
        <f t="shared" si="50"/>
        <v>65.142795913306216</v>
      </c>
      <c r="O376" s="176">
        <f t="shared" si="50"/>
        <v>61.338387167285468</v>
      </c>
      <c r="P376" s="176">
        <f t="shared" si="50"/>
        <v>57.612700328138885</v>
      </c>
      <c r="Q376" s="176">
        <f t="shared" si="50"/>
        <v>53.963317012701005</v>
      </c>
      <c r="R376" s="176">
        <f t="shared" si="50"/>
        <v>50.387916892572761</v>
      </c>
      <c r="S376" s="176">
        <f t="shared" si="50"/>
        <v>46.884272774379653</v>
      </c>
      <c r="T376" s="176">
        <f t="shared" si="50"/>
        <v>43.45024597329553</v>
      </c>
      <c r="U376" s="176">
        <f t="shared" si="50"/>
        <v>40.083781959637257</v>
      </c>
      <c r="V376" s="176">
        <f t="shared" si="50"/>
        <v>36.78290625990963</v>
      </c>
      <c r="W376" s="176">
        <f t="shared" si="50"/>
        <v>33.545720595116897</v>
      </c>
      <c r="X376" s="176">
        <f t="shared" si="50"/>
        <v>33.066705464696405</v>
      </c>
      <c r="Y376" s="176">
        <f t="shared" si="50"/>
        <v>32.591135948720641</v>
      </c>
      <c r="Z376" s="176">
        <f t="shared" si="50"/>
        <v>32.118975003330668</v>
      </c>
      <c r="AA376" s="176">
        <f t="shared" si="50"/>
        <v>31.650186113783562</v>
      </c>
      <c r="AB376" s="176">
        <f t="shared" si="50"/>
        <v>31.184733285038991</v>
      </c>
      <c r="AC376" s="176">
        <f t="shared" si="50"/>
        <v>30.722581032546074</v>
      </c>
      <c r="AD376" s="176">
        <f t="shared" si="50"/>
        <v>30.263694373225484</v>
      </c>
      <c r="AE376" s="176">
        <f t="shared" si="50"/>
        <v>29.8080388166421</v>
      </c>
      <c r="AF376" s="176">
        <f t="shared" si="50"/>
        <v>29.355580356363394</v>
      </c>
      <c r="AG376" s="176">
        <f t="shared" si="50"/>
        <v>28.906285461499191</v>
      </c>
      <c r="AH376" s="176">
        <f t="shared" si="50"/>
        <v>28.460121068418175</v>
      </c>
      <c r="AI376" s="176">
        <f t="shared" si="50"/>
        <v>28.017054572636987</v>
      </c>
      <c r="AJ376" s="176">
        <f t="shared" si="50"/>
        <v>27.577053820877659</v>
      </c>
      <c r="AK376" s="176">
        <f t="shared" si="50"/>
        <v>27.140087103289421</v>
      </c>
      <c r="AL376" s="176">
        <f t="shared" si="50"/>
        <v>26.706123145830766</v>
      </c>
      <c r="AM376" s="176">
        <f t="shared" si="50"/>
        <v>26.275131102808089</v>
      </c>
      <c r="AN376" s="176">
        <f t="shared" si="50"/>
        <v>25.847080549567082</v>
      </c>
      <c r="AO376" s="176">
        <f t="shared" si="50"/>
        <v>25.421941475333263</v>
      </c>
      <c r="AP376" s="176">
        <f t="shared" si="50"/>
        <v>24.999684276198071</v>
      </c>
      <c r="AQ376" s="176">
        <f t="shared" si="50"/>
        <v>24.580279748247118</v>
      </c>
    </row>
    <row r="377" spans="7:43" ht="14.1" customHeight="1" thickBot="1">
      <c r="G377" s="22"/>
      <c r="H377" s="308"/>
      <c r="J377" s="304"/>
      <c r="K377" s="144" t="s">
        <v>153</v>
      </c>
      <c r="L377" s="177">
        <f t="shared" si="50"/>
        <v>71.697511700236532</v>
      </c>
      <c r="M377" s="177">
        <f t="shared" si="50"/>
        <v>69.773458291919255</v>
      </c>
      <c r="N377" s="177">
        <f t="shared" si="50"/>
        <v>68.665388824041571</v>
      </c>
      <c r="O377" s="177">
        <f t="shared" si="50"/>
        <v>67.557319356163902</v>
      </c>
      <c r="P377" s="177">
        <f t="shared" si="50"/>
        <v>66.449249888286218</v>
      </c>
      <c r="Q377" s="177">
        <f t="shared" si="50"/>
        <v>65.341180420408548</v>
      </c>
      <c r="R377" s="177">
        <f t="shared" si="50"/>
        <v>64.233110952530865</v>
      </c>
      <c r="S377" s="177">
        <f t="shared" si="50"/>
        <v>63.125041484653188</v>
      </c>
      <c r="T377" s="177">
        <f t="shared" si="50"/>
        <v>62.016972016775512</v>
      </c>
      <c r="U377" s="177">
        <f t="shared" si="50"/>
        <v>60.908902548897835</v>
      </c>
      <c r="V377" s="177">
        <f t="shared" si="50"/>
        <v>59.800833081020166</v>
      </c>
      <c r="W377" s="177">
        <f t="shared" si="50"/>
        <v>58.692763613142482</v>
      </c>
      <c r="X377" s="177">
        <f t="shared" si="50"/>
        <v>57.294438159513867</v>
      </c>
      <c r="Y377" s="177">
        <f t="shared" si="50"/>
        <v>55.912518957172573</v>
      </c>
      <c r="Z377" s="177">
        <f t="shared" si="50"/>
        <v>54.54671895356384</v>
      </c>
      <c r="AA377" s="177">
        <f t="shared" si="50"/>
        <v>53.19675775387077</v>
      </c>
      <c r="AB377" s="177">
        <f t="shared" si="50"/>
        <v>51.862361429107054</v>
      </c>
      <c r="AC377" s="177">
        <f t="shared" si="50"/>
        <v>50.543262330809888</v>
      </c>
      <c r="AD377" s="177">
        <f t="shared" si="50"/>
        <v>49.23919891206949</v>
      </c>
      <c r="AE377" s="177">
        <f t="shared" si="50"/>
        <v>47.949915554643781</v>
      </c>
      <c r="AF377" s="177">
        <f t="shared" si="50"/>
        <v>46.675162401918456</v>
      </c>
      <c r="AG377" s="177">
        <f t="shared" si="50"/>
        <v>45.414695197482899</v>
      </c>
      <c r="AH377" s="177">
        <f t="shared" si="50"/>
        <v>44.168275129103122</v>
      </c>
      <c r="AI377" s="177">
        <f t="shared" si="50"/>
        <v>42.935668677882212</v>
      </c>
      <c r="AJ377" s="177">
        <f t="shared" si="50"/>
        <v>41.716647472408205</v>
      </c>
      <c r="AK377" s="177">
        <f t="shared" si="50"/>
        <v>40.510988147698207</v>
      </c>
      <c r="AL377" s="177">
        <f t="shared" si="50"/>
        <v>39.318472208755487</v>
      </c>
      <c r="AM377" s="177">
        <f t="shared" si="50"/>
        <v>38.13888589856478</v>
      </c>
      <c r="AN377" s="177">
        <f t="shared" si="50"/>
        <v>36.972020070358056</v>
      </c>
      <c r="AO377" s="177">
        <f t="shared" si="50"/>
        <v>35.817670063990541</v>
      </c>
      <c r="AP377" s="177">
        <f t="shared" si="50"/>
        <v>34.675635586273508</v>
      </c>
      <c r="AQ377" s="177">
        <f t="shared" si="50"/>
        <v>33.545720595116897</v>
      </c>
    </row>
    <row r="378" spans="7:43" ht="14.1" customHeight="1" thickTop="1">
      <c r="G378" s="22"/>
      <c r="H378" s="308"/>
      <c r="J378" s="304"/>
      <c r="K378" s="140" t="s">
        <v>154</v>
      </c>
      <c r="L378" s="175">
        <f xml:space="preserve"> ((L90 * L397 * $N$45 * (L217 * 1 + L346) +L249) * 1000 / (L121 * 8760)) + L281 + 0</f>
        <v>67.908997839955276</v>
      </c>
      <c r="M378" s="175">
        <f t="shared" ref="M378:AQ378" si="51" xml:space="preserve"> ((M90 * M397 * $N$45 * (M217 * 1 + M346) +M249) * 1000 / (M121 * 8760)) + M281 + 0</f>
        <v>64.907799175710736</v>
      </c>
      <c r="N378" s="175">
        <f t="shared" si="51"/>
        <v>60.08862059729077</v>
      </c>
      <c r="O378" s="175">
        <f t="shared" si="51"/>
        <v>55.435443106866096</v>
      </c>
      <c r="P378" s="175">
        <f t="shared" si="51"/>
        <v>50.939834833468453</v>
      </c>
      <c r="Q378" s="175">
        <f t="shared" si="51"/>
        <v>46.593925450486402</v>
      </c>
      <c r="R378" s="175">
        <f t="shared" si="51"/>
        <v>42.390360194183515</v>
      </c>
      <c r="S378" s="175">
        <f t="shared" si="51"/>
        <v>38.322258327591435</v>
      </c>
      <c r="T378" s="175">
        <f t="shared" si="51"/>
        <v>34.383175556332404</v>
      </c>
      <c r="U378" s="175">
        <f t="shared" si="51"/>
        <v>30.567069964547972</v>
      </c>
      <c r="V378" s="175">
        <f t="shared" si="51"/>
        <v>26.868271092206204</v>
      </c>
      <c r="W378" s="175">
        <f t="shared" si="51"/>
        <v>23.281451820924268</v>
      </c>
      <c r="X378" s="175">
        <f t="shared" si="51"/>
        <v>22.961275437727075</v>
      </c>
      <c r="Y378" s="175">
        <f t="shared" si="51"/>
        <v>22.642485099478783</v>
      </c>
      <c r="Z378" s="175">
        <f t="shared" si="51"/>
        <v>22.325071825326603</v>
      </c>
      <c r="AA378" s="175">
        <f t="shared" si="51"/>
        <v>22.009026711838871</v>
      </c>
      <c r="AB378" s="175">
        <f t="shared" si="51"/>
        <v>21.694340932172587</v>
      </c>
      <c r="AC378" s="175">
        <f t="shared" si="51"/>
        <v>21.381005735251644</v>
      </c>
      <c r="AD378" s="175">
        <f t="shared" si="51"/>
        <v>21.069012444955646</v>
      </c>
      <c r="AE378" s="175">
        <f t="shared" si="51"/>
        <v>20.758352459319031</v>
      </c>
      <c r="AF378" s="175">
        <f t="shared" si="51"/>
        <v>20.449017249740557</v>
      </c>
      <c r="AG378" s="175">
        <f t="shared" si="51"/>
        <v>20.14099836020285</v>
      </c>
      <c r="AH378" s="175">
        <f t="shared" si="51"/>
        <v>19.834287406501829</v>
      </c>
      <c r="AI378" s="175">
        <f t="shared" si="51"/>
        <v>19.528876075485964</v>
      </c>
      <c r="AJ378" s="175">
        <f t="shared" si="51"/>
        <v>19.224756124305273</v>
      </c>
      <c r="AK378" s="175">
        <f t="shared" si="51"/>
        <v>18.921919379669646</v>
      </c>
      <c r="AL378" s="175">
        <f t="shared" si="51"/>
        <v>18.620357737116692</v>
      </c>
      <c r="AM378" s="175">
        <f t="shared" si="51"/>
        <v>18.320063160288754</v>
      </c>
      <c r="AN378" s="175">
        <f t="shared" si="51"/>
        <v>18.021027680219003</v>
      </c>
      <c r="AO378" s="175">
        <f t="shared" si="51"/>
        <v>17.723243394626532</v>
      </c>
      <c r="AP378" s="175">
        <f t="shared" si="51"/>
        <v>17.426702467220249</v>
      </c>
      <c r="AQ378" s="175">
        <f t="shared" si="51"/>
        <v>17.131397127011464</v>
      </c>
    </row>
    <row r="379" spans="7:43" ht="14.1" customHeight="1">
      <c r="G379" s="22"/>
      <c r="H379" s="308"/>
      <c r="J379" s="304"/>
      <c r="K379" s="19" t="s">
        <v>155</v>
      </c>
      <c r="L379" s="176">
        <f t="shared" ref="L379:AQ380" si="52" xml:space="preserve"> ((L91 * L398 * $N$45 * (L218 * 1 + L347) +L250) * 1000 / (L122 * 8760)) + L282 + 0</f>
        <v>67.908997839955276</v>
      </c>
      <c r="M379" s="176">
        <f t="shared" si="52"/>
        <v>65.380968337654096</v>
      </c>
      <c r="N379" s="176">
        <f t="shared" si="52"/>
        <v>61.700634820647018</v>
      </c>
      <c r="O379" s="176">
        <f t="shared" si="52"/>
        <v>58.097251952968257</v>
      </c>
      <c r="P379" s="176">
        <f t="shared" si="52"/>
        <v>54.568431307563337</v>
      </c>
      <c r="Q379" s="176">
        <f t="shared" si="52"/>
        <v>51.111882289218229</v>
      </c>
      <c r="R379" s="176">
        <f t="shared" si="52"/>
        <v>47.7254071762477</v>
      </c>
      <c r="S379" s="176">
        <f t="shared" si="52"/>
        <v>44.40689646071386</v>
      </c>
      <c r="T379" s="176">
        <f t="shared" si="52"/>
        <v>41.154324466414074</v>
      </c>
      <c r="U379" s="176">
        <f t="shared" si="52"/>
        <v>37.965745225510624</v>
      </c>
      <c r="V379" s="176">
        <f t="shared" si="52"/>
        <v>34.83928859616536</v>
      </c>
      <c r="W379" s="176">
        <f t="shared" si="52"/>
        <v>31.773156604903789</v>
      </c>
      <c r="X379" s="176">
        <f t="shared" si="52"/>
        <v>31.319452749837868</v>
      </c>
      <c r="Y379" s="176">
        <f t="shared" si="52"/>
        <v>30.869012442115995</v>
      </c>
      <c r="Z379" s="176">
        <f t="shared" si="52"/>
        <v>30.421800595285706</v>
      </c>
      <c r="AA379" s="176">
        <f t="shared" si="52"/>
        <v>29.977782624051919</v>
      </c>
      <c r="AB379" s="176">
        <f t="shared" si="52"/>
        <v>29.536924435360945</v>
      </c>
      <c r="AC379" s="176">
        <f t="shared" si="52"/>
        <v>29.09919241967415</v>
      </c>
      <c r="AD379" s="176">
        <f t="shared" si="52"/>
        <v>28.66455344242658</v>
      </c>
      <c r="AE379" s="176">
        <f t="shared" si="52"/>
        <v>28.232974835666056</v>
      </c>
      <c r="AF379" s="176">
        <f t="shared" si="52"/>
        <v>27.80442438986816</v>
      </c>
      <c r="AG379" s="176">
        <f t="shared" si="52"/>
        <v>27.378870345923065</v>
      </c>
      <c r="AH379" s="176">
        <f t="shared" si="52"/>
        <v>26.956281387289739</v>
      </c>
      <c r="AI379" s="176">
        <f t="shared" si="52"/>
        <v>26.536626632313602</v>
      </c>
      <c r="AJ379" s="176">
        <f t="shared" si="52"/>
        <v>26.119875626703678</v>
      </c>
      <c r="AK379" s="176">
        <f t="shared" si="52"/>
        <v>25.705998336165376</v>
      </c>
      <c r="AL379" s="176">
        <f t="shared" si="52"/>
        <v>25.294965139185106</v>
      </c>
      <c r="AM379" s="176">
        <f t="shared" si="52"/>
        <v>24.886746819963179</v>
      </c>
      <c r="AN379" s="176">
        <f t="shared" si="52"/>
        <v>24.481314561491374</v>
      </c>
      <c r="AO379" s="176">
        <f t="shared" si="52"/>
        <v>24.078639938771797</v>
      </c>
      <c r="AP379" s="176">
        <f t="shared" si="52"/>
        <v>23.678694912173579</v>
      </c>
      <c r="AQ379" s="176">
        <f t="shared" si="52"/>
        <v>23.281451820924268</v>
      </c>
    </row>
    <row r="380" spans="7:43" ht="14.1" customHeight="1" thickBot="1">
      <c r="G380" s="22"/>
      <c r="H380" s="308"/>
      <c r="J380" s="304"/>
      <c r="K380" s="144" t="s">
        <v>156</v>
      </c>
      <c r="L380" s="177">
        <f t="shared" si="52"/>
        <v>67.908997839955276</v>
      </c>
      <c r="M380" s="177">
        <f t="shared" si="52"/>
        <v>66.086611879119417</v>
      </c>
      <c r="N380" s="177">
        <f t="shared" si="52"/>
        <v>65.037093069941861</v>
      </c>
      <c r="O380" s="177">
        <f t="shared" si="52"/>
        <v>63.987574260764326</v>
      </c>
      <c r="P380" s="177">
        <f t="shared" si="52"/>
        <v>62.93805545158677</v>
      </c>
      <c r="Q380" s="177">
        <f t="shared" si="52"/>
        <v>61.888536642409221</v>
      </c>
      <c r="R380" s="177">
        <f t="shared" si="52"/>
        <v>60.839017833231672</v>
      </c>
      <c r="S380" s="177">
        <f t="shared" si="52"/>
        <v>59.789499024054123</v>
      </c>
      <c r="T380" s="177">
        <f t="shared" si="52"/>
        <v>58.739980214876567</v>
      </c>
      <c r="U380" s="177">
        <f t="shared" si="52"/>
        <v>57.690461405699025</v>
      </c>
      <c r="V380" s="177">
        <f t="shared" si="52"/>
        <v>56.640942596521484</v>
      </c>
      <c r="W380" s="177">
        <f t="shared" si="52"/>
        <v>55.591423787343935</v>
      </c>
      <c r="X380" s="177">
        <f t="shared" si="52"/>
        <v>54.26698618890903</v>
      </c>
      <c r="Y380" s="177">
        <f t="shared" si="52"/>
        <v>52.958087931475106</v>
      </c>
      <c r="Z380" s="177">
        <f t="shared" si="52"/>
        <v>51.664457130413851</v>
      </c>
      <c r="AA380" s="177">
        <f t="shared" si="52"/>
        <v>50.385828207038294</v>
      </c>
      <c r="AB380" s="177">
        <f t="shared" si="52"/>
        <v>49.121941706836012</v>
      </c>
      <c r="AC380" s="177">
        <f t="shared" si="52"/>
        <v>47.872544123953745</v>
      </c>
      <c r="AD380" s="177">
        <f t="shared" si="52"/>
        <v>46.637387731683653</v>
      </c>
      <c r="AE380" s="177">
        <f t="shared" si="52"/>
        <v>45.416230418713425</v>
      </c>
      <c r="AF380" s="177">
        <f t="shared" si="52"/>
        <v>44.208835530912673</v>
      </c>
      <c r="AG380" s="177">
        <f t="shared" si="52"/>
        <v>43.014971718438602</v>
      </c>
      <c r="AH380" s="177">
        <f t="shared" si="52"/>
        <v>41.83441278795344</v>
      </c>
      <c r="AI380" s="177">
        <f t="shared" si="52"/>
        <v>40.666937559755247</v>
      </c>
      <c r="AJ380" s="177">
        <f t="shared" si="52"/>
        <v>39.512329729632725</v>
      </c>
      <c r="AK380" s="177">
        <f t="shared" si="52"/>
        <v>38.370377735262707</v>
      </c>
      <c r="AL380" s="177">
        <f t="shared" si="52"/>
        <v>37.240874626976925</v>
      </c>
      <c r="AM380" s="177">
        <f t="shared" si="52"/>
        <v>36.123617942732515</v>
      </c>
      <c r="AN380" s="177">
        <f t="shared" si="52"/>
        <v>35.018409587127245</v>
      </c>
      <c r="AO380" s="177">
        <f t="shared" si="52"/>
        <v>33.925055714307888</v>
      </c>
      <c r="AP380" s="177">
        <f t="shared" si="52"/>
        <v>32.843366614626284</v>
      </c>
      <c r="AQ380" s="177">
        <f t="shared" si="52"/>
        <v>31.773156604903789</v>
      </c>
    </row>
    <row r="381" spans="7:43" ht="14.1" customHeight="1" thickTop="1">
      <c r="G381" s="22"/>
      <c r="H381" s="308"/>
      <c r="J381" s="304"/>
      <c r="K381" s="140" t="s">
        <v>157</v>
      </c>
      <c r="L381" s="175">
        <f t="shared" ref="L381:AQ383" si="53" xml:space="preserve"> ((L90 * L397 * $N$45 * (L220 * 1 + L349) +L252) * 1000 / (L124 * 8760)) + L284 + 0</f>
        <v>64.283845173504048</v>
      </c>
      <c r="M381" s="175">
        <f t="shared" si="53"/>
        <v>61.442858022995523</v>
      </c>
      <c r="N381" s="175">
        <f t="shared" si="53"/>
        <v>56.880939286855032</v>
      </c>
      <c r="O381" s="175">
        <f t="shared" si="53"/>
        <v>52.476160084189488</v>
      </c>
      <c r="P381" s="175">
        <f t="shared" si="53"/>
        <v>48.220538658455787</v>
      </c>
      <c r="Q381" s="175">
        <f t="shared" si="53"/>
        <v>44.106624820821082</v>
      </c>
      <c r="R381" s="175">
        <f t="shared" si="53"/>
        <v>40.12745642328796</v>
      </c>
      <c r="S381" s="175">
        <f t="shared" si="53"/>
        <v>36.27652003988895</v>
      </c>
      <c r="T381" s="175">
        <f t="shared" si="53"/>
        <v>32.547715388846861</v>
      </c>
      <c r="U381" s="175">
        <f t="shared" si="53"/>
        <v>28.93532308692896</v>
      </c>
      <c r="V381" s="175">
        <f t="shared" si="53"/>
        <v>25.43397537748519</v>
      </c>
      <c r="W381" s="175">
        <f t="shared" si="53"/>
        <v>22.038629517076007</v>
      </c>
      <c r="X381" s="175">
        <f t="shared" si="53"/>
        <v>21.735544952433074</v>
      </c>
      <c r="Y381" s="175">
        <f t="shared" si="53"/>
        <v>21.433772442182526</v>
      </c>
      <c r="Z381" s="175">
        <f t="shared" si="53"/>
        <v>21.133303484892028</v>
      </c>
      <c r="AA381" s="175">
        <f t="shared" si="53"/>
        <v>20.834129652417442</v>
      </c>
      <c r="AB381" s="175">
        <f t="shared" si="53"/>
        <v>20.536242589114782</v>
      </c>
      <c r="AC381" s="175">
        <f t="shared" si="53"/>
        <v>20.239634011062343</v>
      </c>
      <c r="AD381" s="175">
        <f t="shared" si="53"/>
        <v>19.944295705292795</v>
      </c>
      <c r="AE381" s="175">
        <f t="shared" si="53"/>
        <v>19.650219529035084</v>
      </c>
      <c r="AF381" s="175">
        <f t="shared" si="53"/>
        <v>19.357397408966097</v>
      </c>
      <c r="AG381" s="175">
        <f t="shared" si="53"/>
        <v>19.065821340471874</v>
      </c>
      <c r="AH381" s="175">
        <f t="shared" si="53"/>
        <v>18.775483386918186</v>
      </c>
      <c r="AI381" s="175">
        <f t="shared" si="53"/>
        <v>18.486375678930393</v>
      </c>
      <c r="AJ381" s="175">
        <f t="shared" si="53"/>
        <v>18.19849041368251</v>
      </c>
      <c r="AK381" s="175">
        <f t="shared" si="53"/>
        <v>17.911819854195166</v>
      </c>
      <c r="AL381" s="175">
        <f t="shared" si="53"/>
        <v>17.626356328642505</v>
      </c>
      <c r="AM381" s="175">
        <f t="shared" si="53"/>
        <v>17.342092229667799</v>
      </c>
      <c r="AN381" s="175">
        <f t="shared" si="53"/>
        <v>17.059020013707663</v>
      </c>
      <c r="AO381" s="175">
        <f t="shared" si="53"/>
        <v>16.777132200324761</v>
      </c>
      <c r="AP381" s="175">
        <f t="shared" si="53"/>
        <v>16.496421371548891</v>
      </c>
      <c r="AQ381" s="175">
        <f t="shared" si="53"/>
        <v>16.216880171226247</v>
      </c>
    </row>
    <row r="382" spans="7:43" ht="14.1" customHeight="1">
      <c r="G382" s="22"/>
      <c r="H382" s="308"/>
      <c r="J382" s="304"/>
      <c r="K382" s="19" t="s">
        <v>158</v>
      </c>
      <c r="L382" s="176">
        <f t="shared" si="53"/>
        <v>64.283845173504048</v>
      </c>
      <c r="M382" s="176">
        <f t="shared" si="53"/>
        <v>61.890768228045658</v>
      </c>
      <c r="N382" s="176">
        <f t="shared" si="53"/>
        <v>58.406900146945198</v>
      </c>
      <c r="O382" s="176">
        <f t="shared" si="53"/>
        <v>54.995874896467569</v>
      </c>
      <c r="P382" s="176">
        <f t="shared" si="53"/>
        <v>51.655431549786243</v>
      </c>
      <c r="Q382" s="176">
        <f t="shared" si="53"/>
        <v>48.383401789406101</v>
      </c>
      <c r="R382" s="176">
        <f t="shared" si="53"/>
        <v>45.177705213538836</v>
      </c>
      <c r="S382" s="176">
        <f t="shared" si="53"/>
        <v>42.036344925072356</v>
      </c>
      <c r="T382" s="176">
        <f t="shared" si="53"/>
        <v>38.957403383481491</v>
      </c>
      <c r="U382" s="176">
        <f t="shared" si="53"/>
        <v>35.939038501573499</v>
      </c>
      <c r="V382" s="176">
        <f t="shared" si="53"/>
        <v>32.979479970373141</v>
      </c>
      <c r="W382" s="176">
        <f t="shared" si="53"/>
        <v>30.077025796740543</v>
      </c>
      <c r="X382" s="176">
        <f t="shared" si="53"/>
        <v>29.647541791654554</v>
      </c>
      <c r="Y382" s="176">
        <f t="shared" si="53"/>
        <v>29.221147117568211</v>
      </c>
      <c r="Z382" s="176">
        <f t="shared" si="53"/>
        <v>28.797808561031886</v>
      </c>
      <c r="AA382" s="176">
        <f t="shared" si="53"/>
        <v>28.377493383000321</v>
      </c>
      <c r="AB382" s="176">
        <f t="shared" si="53"/>
        <v>27.960169310392558</v>
      </c>
      <c r="AC382" s="176">
        <f t="shared" si="53"/>
        <v>27.545804527831457</v>
      </c>
      <c r="AD382" s="176">
        <f t="shared" si="53"/>
        <v>27.134367669558255</v>
      </c>
      <c r="AE382" s="176">
        <f t="shared" si="53"/>
        <v>26.725827811518013</v>
      </c>
      <c r="AF382" s="176">
        <f t="shared" si="53"/>
        <v>26.320154463611544</v>
      </c>
      <c r="AG382" s="176">
        <f t="shared" si="53"/>
        <v>25.917317562109968</v>
      </c>
      <c r="AH382" s="176">
        <f t="shared" si="53"/>
        <v>25.517287462227777</v>
      </c>
      <c r="AI382" s="176">
        <f t="shared" si="53"/>
        <v>25.120034930850579</v>
      </c>
      <c r="AJ382" s="176">
        <f t="shared" si="53"/>
        <v>24.72553113941386</v>
      </c>
      <c r="AK382" s="176">
        <f t="shared" si="53"/>
        <v>24.33374765692902</v>
      </c>
      <c r="AL382" s="176">
        <f t="shared" si="53"/>
        <v>23.944656443153164</v>
      </c>
      <c r="AM382" s="176">
        <f t="shared" si="53"/>
        <v>23.558229841899298</v>
      </c>
      <c r="AN382" s="176">
        <f t="shared" si="53"/>
        <v>23.174440574483381</v>
      </c>
      <c r="AO382" s="176">
        <f t="shared" si="53"/>
        <v>22.793261733305222</v>
      </c>
      <c r="AP382" s="176">
        <f t="shared" si="53"/>
        <v>22.414666775559784</v>
      </c>
      <c r="AQ382" s="176">
        <f t="shared" si="53"/>
        <v>22.038629517076007</v>
      </c>
    </row>
    <row r="383" spans="7:43" ht="14.1" customHeight="1" thickBot="1">
      <c r="G383" s="22"/>
      <c r="H383" s="308"/>
      <c r="J383" s="304"/>
      <c r="K383" s="144" t="s">
        <v>159</v>
      </c>
      <c r="L383" s="177">
        <f t="shared" si="53"/>
        <v>64.283845173504048</v>
      </c>
      <c r="M383" s="177">
        <f t="shared" si="53"/>
        <v>62.558742747035708</v>
      </c>
      <c r="N383" s="177">
        <f t="shared" si="53"/>
        <v>61.565249884795954</v>
      </c>
      <c r="O383" s="177">
        <f t="shared" si="53"/>
        <v>60.571757022556213</v>
      </c>
      <c r="P383" s="177">
        <f t="shared" si="53"/>
        <v>59.578264160316465</v>
      </c>
      <c r="Q383" s="177">
        <f t="shared" si="53"/>
        <v>58.584771298076717</v>
      </c>
      <c r="R383" s="177">
        <f t="shared" si="53"/>
        <v>57.591278435836976</v>
      </c>
      <c r="S383" s="177">
        <f t="shared" si="53"/>
        <v>56.597785573597228</v>
      </c>
      <c r="T383" s="177">
        <f t="shared" si="53"/>
        <v>55.604292711357481</v>
      </c>
      <c r="U383" s="177">
        <f t="shared" si="53"/>
        <v>54.61079984911774</v>
      </c>
      <c r="V383" s="177">
        <f t="shared" si="53"/>
        <v>53.617306986877999</v>
      </c>
      <c r="W383" s="177">
        <f t="shared" si="53"/>
        <v>52.623814124638251</v>
      </c>
      <c r="X383" s="177">
        <f t="shared" si="53"/>
        <v>51.370078327794211</v>
      </c>
      <c r="Y383" s="177">
        <f t="shared" si="53"/>
        <v>50.131052342945324</v>
      </c>
      <c r="Z383" s="177">
        <f t="shared" si="53"/>
        <v>48.906478799346807</v>
      </c>
      <c r="AA383" s="177">
        <f t="shared" si="53"/>
        <v>47.696106295568264</v>
      </c>
      <c r="AB383" s="177">
        <f t="shared" si="53"/>
        <v>46.499689227430025</v>
      </c>
      <c r="AC383" s="177">
        <f t="shared" si="53"/>
        <v>45.316987621857244</v>
      </c>
      <c r="AD383" s="177">
        <f t="shared" si="53"/>
        <v>44.147766976415205</v>
      </c>
      <c r="AE383" s="177">
        <f t="shared" si="53"/>
        <v>42.991798104300841</v>
      </c>
      <c r="AF383" s="177">
        <f t="shared" si="53"/>
        <v>41.848856984574908</v>
      </c>
      <c r="AG383" s="177">
        <f t="shared" si="53"/>
        <v>40.718724617429636</v>
      </c>
      <c r="AH383" s="177">
        <f t="shared" si="53"/>
        <v>39.601186884295032</v>
      </c>
      <c r="AI383" s="177">
        <f t="shared" si="53"/>
        <v>38.496034412596551</v>
      </c>
      <c r="AJ383" s="177">
        <f t="shared" si="53"/>
        <v>37.403062444984307</v>
      </c>
      <c r="AK383" s="177">
        <f t="shared" si="53"/>
        <v>36.32207071286269</v>
      </c>
      <c r="AL383" s="177">
        <f t="shared" si="53"/>
        <v>35.252863314055894</v>
      </c>
      <c r="AM383" s="177">
        <f t="shared" si="53"/>
        <v>34.195248594452821</v>
      </c>
      <c r="AN383" s="177">
        <f t="shared" si="53"/>
        <v>33.149039033480754</v>
      </c>
      <c r="AO383" s="177">
        <f t="shared" si="53"/>
        <v>32.114051133264432</v>
      </c>
      <c r="AP383" s="177">
        <f t="shared" si="53"/>
        <v>31.090105311332611</v>
      </c>
      <c r="AQ383" s="177">
        <f t="shared" si="53"/>
        <v>30.077025796740543</v>
      </c>
    </row>
    <row r="384" spans="7:43" ht="14.1" customHeight="1" thickTop="1">
      <c r="G384" s="22"/>
      <c r="H384" s="308"/>
      <c r="J384" s="304"/>
      <c r="K384" s="140" t="s">
        <v>160</v>
      </c>
      <c r="L384" s="175">
        <f t="shared" ref="L384:AQ386" si="54" xml:space="preserve"> ((L90 * L397 * $N$45 * (L223 * 1 + L352) +L255) * 1000 / (L127 * 8760)) + L287 + 0</f>
        <v>61.952727674563405</v>
      </c>
      <c r="M384" s="175">
        <f t="shared" si="54"/>
        <v>59.214762906162569</v>
      </c>
      <c r="N384" s="175">
        <f t="shared" si="54"/>
        <v>54.818272491334518</v>
      </c>
      <c r="O384" s="175">
        <f t="shared" si="54"/>
        <v>50.573223277604612</v>
      </c>
      <c r="P384" s="175">
        <f t="shared" si="54"/>
        <v>46.471922949926245</v>
      </c>
      <c r="Q384" s="175">
        <f t="shared" si="54"/>
        <v>42.507191484785913</v>
      </c>
      <c r="R384" s="175">
        <f t="shared" si="54"/>
        <v>38.67231920173824</v>
      </c>
      <c r="S384" s="175">
        <f t="shared" si="54"/>
        <v>34.961028870413742</v>
      </c>
      <c r="T384" s="175">
        <f t="shared" si="54"/>
        <v>31.367441422834119</v>
      </c>
      <c r="U384" s="175">
        <f t="shared" si="54"/>
        <v>27.886044877086547</v>
      </c>
      <c r="V384" s="175">
        <f t="shared" si="54"/>
        <v>24.51166612684754</v>
      </c>
      <c r="W384" s="175">
        <f t="shared" si="54"/>
        <v>21.239445293088409</v>
      </c>
      <c r="X384" s="175">
        <f t="shared" si="54"/>
        <v>20.947351448281712</v>
      </c>
      <c r="Y384" s="175">
        <f t="shared" si="54"/>
        <v>20.65652207899365</v>
      </c>
      <c r="Z384" s="175">
        <f t="shared" si="54"/>
        <v>20.366948992078328</v>
      </c>
      <c r="AA384" s="175">
        <f t="shared" si="54"/>
        <v>20.078624065020403</v>
      </c>
      <c r="AB384" s="175">
        <f t="shared" si="54"/>
        <v>19.791539245175624</v>
      </c>
      <c r="AC384" s="175">
        <f t="shared" si="54"/>
        <v>19.50568654902116</v>
      </c>
      <c r="AD384" s="175">
        <f t="shared" si="54"/>
        <v>19.221058061415548</v>
      </c>
      <c r="AE384" s="175">
        <f t="shared" si="54"/>
        <v>18.937645934868083</v>
      </c>
      <c r="AF384" s="175">
        <f t="shared" si="54"/>
        <v>18.655442388817608</v>
      </c>
      <c r="AG384" s="175">
        <f t="shared" si="54"/>
        <v>18.374439708920551</v>
      </c>
      <c r="AH384" s="175">
        <f t="shared" si="54"/>
        <v>18.094630246347897</v>
      </c>
      <c r="AI384" s="175">
        <f t="shared" si="54"/>
        <v>17.816006417091224</v>
      </c>
      <c r="AJ384" s="175">
        <f t="shared" si="54"/>
        <v>17.538560701277497</v>
      </c>
      <c r="AK384" s="175">
        <f t="shared" si="54"/>
        <v>17.262285642492522</v>
      </c>
      <c r="AL384" s="175">
        <f t="shared" si="54"/>
        <v>16.987173847112953</v>
      </c>
      <c r="AM384" s="175">
        <f t="shared" si="54"/>
        <v>16.71321798364675</v>
      </c>
      <c r="AN384" s="175">
        <f t="shared" si="54"/>
        <v>16.440410782081873</v>
      </c>
      <c r="AO384" s="175">
        <f t="shared" si="54"/>
        <v>16.168745033243205</v>
      </c>
      <c r="AP384" s="175">
        <f t="shared" si="54"/>
        <v>15.898213588157519</v>
      </c>
      <c r="AQ384" s="175">
        <f t="shared" si="54"/>
        <v>15.628809357426352</v>
      </c>
    </row>
    <row r="385" spans="7:43" ht="14.1" customHeight="1">
      <c r="G385" s="22"/>
      <c r="H385" s="308"/>
      <c r="J385" s="304"/>
      <c r="K385" s="19" t="s">
        <v>161</v>
      </c>
      <c r="L385" s="176">
        <f t="shared" si="54"/>
        <v>61.952727674563405</v>
      </c>
      <c r="M385" s="176">
        <f t="shared" si="54"/>
        <v>59.646430596252237</v>
      </c>
      <c r="N385" s="176">
        <f t="shared" si="54"/>
        <v>56.288897612654644</v>
      </c>
      <c r="O385" s="176">
        <f t="shared" si="54"/>
        <v>53.001565968700625</v>
      </c>
      <c r="P385" s="176">
        <f t="shared" si="54"/>
        <v>49.782256725286643</v>
      </c>
      <c r="Q385" s="176">
        <f t="shared" si="54"/>
        <v>46.628880194359247</v>
      </c>
      <c r="R385" s="176">
        <f t="shared" si="54"/>
        <v>43.539431415494931</v>
      </c>
      <c r="S385" s="176">
        <f t="shared" si="54"/>
        <v>40.51198590482614</v>
      </c>
      <c r="T385" s="176">
        <f t="shared" si="54"/>
        <v>37.544695657373737</v>
      </c>
      <c r="U385" s="176">
        <f t="shared" si="54"/>
        <v>34.635785385335652</v>
      </c>
      <c r="V385" s="176">
        <f t="shared" si="54"/>
        <v>31.783548976242322</v>
      </c>
      <c r="W385" s="176">
        <f t="shared" si="54"/>
        <v>28.986346156130466</v>
      </c>
      <c r="X385" s="176">
        <f t="shared" si="54"/>
        <v>28.572436478887951</v>
      </c>
      <c r="Y385" s="176">
        <f t="shared" si="54"/>
        <v>28.161504104599246</v>
      </c>
      <c r="Z385" s="176">
        <f t="shared" si="54"/>
        <v>27.753517024230138</v>
      </c>
      <c r="AA385" s="176">
        <f t="shared" si="54"/>
        <v>27.348443685947508</v>
      </c>
      <c r="AB385" s="176">
        <f t="shared" si="54"/>
        <v>26.946252986985325</v>
      </c>
      <c r="AC385" s="176">
        <f t="shared" si="54"/>
        <v>26.546914265683718</v>
      </c>
      <c r="AD385" s="176">
        <f t="shared" si="54"/>
        <v>26.150397293696738</v>
      </c>
      <c r="AE385" s="176">
        <f t="shared" si="54"/>
        <v>25.756672268364809</v>
      </c>
      <c r="AF385" s="176">
        <f t="shared" si="54"/>
        <v>25.365709805247604</v>
      </c>
      <c r="AG385" s="176">
        <f t="shared" si="54"/>
        <v>24.977480930813716</v>
      </c>
      <c r="AH385" s="176">
        <f t="shared" si="54"/>
        <v>24.591957075282984</v>
      </c>
      <c r="AI385" s="176">
        <f t="shared" si="54"/>
        <v>24.209110065618006</v>
      </c>
      <c r="AJ385" s="176">
        <f t="shared" si="54"/>
        <v>23.828912118661105</v>
      </c>
      <c r="AK385" s="176">
        <f t="shared" si="54"/>
        <v>23.451335834413257</v>
      </c>
      <c r="AL385" s="176">
        <f t="shared" si="54"/>
        <v>23.076354189451603</v>
      </c>
      <c r="AM385" s="176">
        <f t="shared" si="54"/>
        <v>22.703940530482189</v>
      </c>
      <c r="AN385" s="176">
        <f t="shared" si="54"/>
        <v>22.334068568024684</v>
      </c>
      <c r="AO385" s="176">
        <f t="shared" si="54"/>
        <v>21.966712370226023</v>
      </c>
      <c r="AP385" s="176">
        <f t="shared" si="54"/>
        <v>21.601846356799786</v>
      </c>
      <c r="AQ385" s="176">
        <f t="shared" si="54"/>
        <v>21.239445293088409</v>
      </c>
    </row>
    <row r="386" spans="7:43" ht="14.1" customHeight="1" thickBot="1">
      <c r="G386" s="22"/>
      <c r="H386" s="308"/>
      <c r="J386" s="305"/>
      <c r="K386" s="144" t="s">
        <v>162</v>
      </c>
      <c r="L386" s="177">
        <f t="shared" si="54"/>
        <v>61.952727674563405</v>
      </c>
      <c r="M386" s="177">
        <f t="shared" si="54"/>
        <v>60.290182434009367</v>
      </c>
      <c r="N386" s="177">
        <f t="shared" si="54"/>
        <v>59.332716486307618</v>
      </c>
      <c r="O386" s="177">
        <f t="shared" si="54"/>
        <v>58.375250538605876</v>
      </c>
      <c r="P386" s="177">
        <f t="shared" si="54"/>
        <v>57.41778459090412</v>
      </c>
      <c r="Q386" s="177">
        <f t="shared" si="54"/>
        <v>56.46031864320237</v>
      </c>
      <c r="R386" s="177">
        <f t="shared" si="54"/>
        <v>55.502852695500628</v>
      </c>
      <c r="S386" s="177">
        <f t="shared" si="54"/>
        <v>54.545386747798879</v>
      </c>
      <c r="T386" s="177">
        <f t="shared" si="54"/>
        <v>53.587920800097123</v>
      </c>
      <c r="U386" s="177">
        <f t="shared" si="54"/>
        <v>52.630454852395381</v>
      </c>
      <c r="V386" s="177">
        <f t="shared" si="54"/>
        <v>51.672988904693639</v>
      </c>
      <c r="W386" s="177">
        <f t="shared" si="54"/>
        <v>50.71552295699189</v>
      </c>
      <c r="X386" s="177">
        <f t="shared" si="54"/>
        <v>49.507251233542696</v>
      </c>
      <c r="Y386" s="177">
        <f t="shared" si="54"/>
        <v>48.313155901910463</v>
      </c>
      <c r="Z386" s="177">
        <f t="shared" si="54"/>
        <v>47.132988924355367</v>
      </c>
      <c r="AA386" s="177">
        <f t="shared" si="54"/>
        <v>45.966508015987444</v>
      </c>
      <c r="AB386" s="177">
        <f t="shared" si="54"/>
        <v>44.813476478942455</v>
      </c>
      <c r="AC386" s="177">
        <f t="shared" si="54"/>
        <v>43.673663042260856</v>
      </c>
      <c r="AD386" s="177">
        <f t="shared" si="54"/>
        <v>42.546841707242088</v>
      </c>
      <c r="AE386" s="177">
        <f t="shared" si="54"/>
        <v>41.432791598057094</v>
      </c>
      <c r="AF386" s="177">
        <f t="shared" si="54"/>
        <v>40.331296817411548</v>
      </c>
      <c r="AG386" s="177">
        <f t="shared" si="54"/>
        <v>39.242146307061873</v>
      </c>
      <c r="AH386" s="177">
        <f t="shared" si="54"/>
        <v>38.165133712994574</v>
      </c>
      <c r="AI386" s="177">
        <f t="shared" si="54"/>
        <v>37.100057255088046</v>
      </c>
      <c r="AJ386" s="177">
        <f t="shared" si="54"/>
        <v>36.046719601084085</v>
      </c>
      <c r="AK386" s="177">
        <f t="shared" si="54"/>
        <v>35.004927744703522</v>
      </c>
      <c r="AL386" s="177">
        <f t="shared" si="54"/>
        <v>33.974492887748077</v>
      </c>
      <c r="AM386" s="177">
        <f t="shared" si="54"/>
        <v>32.955230326037075</v>
      </c>
      <c r="AN386" s="177">
        <f t="shared" si="54"/>
        <v>31.946959339034237</v>
      </c>
      <c r="AO386" s="177">
        <f t="shared" si="54"/>
        <v>30.949503083026102</v>
      </c>
      <c r="AP386" s="177">
        <f t="shared" si="54"/>
        <v>29.962688487719412</v>
      </c>
      <c r="AQ386" s="177">
        <f t="shared" si="54"/>
        <v>28.986346156130466</v>
      </c>
    </row>
    <row r="387" spans="7:43" ht="14.1" customHeight="1" thickTop="1" thickBot="1">
      <c r="G387" s="22"/>
    </row>
    <row r="388" spans="7:43" ht="14.1" customHeight="1">
      <c r="G388" s="22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</row>
    <row r="389" spans="7:43" ht="14.1" customHeight="1">
      <c r="G389" s="22"/>
      <c r="L389" s="128">
        <v>2019</v>
      </c>
      <c r="M389" s="128">
        <v>2020</v>
      </c>
      <c r="N389" s="128">
        <v>2021</v>
      </c>
      <c r="O389" s="128">
        <v>2022</v>
      </c>
      <c r="P389" s="128">
        <v>2023</v>
      </c>
      <c r="Q389" s="128">
        <v>2024</v>
      </c>
      <c r="R389" s="128">
        <v>2025</v>
      </c>
      <c r="S389" s="128">
        <v>2026</v>
      </c>
      <c r="T389" s="128">
        <v>2027</v>
      </c>
      <c r="U389" s="128">
        <v>2028</v>
      </c>
      <c r="V389" s="128">
        <v>2029</v>
      </c>
      <c r="W389" s="128">
        <v>2030</v>
      </c>
      <c r="X389" s="128">
        <v>2031</v>
      </c>
      <c r="Y389" s="128">
        <v>2032</v>
      </c>
      <c r="Z389" s="128">
        <v>2033</v>
      </c>
      <c r="AA389" s="128">
        <v>2034</v>
      </c>
      <c r="AB389" s="128">
        <v>2035</v>
      </c>
      <c r="AC389" s="128">
        <v>2036</v>
      </c>
      <c r="AD389" s="128">
        <v>2037</v>
      </c>
      <c r="AE389" s="128">
        <v>2038</v>
      </c>
      <c r="AF389" s="128">
        <v>2039</v>
      </c>
      <c r="AG389" s="128">
        <v>2040</v>
      </c>
      <c r="AH389" s="128">
        <v>2041</v>
      </c>
      <c r="AI389" s="128">
        <v>2042</v>
      </c>
      <c r="AJ389" s="128">
        <v>2043</v>
      </c>
      <c r="AK389" s="128">
        <v>2044</v>
      </c>
      <c r="AL389" s="128">
        <v>2045</v>
      </c>
      <c r="AM389" s="128">
        <v>2046</v>
      </c>
      <c r="AN389" s="128">
        <v>2047</v>
      </c>
      <c r="AO389" s="128">
        <v>2048</v>
      </c>
      <c r="AP389" s="128">
        <v>2049</v>
      </c>
      <c r="AQ389" s="128">
        <v>2050</v>
      </c>
    </row>
    <row r="390" spans="7:43" ht="14.1" customHeight="1">
      <c r="G390" s="22"/>
      <c r="H390" s="314" t="s">
        <v>172</v>
      </c>
      <c r="J390" s="303" t="s">
        <v>173</v>
      </c>
      <c r="K390" s="19" t="s">
        <v>174</v>
      </c>
      <c r="L390" s="178">
        <v>0.116085097876559</v>
      </c>
      <c r="M390" s="178">
        <v>0.116085097876559</v>
      </c>
      <c r="N390" s="178">
        <v>0.116085097876559</v>
      </c>
      <c r="O390" s="178">
        <v>0.116085097876559</v>
      </c>
      <c r="P390" s="178">
        <v>0.116085097876559</v>
      </c>
      <c r="Q390" s="178">
        <v>0.116085097876559</v>
      </c>
      <c r="R390" s="178">
        <v>0.116085097876559</v>
      </c>
      <c r="S390" s="178">
        <v>0.116085097876559</v>
      </c>
      <c r="T390" s="178">
        <v>0.116085097876559</v>
      </c>
      <c r="U390" s="178">
        <v>0.116085097876559</v>
      </c>
      <c r="V390" s="178">
        <v>0.116085097876559</v>
      </c>
      <c r="W390" s="178">
        <v>0.116085097876559</v>
      </c>
      <c r="X390" s="178">
        <v>0.116085097876559</v>
      </c>
      <c r="Y390" s="178">
        <v>0.116085097876559</v>
      </c>
      <c r="Z390" s="178">
        <v>0.116085097876559</v>
      </c>
      <c r="AA390" s="178">
        <v>0.116085097876559</v>
      </c>
      <c r="AB390" s="178">
        <v>0.116085097876559</v>
      </c>
      <c r="AC390" s="178">
        <v>0.116085097876559</v>
      </c>
      <c r="AD390" s="178">
        <v>0.116085097876559</v>
      </c>
      <c r="AE390" s="178">
        <v>0.116085097876559</v>
      </c>
      <c r="AF390" s="178">
        <v>0.116085097876559</v>
      </c>
      <c r="AG390" s="178">
        <v>0.116085097876559</v>
      </c>
      <c r="AH390" s="178">
        <v>0.116085097876559</v>
      </c>
      <c r="AI390" s="178">
        <v>0.116085097876559</v>
      </c>
      <c r="AJ390" s="178">
        <v>0.116085097876559</v>
      </c>
      <c r="AK390" s="178">
        <v>0.116085097876559</v>
      </c>
      <c r="AL390" s="178">
        <v>0.116085097876559</v>
      </c>
      <c r="AM390" s="178">
        <v>0.116085097876559</v>
      </c>
      <c r="AN390" s="178">
        <v>0.116085097876559</v>
      </c>
      <c r="AO390" s="178">
        <v>0.116085097876559</v>
      </c>
      <c r="AP390" s="178">
        <v>0.116085097876559</v>
      </c>
      <c r="AQ390" s="178">
        <v>0.116085097876559</v>
      </c>
    </row>
    <row r="391" spans="7:43" ht="14.1" customHeight="1">
      <c r="G391" s="22"/>
      <c r="H391" s="314"/>
      <c r="J391" s="304"/>
      <c r="K391" s="19" t="s">
        <v>175</v>
      </c>
      <c r="L391" s="178">
        <v>0.116085097876559</v>
      </c>
      <c r="M391" s="178">
        <v>0.116085097876559</v>
      </c>
      <c r="N391" s="178">
        <v>0.116085097876559</v>
      </c>
      <c r="O391" s="178">
        <v>0.116085097876559</v>
      </c>
      <c r="P391" s="178">
        <v>0.116085097876559</v>
      </c>
      <c r="Q391" s="178">
        <v>0.116085097876559</v>
      </c>
      <c r="R391" s="178">
        <v>0.116085097876559</v>
      </c>
      <c r="S391" s="178">
        <v>0.116085097876559</v>
      </c>
      <c r="T391" s="178">
        <v>0.116085097876559</v>
      </c>
      <c r="U391" s="178">
        <v>0.116085097876559</v>
      </c>
      <c r="V391" s="178">
        <v>0.116085097876559</v>
      </c>
      <c r="W391" s="178">
        <v>0.116085097876559</v>
      </c>
      <c r="X391" s="178">
        <v>0.116085097876559</v>
      </c>
      <c r="Y391" s="178">
        <v>0.116085097876559</v>
      </c>
      <c r="Z391" s="178">
        <v>0.116085097876559</v>
      </c>
      <c r="AA391" s="178">
        <v>0.116085097876559</v>
      </c>
      <c r="AB391" s="178">
        <v>0.116085097876559</v>
      </c>
      <c r="AC391" s="178">
        <v>0.116085097876559</v>
      </c>
      <c r="AD391" s="178">
        <v>0.116085097876559</v>
      </c>
      <c r="AE391" s="178">
        <v>0.116085097876559</v>
      </c>
      <c r="AF391" s="178">
        <v>0.116085097876559</v>
      </c>
      <c r="AG391" s="178">
        <v>0.116085097876559</v>
      </c>
      <c r="AH391" s="178">
        <v>0.116085097876559</v>
      </c>
      <c r="AI391" s="178">
        <v>0.116085097876559</v>
      </c>
      <c r="AJ391" s="178">
        <v>0.116085097876559</v>
      </c>
      <c r="AK391" s="178">
        <v>0.116085097876559</v>
      </c>
      <c r="AL391" s="178">
        <v>0.116085097876559</v>
      </c>
      <c r="AM391" s="178">
        <v>0.116085097876559</v>
      </c>
      <c r="AN391" s="178">
        <v>0.116085097876559</v>
      </c>
      <c r="AO391" s="178">
        <v>0.116085097876559</v>
      </c>
      <c r="AP391" s="178">
        <v>0.116085097876559</v>
      </c>
      <c r="AQ391" s="178">
        <v>0.116085097876559</v>
      </c>
    </row>
    <row r="392" spans="7:43" ht="14.1" customHeight="1">
      <c r="G392" s="22"/>
      <c r="H392" s="314"/>
      <c r="J392" s="304"/>
      <c r="K392" s="19" t="s">
        <v>176</v>
      </c>
      <c r="L392" s="178">
        <v>0.116085097876559</v>
      </c>
      <c r="M392" s="178">
        <v>0.116085097876559</v>
      </c>
      <c r="N392" s="178">
        <v>0.116085097876559</v>
      </c>
      <c r="O392" s="178">
        <v>0.116085097876559</v>
      </c>
      <c r="P392" s="178">
        <v>0.116085097876559</v>
      </c>
      <c r="Q392" s="178">
        <v>0.116085097876559</v>
      </c>
      <c r="R392" s="178">
        <v>0.116085097876559</v>
      </c>
      <c r="S392" s="178">
        <v>0.116085097876559</v>
      </c>
      <c r="T392" s="178">
        <v>0.116085097876559</v>
      </c>
      <c r="U392" s="178">
        <v>0.116085097876559</v>
      </c>
      <c r="V392" s="178">
        <v>0.116085097876559</v>
      </c>
      <c r="W392" s="178">
        <v>0.116085097876559</v>
      </c>
      <c r="X392" s="178">
        <v>0.116085097876559</v>
      </c>
      <c r="Y392" s="178">
        <v>0.116085097876559</v>
      </c>
      <c r="Z392" s="178">
        <v>0.116085097876559</v>
      </c>
      <c r="AA392" s="178">
        <v>0.116085097876559</v>
      </c>
      <c r="AB392" s="178">
        <v>0.116085097876559</v>
      </c>
      <c r="AC392" s="178">
        <v>0.116085097876559</v>
      </c>
      <c r="AD392" s="178">
        <v>0.116085097876559</v>
      </c>
      <c r="AE392" s="178">
        <v>0.116085097876559</v>
      </c>
      <c r="AF392" s="178">
        <v>0.116085097876559</v>
      </c>
      <c r="AG392" s="178">
        <v>0.116085097876559</v>
      </c>
      <c r="AH392" s="178">
        <v>0.116085097876559</v>
      </c>
      <c r="AI392" s="178">
        <v>0.116085097876559</v>
      </c>
      <c r="AJ392" s="178">
        <v>0.116085097876559</v>
      </c>
      <c r="AK392" s="178">
        <v>0.116085097876559</v>
      </c>
      <c r="AL392" s="178">
        <v>0.116085097876559</v>
      </c>
      <c r="AM392" s="178">
        <v>0.116085097876559</v>
      </c>
      <c r="AN392" s="178">
        <v>0.116085097876559</v>
      </c>
      <c r="AO392" s="178">
        <v>0.116085097876559</v>
      </c>
      <c r="AP392" s="178">
        <v>0.116085097876559</v>
      </c>
      <c r="AQ392" s="178">
        <v>0.116085097876559</v>
      </c>
    </row>
    <row r="393" spans="7:43" ht="14.1" customHeight="1">
      <c r="G393" s="22"/>
      <c r="H393" s="314"/>
      <c r="J393" s="304"/>
      <c r="K393" s="19" t="s">
        <v>177</v>
      </c>
      <c r="L393" s="178">
        <v>0</v>
      </c>
      <c r="M393" s="178">
        <v>0</v>
      </c>
      <c r="N393" s="178">
        <v>0</v>
      </c>
      <c r="O393" s="178">
        <v>0</v>
      </c>
      <c r="P393" s="178">
        <v>0</v>
      </c>
      <c r="Q393" s="178">
        <v>0</v>
      </c>
      <c r="R393" s="178">
        <v>0</v>
      </c>
      <c r="S393" s="178">
        <v>0</v>
      </c>
      <c r="T393" s="178">
        <v>0</v>
      </c>
      <c r="U393" s="178">
        <v>0</v>
      </c>
      <c r="V393" s="178">
        <v>0</v>
      </c>
      <c r="W393" s="178">
        <v>0</v>
      </c>
      <c r="X393" s="178">
        <v>0</v>
      </c>
      <c r="Y393" s="178">
        <v>0</v>
      </c>
      <c r="Z393" s="178">
        <v>0</v>
      </c>
      <c r="AA393" s="178">
        <v>0</v>
      </c>
      <c r="AB393" s="178">
        <v>0</v>
      </c>
      <c r="AC393" s="178">
        <v>0</v>
      </c>
      <c r="AD393" s="178">
        <v>0</v>
      </c>
      <c r="AE393" s="178">
        <v>0</v>
      </c>
      <c r="AF393" s="178">
        <v>0</v>
      </c>
      <c r="AG393" s="178">
        <v>0</v>
      </c>
      <c r="AH393" s="178">
        <v>0</v>
      </c>
      <c r="AI393" s="178">
        <v>0</v>
      </c>
      <c r="AJ393" s="178">
        <v>0</v>
      </c>
      <c r="AK393" s="178">
        <v>0</v>
      </c>
      <c r="AL393" s="178">
        <v>0</v>
      </c>
      <c r="AM393" s="178">
        <v>0</v>
      </c>
      <c r="AN393" s="178">
        <v>0</v>
      </c>
      <c r="AO393" s="178">
        <v>0</v>
      </c>
      <c r="AP393" s="178">
        <v>0</v>
      </c>
      <c r="AQ393" s="178">
        <v>0</v>
      </c>
    </row>
    <row r="394" spans="7:43" ht="14.1" customHeight="1">
      <c r="G394" s="22"/>
      <c r="H394" s="314"/>
      <c r="J394" s="304"/>
      <c r="K394" s="19" t="s">
        <v>178</v>
      </c>
      <c r="L394" s="179">
        <f t="shared" ref="L394:AQ394" si="55">SUMPRODUCT($I$401:$I$406,L401:L406)</f>
        <v>0.88881178975855901</v>
      </c>
      <c r="M394" s="179">
        <f t="shared" si="55"/>
        <v>0.88881178975855901</v>
      </c>
      <c r="N394" s="179">
        <f t="shared" si="55"/>
        <v>0.88881178975855901</v>
      </c>
      <c r="O394" s="179">
        <f t="shared" si="55"/>
        <v>0.88881178975855901</v>
      </c>
      <c r="P394" s="179">
        <f t="shared" si="55"/>
        <v>0.88881178975855901</v>
      </c>
      <c r="Q394" s="179">
        <f t="shared" si="55"/>
        <v>0.88881178975855901</v>
      </c>
      <c r="R394" s="179">
        <f t="shared" si="55"/>
        <v>0.88881178975855901</v>
      </c>
      <c r="S394" s="179">
        <f t="shared" si="55"/>
        <v>0.88881178975855901</v>
      </c>
      <c r="T394" s="179">
        <f t="shared" si="55"/>
        <v>0.88881178975855901</v>
      </c>
      <c r="U394" s="179">
        <f t="shared" si="55"/>
        <v>0.88881178975855901</v>
      </c>
      <c r="V394" s="179">
        <f t="shared" si="55"/>
        <v>0.88881178975855901</v>
      </c>
      <c r="W394" s="179">
        <f t="shared" si="55"/>
        <v>0.88881178975855901</v>
      </c>
      <c r="X394" s="179">
        <f t="shared" si="55"/>
        <v>0.88881178975855901</v>
      </c>
      <c r="Y394" s="179">
        <f t="shared" si="55"/>
        <v>0.88881178975855901</v>
      </c>
      <c r="Z394" s="179">
        <f t="shared" si="55"/>
        <v>0.88881178975855901</v>
      </c>
      <c r="AA394" s="179">
        <f t="shared" si="55"/>
        <v>0.88881178975855901</v>
      </c>
      <c r="AB394" s="179">
        <f t="shared" si="55"/>
        <v>0.88881178975855901</v>
      </c>
      <c r="AC394" s="179">
        <f t="shared" si="55"/>
        <v>0.88881178975855901</v>
      </c>
      <c r="AD394" s="179">
        <f t="shared" si="55"/>
        <v>0.88881178975855901</v>
      </c>
      <c r="AE394" s="179">
        <f t="shared" si="55"/>
        <v>0.88881178975855901</v>
      </c>
      <c r="AF394" s="179">
        <f t="shared" si="55"/>
        <v>0.88881178975855901</v>
      </c>
      <c r="AG394" s="179">
        <f t="shared" si="55"/>
        <v>0.88881178975855901</v>
      </c>
      <c r="AH394" s="179">
        <f t="shared" si="55"/>
        <v>0.88881178975855901</v>
      </c>
      <c r="AI394" s="179">
        <f t="shared" si="55"/>
        <v>0.88881178975855901</v>
      </c>
      <c r="AJ394" s="179">
        <f t="shared" si="55"/>
        <v>0.88881178975855901</v>
      </c>
      <c r="AK394" s="179">
        <f t="shared" si="55"/>
        <v>0.88881178975855901</v>
      </c>
      <c r="AL394" s="179">
        <f t="shared" si="55"/>
        <v>0.88881178975855901</v>
      </c>
      <c r="AM394" s="179">
        <f t="shared" si="55"/>
        <v>0.88881178975855901</v>
      </c>
      <c r="AN394" s="179">
        <f t="shared" si="55"/>
        <v>0.88881178975855901</v>
      </c>
      <c r="AO394" s="179">
        <f t="shared" si="55"/>
        <v>0.88881178975855901</v>
      </c>
      <c r="AP394" s="179">
        <f t="shared" si="55"/>
        <v>0.88881178975855901</v>
      </c>
      <c r="AQ394" s="179">
        <f t="shared" si="55"/>
        <v>0.88881178975855901</v>
      </c>
    </row>
    <row r="395" spans="7:43" ht="14.1" customHeight="1">
      <c r="G395" s="22"/>
      <c r="H395" s="314"/>
      <c r="J395" s="304"/>
      <c r="K395" s="19" t="s">
        <v>179</v>
      </c>
      <c r="L395" s="179">
        <f t="shared" ref="L395:AQ395" si="56">SUMPRODUCT($I$401:$I$406,L408:L413)</f>
        <v>0.88881178975855901</v>
      </c>
      <c r="M395" s="179">
        <f t="shared" si="56"/>
        <v>0.88881178975855901</v>
      </c>
      <c r="N395" s="179">
        <f t="shared" si="56"/>
        <v>0.88881178975855901</v>
      </c>
      <c r="O395" s="179">
        <f t="shared" si="56"/>
        <v>0.88881178975855901</v>
      </c>
      <c r="P395" s="179">
        <f t="shared" si="56"/>
        <v>0.88881178975855901</v>
      </c>
      <c r="Q395" s="179">
        <f t="shared" si="56"/>
        <v>0.88881178975855901</v>
      </c>
      <c r="R395" s="179">
        <f t="shared" si="56"/>
        <v>0.88881178975855901</v>
      </c>
      <c r="S395" s="179">
        <f t="shared" si="56"/>
        <v>0.88881178975855901</v>
      </c>
      <c r="T395" s="179">
        <f t="shared" si="56"/>
        <v>0.88881178975855901</v>
      </c>
      <c r="U395" s="179">
        <f t="shared" si="56"/>
        <v>0.88881178975855901</v>
      </c>
      <c r="V395" s="179">
        <f t="shared" si="56"/>
        <v>0.88881178975855901</v>
      </c>
      <c r="W395" s="179">
        <f t="shared" si="56"/>
        <v>0.88881178975855901</v>
      </c>
      <c r="X395" s="179">
        <f t="shared" si="56"/>
        <v>0.88881178975855901</v>
      </c>
      <c r="Y395" s="179">
        <f t="shared" si="56"/>
        <v>0.88881178975855901</v>
      </c>
      <c r="Z395" s="179">
        <f t="shared" si="56"/>
        <v>0.88881178975855901</v>
      </c>
      <c r="AA395" s="179">
        <f t="shared" si="56"/>
        <v>0.88881178975855901</v>
      </c>
      <c r="AB395" s="179">
        <f t="shared" si="56"/>
        <v>0.88881178975855901</v>
      </c>
      <c r="AC395" s="179">
        <f t="shared" si="56"/>
        <v>0.88881178975855901</v>
      </c>
      <c r="AD395" s="179">
        <f t="shared" si="56"/>
        <v>0.88881178975855901</v>
      </c>
      <c r="AE395" s="179">
        <f t="shared" si="56"/>
        <v>0.88881178975855901</v>
      </c>
      <c r="AF395" s="179">
        <f t="shared" si="56"/>
        <v>0.88881178975855901</v>
      </c>
      <c r="AG395" s="179">
        <f t="shared" si="56"/>
        <v>0.88881178975855901</v>
      </c>
      <c r="AH395" s="179">
        <f t="shared" si="56"/>
        <v>0.88881178975855901</v>
      </c>
      <c r="AI395" s="179">
        <f t="shared" si="56"/>
        <v>0.88881178975855901</v>
      </c>
      <c r="AJ395" s="179">
        <f t="shared" si="56"/>
        <v>0.88881178975855901</v>
      </c>
      <c r="AK395" s="179">
        <f t="shared" si="56"/>
        <v>0.88881178975855901</v>
      </c>
      <c r="AL395" s="179">
        <f t="shared" si="56"/>
        <v>0.88881178975855901</v>
      </c>
      <c r="AM395" s="179">
        <f t="shared" si="56"/>
        <v>0.88881178975855901</v>
      </c>
      <c r="AN395" s="179">
        <f t="shared" si="56"/>
        <v>0.88881178975855901</v>
      </c>
      <c r="AO395" s="179">
        <f t="shared" si="56"/>
        <v>0.88881178975855901</v>
      </c>
      <c r="AP395" s="179">
        <f t="shared" si="56"/>
        <v>0.88881178975855901</v>
      </c>
      <c r="AQ395" s="179">
        <f t="shared" si="56"/>
        <v>0.88881178975855901</v>
      </c>
    </row>
    <row r="396" spans="7:43" ht="14.1" customHeight="1">
      <c r="G396" s="22"/>
      <c r="H396" s="314"/>
      <c r="J396" s="304"/>
      <c r="K396" s="19" t="s">
        <v>180</v>
      </c>
      <c r="L396" s="179">
        <f t="shared" ref="L396:AQ396" si="57">SUMPRODUCT($I$401:$I$406,L415:L420)</f>
        <v>0.88881178975855901</v>
      </c>
      <c r="M396" s="179">
        <f t="shared" si="57"/>
        <v>0.88881178975855901</v>
      </c>
      <c r="N396" s="179">
        <f t="shared" si="57"/>
        <v>0.88881178975855901</v>
      </c>
      <c r="O396" s="179">
        <f t="shared" si="57"/>
        <v>0.88881178975855901</v>
      </c>
      <c r="P396" s="179">
        <f t="shared" si="57"/>
        <v>0.88881178975855901</v>
      </c>
      <c r="Q396" s="179">
        <f t="shared" si="57"/>
        <v>0.88881178975855901</v>
      </c>
      <c r="R396" s="179">
        <f t="shared" si="57"/>
        <v>0.88881178975855901</v>
      </c>
      <c r="S396" s="179">
        <f t="shared" si="57"/>
        <v>0.88881178975855901</v>
      </c>
      <c r="T396" s="179">
        <f t="shared" si="57"/>
        <v>0.88881178975855901</v>
      </c>
      <c r="U396" s="179">
        <f t="shared" si="57"/>
        <v>0.88881178975855901</v>
      </c>
      <c r="V396" s="179">
        <f t="shared" si="57"/>
        <v>0.88881178975855901</v>
      </c>
      <c r="W396" s="179">
        <f t="shared" si="57"/>
        <v>0.88881178975855901</v>
      </c>
      <c r="X396" s="179">
        <f t="shared" si="57"/>
        <v>0.88881178975855901</v>
      </c>
      <c r="Y396" s="179">
        <f t="shared" si="57"/>
        <v>0.88881178975855901</v>
      </c>
      <c r="Z396" s="179">
        <f t="shared" si="57"/>
        <v>0.88881178975855901</v>
      </c>
      <c r="AA396" s="179">
        <f t="shared" si="57"/>
        <v>0.88881178975855901</v>
      </c>
      <c r="AB396" s="179">
        <f t="shared" si="57"/>
        <v>0.88881178975855901</v>
      </c>
      <c r="AC396" s="179">
        <f t="shared" si="57"/>
        <v>0.88881178975855901</v>
      </c>
      <c r="AD396" s="179">
        <f t="shared" si="57"/>
        <v>0.88881178975855901</v>
      </c>
      <c r="AE396" s="179">
        <f t="shared" si="57"/>
        <v>0.88881178975855901</v>
      </c>
      <c r="AF396" s="179">
        <f t="shared" si="57"/>
        <v>0.88881178975855901</v>
      </c>
      <c r="AG396" s="179">
        <f t="shared" si="57"/>
        <v>0.88881178975855901</v>
      </c>
      <c r="AH396" s="179">
        <f t="shared" si="57"/>
        <v>0.88881178975855901</v>
      </c>
      <c r="AI396" s="179">
        <f t="shared" si="57"/>
        <v>0.88881178975855901</v>
      </c>
      <c r="AJ396" s="179">
        <f t="shared" si="57"/>
        <v>0.88881178975855901</v>
      </c>
      <c r="AK396" s="179">
        <f t="shared" si="57"/>
        <v>0.88881178975855901</v>
      </c>
      <c r="AL396" s="179">
        <f t="shared" si="57"/>
        <v>0.88881178975855901</v>
      </c>
      <c r="AM396" s="179">
        <f t="shared" si="57"/>
        <v>0.88881178975855901</v>
      </c>
      <c r="AN396" s="179">
        <f t="shared" si="57"/>
        <v>0.88881178975855901</v>
      </c>
      <c r="AO396" s="179">
        <f t="shared" si="57"/>
        <v>0.88881178975855901</v>
      </c>
      <c r="AP396" s="179">
        <f t="shared" si="57"/>
        <v>0.88881178975855901</v>
      </c>
      <c r="AQ396" s="179">
        <f t="shared" si="57"/>
        <v>0.88881178975855901</v>
      </c>
    </row>
    <row r="397" spans="7:43" ht="14.1" customHeight="1">
      <c r="G397" s="22"/>
      <c r="H397" s="314"/>
      <c r="J397" s="304"/>
      <c r="K397" s="19" t="s">
        <v>181</v>
      </c>
      <c r="L397" s="179">
        <f t="shared" ref="L397:AQ399" si="58">(1-L$80*L394*(1-L$393/2)-L$393)/(1-L$80)</f>
        <v>1.0385400556371494</v>
      </c>
      <c r="M397" s="179">
        <f t="shared" si="58"/>
        <v>1.0385400556371494</v>
      </c>
      <c r="N397" s="179">
        <f t="shared" si="58"/>
        <v>1.0385400556371494</v>
      </c>
      <c r="O397" s="179">
        <f t="shared" si="58"/>
        <v>1.0385400556371494</v>
      </c>
      <c r="P397" s="179">
        <f t="shared" si="58"/>
        <v>1.0385400556371494</v>
      </c>
      <c r="Q397" s="179">
        <f t="shared" si="58"/>
        <v>1.0385400556371494</v>
      </c>
      <c r="R397" s="179">
        <f t="shared" si="58"/>
        <v>1.0385400556371494</v>
      </c>
      <c r="S397" s="179">
        <f t="shared" si="58"/>
        <v>1.0385400556371494</v>
      </c>
      <c r="T397" s="179">
        <f t="shared" si="58"/>
        <v>1.0385400556371494</v>
      </c>
      <c r="U397" s="179">
        <f t="shared" si="58"/>
        <v>1.0385400556371494</v>
      </c>
      <c r="V397" s="179">
        <f t="shared" si="58"/>
        <v>1.0385400556371494</v>
      </c>
      <c r="W397" s="179">
        <f t="shared" si="58"/>
        <v>1.0385400556371494</v>
      </c>
      <c r="X397" s="179">
        <f t="shared" si="58"/>
        <v>1.0385400556371494</v>
      </c>
      <c r="Y397" s="179">
        <f t="shared" si="58"/>
        <v>1.0385400556371494</v>
      </c>
      <c r="Z397" s="179">
        <f t="shared" si="58"/>
        <v>1.0385400556371494</v>
      </c>
      <c r="AA397" s="179">
        <f t="shared" si="58"/>
        <v>1.0385400556371494</v>
      </c>
      <c r="AB397" s="179">
        <f t="shared" si="58"/>
        <v>1.0385400556371494</v>
      </c>
      <c r="AC397" s="179">
        <f t="shared" si="58"/>
        <v>1.0385400556371494</v>
      </c>
      <c r="AD397" s="179">
        <f t="shared" si="58"/>
        <v>1.0385400556371494</v>
      </c>
      <c r="AE397" s="179">
        <f t="shared" si="58"/>
        <v>1.0385400556371494</v>
      </c>
      <c r="AF397" s="179">
        <f t="shared" si="58"/>
        <v>1.0385400556371494</v>
      </c>
      <c r="AG397" s="179">
        <f t="shared" si="58"/>
        <v>1.0385400556371494</v>
      </c>
      <c r="AH397" s="179">
        <f t="shared" si="58"/>
        <v>1.0385400556371494</v>
      </c>
      <c r="AI397" s="179">
        <f t="shared" si="58"/>
        <v>1.0385400556371494</v>
      </c>
      <c r="AJ397" s="179">
        <f t="shared" si="58"/>
        <v>1.0385400556371494</v>
      </c>
      <c r="AK397" s="179">
        <f t="shared" si="58"/>
        <v>1.0385400556371494</v>
      </c>
      <c r="AL397" s="179">
        <f t="shared" si="58"/>
        <v>1.0385400556371494</v>
      </c>
      <c r="AM397" s="179">
        <f t="shared" si="58"/>
        <v>1.0385400556371494</v>
      </c>
      <c r="AN397" s="179">
        <f t="shared" si="58"/>
        <v>1.0385400556371494</v>
      </c>
      <c r="AO397" s="179">
        <f t="shared" si="58"/>
        <v>1.0385400556371494</v>
      </c>
      <c r="AP397" s="179">
        <f t="shared" si="58"/>
        <v>1.0385400556371494</v>
      </c>
      <c r="AQ397" s="179">
        <f t="shared" si="58"/>
        <v>1.0385400556371494</v>
      </c>
    </row>
    <row r="398" spans="7:43" ht="14.1" customHeight="1">
      <c r="G398" s="22"/>
      <c r="H398" s="314"/>
      <c r="J398" s="304"/>
      <c r="K398" s="19" t="s">
        <v>182</v>
      </c>
      <c r="L398" s="179">
        <f t="shared" si="58"/>
        <v>1.0385400556371494</v>
      </c>
      <c r="M398" s="179">
        <f t="shared" si="58"/>
        <v>1.0385400556371494</v>
      </c>
      <c r="N398" s="179">
        <f t="shared" si="58"/>
        <v>1.0385400556371494</v>
      </c>
      <c r="O398" s="179">
        <f t="shared" si="58"/>
        <v>1.0385400556371494</v>
      </c>
      <c r="P398" s="179">
        <f t="shared" si="58"/>
        <v>1.0385400556371494</v>
      </c>
      <c r="Q398" s="179">
        <f t="shared" si="58"/>
        <v>1.0385400556371494</v>
      </c>
      <c r="R398" s="179">
        <f t="shared" si="58"/>
        <v>1.0385400556371494</v>
      </c>
      <c r="S398" s="179">
        <f t="shared" si="58"/>
        <v>1.0385400556371494</v>
      </c>
      <c r="T398" s="179">
        <f t="shared" si="58"/>
        <v>1.0385400556371494</v>
      </c>
      <c r="U398" s="179">
        <f t="shared" si="58"/>
        <v>1.0385400556371494</v>
      </c>
      <c r="V398" s="179">
        <f t="shared" si="58"/>
        <v>1.0385400556371494</v>
      </c>
      <c r="W398" s="179">
        <f t="shared" si="58"/>
        <v>1.0385400556371494</v>
      </c>
      <c r="X398" s="179">
        <f t="shared" si="58"/>
        <v>1.0385400556371494</v>
      </c>
      <c r="Y398" s="179">
        <f t="shared" si="58"/>
        <v>1.0385400556371494</v>
      </c>
      <c r="Z398" s="179">
        <f t="shared" si="58"/>
        <v>1.0385400556371494</v>
      </c>
      <c r="AA398" s="179">
        <f t="shared" si="58"/>
        <v>1.0385400556371494</v>
      </c>
      <c r="AB398" s="179">
        <f t="shared" si="58"/>
        <v>1.0385400556371494</v>
      </c>
      <c r="AC398" s="179">
        <f t="shared" si="58"/>
        <v>1.0385400556371494</v>
      </c>
      <c r="AD398" s="179">
        <f t="shared" si="58"/>
        <v>1.0385400556371494</v>
      </c>
      <c r="AE398" s="179">
        <f t="shared" si="58"/>
        <v>1.0385400556371494</v>
      </c>
      <c r="AF398" s="179">
        <f t="shared" si="58"/>
        <v>1.0385400556371494</v>
      </c>
      <c r="AG398" s="179">
        <f t="shared" si="58"/>
        <v>1.0385400556371494</v>
      </c>
      <c r="AH398" s="179">
        <f t="shared" si="58"/>
        <v>1.0385400556371494</v>
      </c>
      <c r="AI398" s="179">
        <f t="shared" si="58"/>
        <v>1.0385400556371494</v>
      </c>
      <c r="AJ398" s="179">
        <f t="shared" si="58"/>
        <v>1.0385400556371494</v>
      </c>
      <c r="AK398" s="179">
        <f t="shared" si="58"/>
        <v>1.0385400556371494</v>
      </c>
      <c r="AL398" s="179">
        <f t="shared" si="58"/>
        <v>1.0385400556371494</v>
      </c>
      <c r="AM398" s="179">
        <f t="shared" si="58"/>
        <v>1.0385400556371494</v>
      </c>
      <c r="AN398" s="179">
        <f t="shared" si="58"/>
        <v>1.0385400556371494</v>
      </c>
      <c r="AO398" s="179">
        <f t="shared" si="58"/>
        <v>1.0385400556371494</v>
      </c>
      <c r="AP398" s="179">
        <f t="shared" si="58"/>
        <v>1.0385400556371494</v>
      </c>
      <c r="AQ398" s="179">
        <f t="shared" si="58"/>
        <v>1.0385400556371494</v>
      </c>
    </row>
    <row r="399" spans="7:43" ht="14.1" customHeight="1">
      <c r="G399" s="22"/>
      <c r="H399" s="314"/>
      <c r="J399" s="304"/>
      <c r="K399" s="19" t="s">
        <v>183</v>
      </c>
      <c r="L399" s="179">
        <f t="shared" si="58"/>
        <v>1.0385400556371494</v>
      </c>
      <c r="M399" s="179">
        <f t="shared" si="58"/>
        <v>1.0385400556371494</v>
      </c>
      <c r="N399" s="179">
        <f t="shared" si="58"/>
        <v>1.0385400556371494</v>
      </c>
      <c r="O399" s="179">
        <f t="shared" si="58"/>
        <v>1.0385400556371494</v>
      </c>
      <c r="P399" s="179">
        <f t="shared" si="58"/>
        <v>1.0385400556371494</v>
      </c>
      <c r="Q399" s="179">
        <f t="shared" si="58"/>
        <v>1.0385400556371494</v>
      </c>
      <c r="R399" s="179">
        <f t="shared" si="58"/>
        <v>1.0385400556371494</v>
      </c>
      <c r="S399" s="179">
        <f t="shared" si="58"/>
        <v>1.0385400556371494</v>
      </c>
      <c r="T399" s="179">
        <f t="shared" si="58"/>
        <v>1.0385400556371494</v>
      </c>
      <c r="U399" s="179">
        <f t="shared" si="58"/>
        <v>1.0385400556371494</v>
      </c>
      <c r="V399" s="179">
        <f t="shared" si="58"/>
        <v>1.0385400556371494</v>
      </c>
      <c r="W399" s="179">
        <f t="shared" si="58"/>
        <v>1.0385400556371494</v>
      </c>
      <c r="X399" s="179">
        <f t="shared" si="58"/>
        <v>1.0385400556371494</v>
      </c>
      <c r="Y399" s="179">
        <f t="shared" si="58"/>
        <v>1.0385400556371494</v>
      </c>
      <c r="Z399" s="179">
        <f t="shared" si="58"/>
        <v>1.0385400556371494</v>
      </c>
      <c r="AA399" s="179">
        <f t="shared" si="58"/>
        <v>1.0385400556371494</v>
      </c>
      <c r="AB399" s="179">
        <f t="shared" si="58"/>
        <v>1.0385400556371494</v>
      </c>
      <c r="AC399" s="179">
        <f t="shared" si="58"/>
        <v>1.0385400556371494</v>
      </c>
      <c r="AD399" s="179">
        <f t="shared" si="58"/>
        <v>1.0385400556371494</v>
      </c>
      <c r="AE399" s="179">
        <f t="shared" si="58"/>
        <v>1.0385400556371494</v>
      </c>
      <c r="AF399" s="179">
        <f t="shared" si="58"/>
        <v>1.0385400556371494</v>
      </c>
      <c r="AG399" s="179">
        <f t="shared" si="58"/>
        <v>1.0385400556371494</v>
      </c>
      <c r="AH399" s="179">
        <f t="shared" si="58"/>
        <v>1.0385400556371494</v>
      </c>
      <c r="AI399" s="179">
        <f t="shared" si="58"/>
        <v>1.0385400556371494</v>
      </c>
      <c r="AJ399" s="179">
        <f t="shared" si="58"/>
        <v>1.0385400556371494</v>
      </c>
      <c r="AK399" s="179">
        <f t="shared" si="58"/>
        <v>1.0385400556371494</v>
      </c>
      <c r="AL399" s="179">
        <f t="shared" si="58"/>
        <v>1.0385400556371494</v>
      </c>
      <c r="AM399" s="179">
        <f t="shared" si="58"/>
        <v>1.0385400556371494</v>
      </c>
      <c r="AN399" s="179">
        <f t="shared" si="58"/>
        <v>1.0385400556371494</v>
      </c>
      <c r="AO399" s="179">
        <f t="shared" si="58"/>
        <v>1.0385400556371494</v>
      </c>
      <c r="AP399" s="179">
        <f t="shared" si="58"/>
        <v>1.0385400556371494</v>
      </c>
      <c r="AQ399" s="179">
        <f t="shared" si="58"/>
        <v>1.0385400556371494</v>
      </c>
    </row>
    <row r="400" spans="7:43" ht="14.1" customHeight="1">
      <c r="G400" s="22"/>
      <c r="H400" s="180"/>
      <c r="I400" s="8" t="s">
        <v>184</v>
      </c>
      <c r="J400" s="181"/>
      <c r="K400" s="182" t="s">
        <v>185</v>
      </c>
      <c r="L400" s="128">
        <v>2019</v>
      </c>
      <c r="M400" s="128">
        <v>2020</v>
      </c>
      <c r="N400" s="128">
        <v>2021</v>
      </c>
      <c r="O400" s="128">
        <v>2022</v>
      </c>
      <c r="P400" s="128">
        <v>2023</v>
      </c>
      <c r="Q400" s="128">
        <v>2024</v>
      </c>
      <c r="R400" s="128">
        <v>2025</v>
      </c>
      <c r="S400" s="128">
        <v>2026</v>
      </c>
      <c r="T400" s="128">
        <v>2027</v>
      </c>
      <c r="U400" s="128">
        <v>2028</v>
      </c>
      <c r="V400" s="128">
        <v>2029</v>
      </c>
      <c r="W400" s="128">
        <v>2030</v>
      </c>
      <c r="X400" s="128">
        <v>2031</v>
      </c>
      <c r="Y400" s="128">
        <v>2032</v>
      </c>
      <c r="Z400" s="128">
        <v>2033</v>
      </c>
      <c r="AA400" s="128">
        <v>2034</v>
      </c>
      <c r="AB400" s="128">
        <v>2035</v>
      </c>
      <c r="AC400" s="128">
        <v>2036</v>
      </c>
      <c r="AD400" s="128">
        <v>2037</v>
      </c>
      <c r="AE400" s="128">
        <v>2038</v>
      </c>
      <c r="AF400" s="128">
        <v>2039</v>
      </c>
      <c r="AG400" s="128">
        <v>2040</v>
      </c>
      <c r="AH400" s="128">
        <v>2041</v>
      </c>
      <c r="AI400" s="128">
        <v>2042</v>
      </c>
      <c r="AJ400" s="128">
        <v>2043</v>
      </c>
      <c r="AK400" s="128">
        <v>2044</v>
      </c>
      <c r="AL400" s="128">
        <v>2045</v>
      </c>
      <c r="AM400" s="128">
        <v>2046</v>
      </c>
      <c r="AN400" s="128">
        <v>2047</v>
      </c>
      <c r="AO400" s="128">
        <v>2048</v>
      </c>
      <c r="AP400" s="128">
        <v>2049</v>
      </c>
      <c r="AQ400" s="128">
        <v>2050</v>
      </c>
    </row>
    <row r="401" spans="7:43" ht="14.1" customHeight="1">
      <c r="G401" s="22"/>
      <c r="H401" s="180"/>
      <c r="I401" s="8">
        <v>0.2</v>
      </c>
      <c r="J401" s="315" t="s">
        <v>186</v>
      </c>
      <c r="K401" s="183">
        <v>1</v>
      </c>
      <c r="L401" s="184">
        <f t="shared" ref="L401:AA406" si="59">1/((1+L$84)*(1+L$63))^$K401</f>
        <v>0.95808077014855164</v>
      </c>
      <c r="M401" s="184">
        <f t="shared" si="59"/>
        <v>0.95808077014855164</v>
      </c>
      <c r="N401" s="184">
        <f t="shared" si="59"/>
        <v>0.95808077014855164</v>
      </c>
      <c r="O401" s="184">
        <f t="shared" si="59"/>
        <v>0.95808077014855164</v>
      </c>
      <c r="P401" s="184">
        <f t="shared" si="59"/>
        <v>0.95808077014855164</v>
      </c>
      <c r="Q401" s="184">
        <f t="shared" si="59"/>
        <v>0.95808077014855164</v>
      </c>
      <c r="R401" s="184">
        <f t="shared" si="59"/>
        <v>0.95808077014855164</v>
      </c>
      <c r="S401" s="184">
        <f t="shared" si="59"/>
        <v>0.95808077014855164</v>
      </c>
      <c r="T401" s="184">
        <f t="shared" si="59"/>
        <v>0.95808077014855164</v>
      </c>
      <c r="U401" s="184">
        <f t="shared" si="59"/>
        <v>0.95808077014855164</v>
      </c>
      <c r="V401" s="184">
        <f t="shared" si="59"/>
        <v>0.95808077014855164</v>
      </c>
      <c r="W401" s="184">
        <f t="shared" si="59"/>
        <v>0.95808077014855164</v>
      </c>
      <c r="X401" s="184">
        <f t="shared" si="59"/>
        <v>0.95808077014855164</v>
      </c>
      <c r="Y401" s="184">
        <f t="shared" si="59"/>
        <v>0.95808077014855164</v>
      </c>
      <c r="Z401" s="184">
        <f t="shared" si="59"/>
        <v>0.95808077014855164</v>
      </c>
      <c r="AA401" s="184">
        <f t="shared" si="59"/>
        <v>0.95808077014855164</v>
      </c>
      <c r="AB401" s="184">
        <f t="shared" ref="AB401:AQ406" si="60">1/((1+AB$84)*(1+AB$63))^$K401</f>
        <v>0.95808077014855164</v>
      </c>
      <c r="AC401" s="184">
        <f t="shared" si="60"/>
        <v>0.95808077014855164</v>
      </c>
      <c r="AD401" s="184">
        <f t="shared" si="60"/>
        <v>0.95808077014855164</v>
      </c>
      <c r="AE401" s="184">
        <f t="shared" si="60"/>
        <v>0.95808077014855164</v>
      </c>
      <c r="AF401" s="184">
        <f t="shared" si="60"/>
        <v>0.95808077014855164</v>
      </c>
      <c r="AG401" s="184">
        <f t="shared" si="60"/>
        <v>0.95808077014855164</v>
      </c>
      <c r="AH401" s="184">
        <f t="shared" si="60"/>
        <v>0.95808077014855164</v>
      </c>
      <c r="AI401" s="184">
        <f t="shared" si="60"/>
        <v>0.95808077014855164</v>
      </c>
      <c r="AJ401" s="184">
        <f t="shared" si="60"/>
        <v>0.95808077014855164</v>
      </c>
      <c r="AK401" s="184">
        <f t="shared" si="60"/>
        <v>0.95808077014855164</v>
      </c>
      <c r="AL401" s="184">
        <f t="shared" si="60"/>
        <v>0.95808077014855164</v>
      </c>
      <c r="AM401" s="184">
        <f t="shared" si="60"/>
        <v>0.95808077014855164</v>
      </c>
      <c r="AN401" s="184">
        <f t="shared" si="60"/>
        <v>0.95808077014855164</v>
      </c>
      <c r="AO401" s="184">
        <f t="shared" si="60"/>
        <v>0.95808077014855164</v>
      </c>
      <c r="AP401" s="184">
        <f t="shared" si="60"/>
        <v>0.95808077014855164</v>
      </c>
      <c r="AQ401" s="184">
        <f t="shared" si="60"/>
        <v>0.95808077014855164</v>
      </c>
    </row>
    <row r="402" spans="7:43" ht="14.1" customHeight="1">
      <c r="G402" s="22"/>
      <c r="H402" s="180"/>
      <c r="I402" s="8">
        <v>0.32</v>
      </c>
      <c r="J402" s="315"/>
      <c r="K402" s="183">
        <v>2</v>
      </c>
      <c r="L402" s="184">
        <f t="shared" si="59"/>
        <v>0.91791876212844192</v>
      </c>
      <c r="M402" s="184">
        <f t="shared" si="59"/>
        <v>0.91791876212844192</v>
      </c>
      <c r="N402" s="184">
        <f t="shared" si="59"/>
        <v>0.91791876212844192</v>
      </c>
      <c r="O402" s="184">
        <f t="shared" si="59"/>
        <v>0.91791876212844192</v>
      </c>
      <c r="P402" s="184">
        <f t="shared" si="59"/>
        <v>0.91791876212844192</v>
      </c>
      <c r="Q402" s="184">
        <f t="shared" si="59"/>
        <v>0.91791876212844192</v>
      </c>
      <c r="R402" s="184">
        <f t="shared" si="59"/>
        <v>0.91791876212844192</v>
      </c>
      <c r="S402" s="184">
        <f t="shared" si="59"/>
        <v>0.91791876212844192</v>
      </c>
      <c r="T402" s="184">
        <f t="shared" si="59"/>
        <v>0.91791876212844192</v>
      </c>
      <c r="U402" s="184">
        <f t="shared" si="59"/>
        <v>0.91791876212844192</v>
      </c>
      <c r="V402" s="184">
        <f t="shared" si="59"/>
        <v>0.91791876212844192</v>
      </c>
      <c r="W402" s="184">
        <f t="shared" si="59"/>
        <v>0.91791876212844192</v>
      </c>
      <c r="X402" s="184">
        <f t="shared" si="59"/>
        <v>0.91791876212844192</v>
      </c>
      <c r="Y402" s="184">
        <f t="shared" si="59"/>
        <v>0.91791876212844192</v>
      </c>
      <c r="Z402" s="184">
        <f t="shared" si="59"/>
        <v>0.91791876212844192</v>
      </c>
      <c r="AA402" s="184">
        <f t="shared" si="59"/>
        <v>0.91791876212844192</v>
      </c>
      <c r="AB402" s="184">
        <f t="shared" si="60"/>
        <v>0.91791876212844192</v>
      </c>
      <c r="AC402" s="184">
        <f t="shared" si="60"/>
        <v>0.91791876212844192</v>
      </c>
      <c r="AD402" s="184">
        <f t="shared" si="60"/>
        <v>0.91791876212844192</v>
      </c>
      <c r="AE402" s="184">
        <f t="shared" si="60"/>
        <v>0.91791876212844192</v>
      </c>
      <c r="AF402" s="184">
        <f t="shared" si="60"/>
        <v>0.91791876212844192</v>
      </c>
      <c r="AG402" s="184">
        <f t="shared" si="60"/>
        <v>0.91791876212844192</v>
      </c>
      <c r="AH402" s="184">
        <f t="shared" si="60"/>
        <v>0.91791876212844192</v>
      </c>
      <c r="AI402" s="184">
        <f t="shared" si="60"/>
        <v>0.91791876212844192</v>
      </c>
      <c r="AJ402" s="184">
        <f t="shared" si="60"/>
        <v>0.91791876212844192</v>
      </c>
      <c r="AK402" s="184">
        <f t="shared" si="60"/>
        <v>0.91791876212844192</v>
      </c>
      <c r="AL402" s="184">
        <f t="shared" si="60"/>
        <v>0.91791876212844192</v>
      </c>
      <c r="AM402" s="184">
        <f t="shared" si="60"/>
        <v>0.91791876212844192</v>
      </c>
      <c r="AN402" s="184">
        <f t="shared" si="60"/>
        <v>0.91791876212844192</v>
      </c>
      <c r="AO402" s="184">
        <f t="shared" si="60"/>
        <v>0.91791876212844192</v>
      </c>
      <c r="AP402" s="184">
        <f t="shared" si="60"/>
        <v>0.91791876212844192</v>
      </c>
      <c r="AQ402" s="184">
        <f t="shared" si="60"/>
        <v>0.91791876212844192</v>
      </c>
    </row>
    <row r="403" spans="7:43" ht="14.1" customHeight="1">
      <c r="G403" s="22"/>
      <c r="H403" s="180"/>
      <c r="I403" s="8">
        <v>0.192</v>
      </c>
      <c r="J403" s="315"/>
      <c r="K403" s="183">
        <v>3</v>
      </c>
      <c r="L403" s="184">
        <f t="shared" si="59"/>
        <v>0.87944031455382288</v>
      </c>
      <c r="M403" s="184">
        <f t="shared" si="59"/>
        <v>0.87944031455382288</v>
      </c>
      <c r="N403" s="184">
        <f t="shared" si="59"/>
        <v>0.87944031455382288</v>
      </c>
      <c r="O403" s="184">
        <f t="shared" si="59"/>
        <v>0.87944031455382288</v>
      </c>
      <c r="P403" s="184">
        <f t="shared" si="59"/>
        <v>0.87944031455382288</v>
      </c>
      <c r="Q403" s="184">
        <f t="shared" si="59"/>
        <v>0.87944031455382288</v>
      </c>
      <c r="R403" s="184">
        <f t="shared" si="59"/>
        <v>0.87944031455382288</v>
      </c>
      <c r="S403" s="184">
        <f t="shared" si="59"/>
        <v>0.87944031455382288</v>
      </c>
      <c r="T403" s="184">
        <f t="shared" si="59"/>
        <v>0.87944031455382288</v>
      </c>
      <c r="U403" s="184">
        <f t="shared" si="59"/>
        <v>0.87944031455382288</v>
      </c>
      <c r="V403" s="184">
        <f t="shared" si="59"/>
        <v>0.87944031455382288</v>
      </c>
      <c r="W403" s="184">
        <f t="shared" si="59"/>
        <v>0.87944031455382288</v>
      </c>
      <c r="X403" s="184">
        <f t="shared" si="59"/>
        <v>0.87944031455382288</v>
      </c>
      <c r="Y403" s="184">
        <f t="shared" si="59"/>
        <v>0.87944031455382288</v>
      </c>
      <c r="Z403" s="184">
        <f t="shared" si="59"/>
        <v>0.87944031455382288</v>
      </c>
      <c r="AA403" s="184">
        <f t="shared" si="59"/>
        <v>0.87944031455382288</v>
      </c>
      <c r="AB403" s="184">
        <f t="shared" si="60"/>
        <v>0.87944031455382288</v>
      </c>
      <c r="AC403" s="184">
        <f t="shared" si="60"/>
        <v>0.87944031455382288</v>
      </c>
      <c r="AD403" s="184">
        <f t="shared" si="60"/>
        <v>0.87944031455382288</v>
      </c>
      <c r="AE403" s="184">
        <f t="shared" si="60"/>
        <v>0.87944031455382288</v>
      </c>
      <c r="AF403" s="184">
        <f t="shared" si="60"/>
        <v>0.87944031455382288</v>
      </c>
      <c r="AG403" s="184">
        <f t="shared" si="60"/>
        <v>0.87944031455382288</v>
      </c>
      <c r="AH403" s="184">
        <f t="shared" si="60"/>
        <v>0.87944031455382288</v>
      </c>
      <c r="AI403" s="184">
        <f t="shared" si="60"/>
        <v>0.87944031455382288</v>
      </c>
      <c r="AJ403" s="184">
        <f t="shared" si="60"/>
        <v>0.87944031455382288</v>
      </c>
      <c r="AK403" s="184">
        <f t="shared" si="60"/>
        <v>0.87944031455382288</v>
      </c>
      <c r="AL403" s="184">
        <f t="shared" si="60"/>
        <v>0.87944031455382288</v>
      </c>
      <c r="AM403" s="184">
        <f t="shared" si="60"/>
        <v>0.87944031455382288</v>
      </c>
      <c r="AN403" s="184">
        <f t="shared" si="60"/>
        <v>0.87944031455382288</v>
      </c>
      <c r="AO403" s="184">
        <f t="shared" si="60"/>
        <v>0.87944031455382288</v>
      </c>
      <c r="AP403" s="184">
        <f t="shared" si="60"/>
        <v>0.87944031455382288</v>
      </c>
      <c r="AQ403" s="184">
        <f t="shared" si="60"/>
        <v>0.87944031455382288</v>
      </c>
    </row>
    <row r="404" spans="7:43" ht="14.1" customHeight="1">
      <c r="G404" s="22"/>
      <c r="H404" s="180"/>
      <c r="I404" s="8">
        <v>0.1152</v>
      </c>
      <c r="J404" s="315"/>
      <c r="K404" s="183">
        <v>4</v>
      </c>
      <c r="L404" s="184">
        <f t="shared" si="59"/>
        <v>0.84257485386741116</v>
      </c>
      <c r="M404" s="184">
        <f t="shared" si="59"/>
        <v>0.84257485386741116</v>
      </c>
      <c r="N404" s="184">
        <f t="shared" si="59"/>
        <v>0.84257485386741116</v>
      </c>
      <c r="O404" s="184">
        <f t="shared" si="59"/>
        <v>0.84257485386741116</v>
      </c>
      <c r="P404" s="184">
        <f t="shared" si="59"/>
        <v>0.84257485386741116</v>
      </c>
      <c r="Q404" s="184">
        <f t="shared" si="59"/>
        <v>0.84257485386741116</v>
      </c>
      <c r="R404" s="184">
        <f t="shared" si="59"/>
        <v>0.84257485386741116</v>
      </c>
      <c r="S404" s="184">
        <f t="shared" si="59"/>
        <v>0.84257485386741116</v>
      </c>
      <c r="T404" s="184">
        <f t="shared" si="59"/>
        <v>0.84257485386741116</v>
      </c>
      <c r="U404" s="184">
        <f t="shared" si="59"/>
        <v>0.84257485386741116</v>
      </c>
      <c r="V404" s="184">
        <f t="shared" si="59"/>
        <v>0.84257485386741116</v>
      </c>
      <c r="W404" s="184">
        <f t="shared" si="59"/>
        <v>0.84257485386741116</v>
      </c>
      <c r="X404" s="184">
        <f t="shared" si="59"/>
        <v>0.84257485386741116</v>
      </c>
      <c r="Y404" s="184">
        <f t="shared" si="59"/>
        <v>0.84257485386741116</v>
      </c>
      <c r="Z404" s="184">
        <f t="shared" si="59"/>
        <v>0.84257485386741116</v>
      </c>
      <c r="AA404" s="184">
        <f t="shared" si="59"/>
        <v>0.84257485386741116</v>
      </c>
      <c r="AB404" s="184">
        <f t="shared" si="60"/>
        <v>0.84257485386741116</v>
      </c>
      <c r="AC404" s="184">
        <f t="shared" si="60"/>
        <v>0.84257485386741116</v>
      </c>
      <c r="AD404" s="184">
        <f t="shared" si="60"/>
        <v>0.84257485386741116</v>
      </c>
      <c r="AE404" s="184">
        <f t="shared" si="60"/>
        <v>0.84257485386741116</v>
      </c>
      <c r="AF404" s="184">
        <f t="shared" si="60"/>
        <v>0.84257485386741116</v>
      </c>
      <c r="AG404" s="184">
        <f t="shared" si="60"/>
        <v>0.84257485386741116</v>
      </c>
      <c r="AH404" s="184">
        <f t="shared" si="60"/>
        <v>0.84257485386741116</v>
      </c>
      <c r="AI404" s="184">
        <f t="shared" si="60"/>
        <v>0.84257485386741116</v>
      </c>
      <c r="AJ404" s="184">
        <f t="shared" si="60"/>
        <v>0.84257485386741116</v>
      </c>
      <c r="AK404" s="184">
        <f t="shared" si="60"/>
        <v>0.84257485386741116</v>
      </c>
      <c r="AL404" s="184">
        <f t="shared" si="60"/>
        <v>0.84257485386741116</v>
      </c>
      <c r="AM404" s="184">
        <f t="shared" si="60"/>
        <v>0.84257485386741116</v>
      </c>
      <c r="AN404" s="184">
        <f t="shared" si="60"/>
        <v>0.84257485386741116</v>
      </c>
      <c r="AO404" s="184">
        <f t="shared" si="60"/>
        <v>0.84257485386741116</v>
      </c>
      <c r="AP404" s="184">
        <f t="shared" si="60"/>
        <v>0.84257485386741116</v>
      </c>
      <c r="AQ404" s="184">
        <f t="shared" si="60"/>
        <v>0.84257485386741116</v>
      </c>
    </row>
    <row r="405" spans="7:43" ht="14.1" customHeight="1">
      <c r="G405" s="22"/>
      <c r="H405" s="180"/>
      <c r="I405" s="8">
        <v>0.1152</v>
      </c>
      <c r="J405" s="315"/>
      <c r="K405" s="183">
        <v>5</v>
      </c>
      <c r="L405" s="184">
        <f t="shared" si="59"/>
        <v>0.80725476490109271</v>
      </c>
      <c r="M405" s="184">
        <f t="shared" si="59"/>
        <v>0.80725476490109271</v>
      </c>
      <c r="N405" s="184">
        <f t="shared" si="59"/>
        <v>0.80725476490109271</v>
      </c>
      <c r="O405" s="184">
        <f t="shared" si="59"/>
        <v>0.80725476490109271</v>
      </c>
      <c r="P405" s="184">
        <f t="shared" si="59"/>
        <v>0.80725476490109271</v>
      </c>
      <c r="Q405" s="184">
        <f t="shared" si="59"/>
        <v>0.80725476490109271</v>
      </c>
      <c r="R405" s="184">
        <f t="shared" si="59"/>
        <v>0.80725476490109271</v>
      </c>
      <c r="S405" s="184">
        <f t="shared" si="59"/>
        <v>0.80725476490109271</v>
      </c>
      <c r="T405" s="184">
        <f t="shared" si="59"/>
        <v>0.80725476490109271</v>
      </c>
      <c r="U405" s="184">
        <f t="shared" si="59"/>
        <v>0.80725476490109271</v>
      </c>
      <c r="V405" s="184">
        <f t="shared" si="59"/>
        <v>0.80725476490109271</v>
      </c>
      <c r="W405" s="184">
        <f t="shared" si="59"/>
        <v>0.80725476490109271</v>
      </c>
      <c r="X405" s="184">
        <f t="shared" si="59"/>
        <v>0.80725476490109271</v>
      </c>
      <c r="Y405" s="184">
        <f t="shared" si="59"/>
        <v>0.80725476490109271</v>
      </c>
      <c r="Z405" s="184">
        <f t="shared" si="59"/>
        <v>0.80725476490109271</v>
      </c>
      <c r="AA405" s="184">
        <f t="shared" si="59"/>
        <v>0.80725476490109271</v>
      </c>
      <c r="AB405" s="184">
        <f t="shared" si="60"/>
        <v>0.80725476490109271</v>
      </c>
      <c r="AC405" s="184">
        <f t="shared" si="60"/>
        <v>0.80725476490109271</v>
      </c>
      <c r="AD405" s="184">
        <f t="shared" si="60"/>
        <v>0.80725476490109271</v>
      </c>
      <c r="AE405" s="184">
        <f t="shared" si="60"/>
        <v>0.80725476490109271</v>
      </c>
      <c r="AF405" s="184">
        <f t="shared" si="60"/>
        <v>0.80725476490109271</v>
      </c>
      <c r="AG405" s="184">
        <f t="shared" si="60"/>
        <v>0.80725476490109271</v>
      </c>
      <c r="AH405" s="184">
        <f t="shared" si="60"/>
        <v>0.80725476490109271</v>
      </c>
      <c r="AI405" s="184">
        <f t="shared" si="60"/>
        <v>0.80725476490109271</v>
      </c>
      <c r="AJ405" s="184">
        <f t="shared" si="60"/>
        <v>0.80725476490109271</v>
      </c>
      <c r="AK405" s="184">
        <f t="shared" si="60"/>
        <v>0.80725476490109271</v>
      </c>
      <c r="AL405" s="184">
        <f t="shared" si="60"/>
        <v>0.80725476490109271</v>
      </c>
      <c r="AM405" s="184">
        <f t="shared" si="60"/>
        <v>0.80725476490109271</v>
      </c>
      <c r="AN405" s="184">
        <f t="shared" si="60"/>
        <v>0.80725476490109271</v>
      </c>
      <c r="AO405" s="184">
        <f t="shared" si="60"/>
        <v>0.80725476490109271</v>
      </c>
      <c r="AP405" s="184">
        <f t="shared" si="60"/>
        <v>0.80725476490109271</v>
      </c>
      <c r="AQ405" s="184">
        <f t="shared" si="60"/>
        <v>0.80725476490109271</v>
      </c>
    </row>
    <row r="406" spans="7:43" ht="14.1" customHeight="1">
      <c r="G406" s="22"/>
      <c r="H406" s="180"/>
      <c r="I406" s="8">
        <v>5.7599999999999998E-2</v>
      </c>
      <c r="J406" s="315"/>
      <c r="K406" s="183">
        <v>6</v>
      </c>
      <c r="L406" s="184">
        <f t="shared" si="59"/>
        <v>0.77341526686252693</v>
      </c>
      <c r="M406" s="184">
        <f t="shared" si="59"/>
        <v>0.77341526686252693</v>
      </c>
      <c r="N406" s="184">
        <f t="shared" si="59"/>
        <v>0.77341526686252693</v>
      </c>
      <c r="O406" s="184">
        <f t="shared" si="59"/>
        <v>0.77341526686252693</v>
      </c>
      <c r="P406" s="184">
        <f t="shared" si="59"/>
        <v>0.77341526686252693</v>
      </c>
      <c r="Q406" s="184">
        <f t="shared" si="59"/>
        <v>0.77341526686252693</v>
      </c>
      <c r="R406" s="184">
        <f t="shared" si="59"/>
        <v>0.77341526686252693</v>
      </c>
      <c r="S406" s="184">
        <f t="shared" si="59"/>
        <v>0.77341526686252693</v>
      </c>
      <c r="T406" s="184">
        <f t="shared" si="59"/>
        <v>0.77341526686252693</v>
      </c>
      <c r="U406" s="184">
        <f t="shared" si="59"/>
        <v>0.77341526686252693</v>
      </c>
      <c r="V406" s="184">
        <f t="shared" si="59"/>
        <v>0.77341526686252693</v>
      </c>
      <c r="W406" s="184">
        <f t="shared" si="59"/>
        <v>0.77341526686252693</v>
      </c>
      <c r="X406" s="184">
        <f t="shared" si="59"/>
        <v>0.77341526686252693</v>
      </c>
      <c r="Y406" s="184">
        <f t="shared" si="59"/>
        <v>0.77341526686252693</v>
      </c>
      <c r="Z406" s="184">
        <f t="shared" si="59"/>
        <v>0.77341526686252693</v>
      </c>
      <c r="AA406" s="184">
        <f t="shared" si="59"/>
        <v>0.77341526686252693</v>
      </c>
      <c r="AB406" s="184">
        <f t="shared" si="60"/>
        <v>0.77341526686252693</v>
      </c>
      <c r="AC406" s="184">
        <f t="shared" si="60"/>
        <v>0.77341526686252693</v>
      </c>
      <c r="AD406" s="184">
        <f t="shared" si="60"/>
        <v>0.77341526686252693</v>
      </c>
      <c r="AE406" s="184">
        <f t="shared" si="60"/>
        <v>0.77341526686252693</v>
      </c>
      <c r="AF406" s="184">
        <f t="shared" si="60"/>
        <v>0.77341526686252693</v>
      </c>
      <c r="AG406" s="184">
        <f t="shared" si="60"/>
        <v>0.77341526686252693</v>
      </c>
      <c r="AH406" s="184">
        <f t="shared" si="60"/>
        <v>0.77341526686252693</v>
      </c>
      <c r="AI406" s="184">
        <f t="shared" si="60"/>
        <v>0.77341526686252693</v>
      </c>
      <c r="AJ406" s="184">
        <f t="shared" si="60"/>
        <v>0.77341526686252693</v>
      </c>
      <c r="AK406" s="184">
        <f t="shared" si="60"/>
        <v>0.77341526686252693</v>
      </c>
      <c r="AL406" s="184">
        <f t="shared" si="60"/>
        <v>0.77341526686252693</v>
      </c>
      <c r="AM406" s="184">
        <f t="shared" si="60"/>
        <v>0.77341526686252693</v>
      </c>
      <c r="AN406" s="184">
        <f t="shared" si="60"/>
        <v>0.77341526686252693</v>
      </c>
      <c r="AO406" s="184">
        <f t="shared" si="60"/>
        <v>0.77341526686252693</v>
      </c>
      <c r="AP406" s="184">
        <f t="shared" si="60"/>
        <v>0.77341526686252693</v>
      </c>
      <c r="AQ406" s="184">
        <f t="shared" si="60"/>
        <v>0.77341526686252693</v>
      </c>
    </row>
    <row r="407" spans="7:43" ht="14.1" customHeight="1">
      <c r="G407" s="22"/>
      <c r="H407" s="180"/>
      <c r="I407" s="8"/>
      <c r="J407" s="315"/>
      <c r="K407" s="182" t="s">
        <v>187</v>
      </c>
      <c r="L407" s="128">
        <v>2019</v>
      </c>
      <c r="M407" s="128">
        <v>2020</v>
      </c>
      <c r="N407" s="128">
        <v>2021</v>
      </c>
      <c r="O407" s="128">
        <v>2022</v>
      </c>
      <c r="P407" s="128">
        <v>2023</v>
      </c>
      <c r="Q407" s="128">
        <v>2024</v>
      </c>
      <c r="R407" s="128">
        <v>2025</v>
      </c>
      <c r="S407" s="128">
        <v>2026</v>
      </c>
      <c r="T407" s="128">
        <v>2027</v>
      </c>
      <c r="U407" s="128">
        <v>2028</v>
      </c>
      <c r="V407" s="128">
        <v>2029</v>
      </c>
      <c r="W407" s="128">
        <v>2030</v>
      </c>
      <c r="X407" s="128">
        <v>2031</v>
      </c>
      <c r="Y407" s="128">
        <v>2032</v>
      </c>
      <c r="Z407" s="128">
        <v>2033</v>
      </c>
      <c r="AA407" s="128">
        <v>2034</v>
      </c>
      <c r="AB407" s="128">
        <v>2035</v>
      </c>
      <c r="AC407" s="128">
        <v>2036</v>
      </c>
      <c r="AD407" s="128">
        <v>2037</v>
      </c>
      <c r="AE407" s="128">
        <v>2038</v>
      </c>
      <c r="AF407" s="128">
        <v>2039</v>
      </c>
      <c r="AG407" s="128">
        <v>2040</v>
      </c>
      <c r="AH407" s="128">
        <v>2041</v>
      </c>
      <c r="AI407" s="128">
        <v>2042</v>
      </c>
      <c r="AJ407" s="128">
        <v>2043</v>
      </c>
      <c r="AK407" s="128">
        <v>2044</v>
      </c>
      <c r="AL407" s="128">
        <v>2045</v>
      </c>
      <c r="AM407" s="128">
        <v>2046</v>
      </c>
      <c r="AN407" s="128">
        <v>2047</v>
      </c>
      <c r="AO407" s="128">
        <v>2048</v>
      </c>
      <c r="AP407" s="128">
        <v>2049</v>
      </c>
      <c r="AQ407" s="128">
        <v>2050</v>
      </c>
    </row>
    <row r="408" spans="7:43" ht="14.1" customHeight="1">
      <c r="G408" s="22"/>
      <c r="H408" s="180"/>
      <c r="J408" s="315"/>
      <c r="K408" s="183">
        <v>1</v>
      </c>
      <c r="L408" s="184">
        <f t="shared" ref="L408:AA413" si="61">1/((1+L$85)*(1+L$63))^$K408</f>
        <v>0.95808077014855164</v>
      </c>
      <c r="M408" s="184">
        <f t="shared" si="61"/>
        <v>0.95808077014855164</v>
      </c>
      <c r="N408" s="184">
        <f t="shared" si="61"/>
        <v>0.95808077014855164</v>
      </c>
      <c r="O408" s="184">
        <f t="shared" si="61"/>
        <v>0.95808077014855164</v>
      </c>
      <c r="P408" s="184">
        <f t="shared" si="61"/>
        <v>0.95808077014855164</v>
      </c>
      <c r="Q408" s="184">
        <f t="shared" si="61"/>
        <v>0.95808077014855164</v>
      </c>
      <c r="R408" s="184">
        <f t="shared" si="61"/>
        <v>0.95808077014855164</v>
      </c>
      <c r="S408" s="184">
        <f t="shared" si="61"/>
        <v>0.95808077014855164</v>
      </c>
      <c r="T408" s="184">
        <f t="shared" si="61"/>
        <v>0.95808077014855164</v>
      </c>
      <c r="U408" s="184">
        <f t="shared" si="61"/>
        <v>0.95808077014855164</v>
      </c>
      <c r="V408" s="184">
        <f t="shared" si="61"/>
        <v>0.95808077014855164</v>
      </c>
      <c r="W408" s="184">
        <f t="shared" si="61"/>
        <v>0.95808077014855164</v>
      </c>
      <c r="X408" s="184">
        <f t="shared" si="61"/>
        <v>0.95808077014855164</v>
      </c>
      <c r="Y408" s="184">
        <f t="shared" si="61"/>
        <v>0.95808077014855164</v>
      </c>
      <c r="Z408" s="184">
        <f t="shared" si="61"/>
        <v>0.95808077014855164</v>
      </c>
      <c r="AA408" s="184">
        <f t="shared" si="61"/>
        <v>0.95808077014855164</v>
      </c>
      <c r="AB408" s="184">
        <f t="shared" ref="AB408:AQ413" si="62">1/((1+AB$85)*(1+AB$63))^$K408</f>
        <v>0.95808077014855164</v>
      </c>
      <c r="AC408" s="184">
        <f t="shared" si="62"/>
        <v>0.95808077014855164</v>
      </c>
      <c r="AD408" s="184">
        <f t="shared" si="62"/>
        <v>0.95808077014855164</v>
      </c>
      <c r="AE408" s="184">
        <f t="shared" si="62"/>
        <v>0.95808077014855164</v>
      </c>
      <c r="AF408" s="184">
        <f t="shared" si="62"/>
        <v>0.95808077014855164</v>
      </c>
      <c r="AG408" s="184">
        <f t="shared" si="62"/>
        <v>0.95808077014855164</v>
      </c>
      <c r="AH408" s="184">
        <f t="shared" si="62"/>
        <v>0.95808077014855164</v>
      </c>
      <c r="AI408" s="184">
        <f t="shared" si="62"/>
        <v>0.95808077014855164</v>
      </c>
      <c r="AJ408" s="184">
        <f t="shared" si="62"/>
        <v>0.95808077014855164</v>
      </c>
      <c r="AK408" s="184">
        <f t="shared" si="62"/>
        <v>0.95808077014855164</v>
      </c>
      <c r="AL408" s="184">
        <f t="shared" si="62"/>
        <v>0.95808077014855164</v>
      </c>
      <c r="AM408" s="184">
        <f t="shared" si="62"/>
        <v>0.95808077014855164</v>
      </c>
      <c r="AN408" s="184">
        <f t="shared" si="62"/>
        <v>0.95808077014855164</v>
      </c>
      <c r="AO408" s="184">
        <f t="shared" si="62"/>
        <v>0.95808077014855164</v>
      </c>
      <c r="AP408" s="184">
        <f t="shared" si="62"/>
        <v>0.95808077014855164</v>
      </c>
      <c r="AQ408" s="184">
        <f t="shared" si="62"/>
        <v>0.95808077014855164</v>
      </c>
    </row>
    <row r="409" spans="7:43" ht="14.1" customHeight="1">
      <c r="G409" s="22"/>
      <c r="H409" s="180"/>
      <c r="J409" s="315"/>
      <c r="K409" s="183">
        <v>2</v>
      </c>
      <c r="L409" s="184">
        <f t="shared" si="61"/>
        <v>0.91791876212844192</v>
      </c>
      <c r="M409" s="184">
        <f t="shared" si="61"/>
        <v>0.91791876212844192</v>
      </c>
      <c r="N409" s="184">
        <f t="shared" si="61"/>
        <v>0.91791876212844192</v>
      </c>
      <c r="O409" s="184">
        <f t="shared" si="61"/>
        <v>0.91791876212844192</v>
      </c>
      <c r="P409" s="184">
        <f t="shared" si="61"/>
        <v>0.91791876212844192</v>
      </c>
      <c r="Q409" s="184">
        <f t="shared" si="61"/>
        <v>0.91791876212844192</v>
      </c>
      <c r="R409" s="184">
        <f t="shared" si="61"/>
        <v>0.91791876212844192</v>
      </c>
      <c r="S409" s="184">
        <f t="shared" si="61"/>
        <v>0.91791876212844192</v>
      </c>
      <c r="T409" s="184">
        <f t="shared" si="61"/>
        <v>0.91791876212844192</v>
      </c>
      <c r="U409" s="184">
        <f t="shared" si="61"/>
        <v>0.91791876212844192</v>
      </c>
      <c r="V409" s="184">
        <f t="shared" si="61"/>
        <v>0.91791876212844192</v>
      </c>
      <c r="W409" s="184">
        <f t="shared" si="61"/>
        <v>0.91791876212844192</v>
      </c>
      <c r="X409" s="184">
        <f t="shared" si="61"/>
        <v>0.91791876212844192</v>
      </c>
      <c r="Y409" s="184">
        <f t="shared" si="61"/>
        <v>0.91791876212844192</v>
      </c>
      <c r="Z409" s="184">
        <f t="shared" si="61"/>
        <v>0.91791876212844192</v>
      </c>
      <c r="AA409" s="184">
        <f t="shared" si="61"/>
        <v>0.91791876212844192</v>
      </c>
      <c r="AB409" s="184">
        <f t="shared" si="62"/>
        <v>0.91791876212844192</v>
      </c>
      <c r="AC409" s="184">
        <f t="shared" si="62"/>
        <v>0.91791876212844192</v>
      </c>
      <c r="AD409" s="184">
        <f t="shared" si="62"/>
        <v>0.91791876212844192</v>
      </c>
      <c r="AE409" s="184">
        <f t="shared" si="62"/>
        <v>0.91791876212844192</v>
      </c>
      <c r="AF409" s="184">
        <f t="shared" si="62"/>
        <v>0.91791876212844192</v>
      </c>
      <c r="AG409" s="184">
        <f t="shared" si="62"/>
        <v>0.91791876212844192</v>
      </c>
      <c r="AH409" s="184">
        <f t="shared" si="62"/>
        <v>0.91791876212844192</v>
      </c>
      <c r="AI409" s="184">
        <f t="shared" si="62"/>
        <v>0.91791876212844192</v>
      </c>
      <c r="AJ409" s="184">
        <f t="shared" si="62"/>
        <v>0.91791876212844192</v>
      </c>
      <c r="AK409" s="184">
        <f t="shared" si="62"/>
        <v>0.91791876212844192</v>
      </c>
      <c r="AL409" s="184">
        <f t="shared" si="62"/>
        <v>0.91791876212844192</v>
      </c>
      <c r="AM409" s="184">
        <f t="shared" si="62"/>
        <v>0.91791876212844192</v>
      </c>
      <c r="AN409" s="184">
        <f t="shared" si="62"/>
        <v>0.91791876212844192</v>
      </c>
      <c r="AO409" s="184">
        <f t="shared" si="62"/>
        <v>0.91791876212844192</v>
      </c>
      <c r="AP409" s="184">
        <f t="shared" si="62"/>
        <v>0.91791876212844192</v>
      </c>
      <c r="AQ409" s="184">
        <f t="shared" si="62"/>
        <v>0.91791876212844192</v>
      </c>
    </row>
    <row r="410" spans="7:43" ht="14.1" customHeight="1">
      <c r="G410" s="22"/>
      <c r="H410" s="180"/>
      <c r="J410" s="315"/>
      <c r="K410" s="183">
        <v>3</v>
      </c>
      <c r="L410" s="184">
        <f t="shared" si="61"/>
        <v>0.87944031455382288</v>
      </c>
      <c r="M410" s="184">
        <f t="shared" si="61"/>
        <v>0.87944031455382288</v>
      </c>
      <c r="N410" s="184">
        <f t="shared" si="61"/>
        <v>0.87944031455382288</v>
      </c>
      <c r="O410" s="184">
        <f t="shared" si="61"/>
        <v>0.87944031455382288</v>
      </c>
      <c r="P410" s="184">
        <f t="shared" si="61"/>
        <v>0.87944031455382288</v>
      </c>
      <c r="Q410" s="184">
        <f t="shared" si="61"/>
        <v>0.87944031455382288</v>
      </c>
      <c r="R410" s="184">
        <f t="shared" si="61"/>
        <v>0.87944031455382288</v>
      </c>
      <c r="S410" s="184">
        <f t="shared" si="61"/>
        <v>0.87944031455382288</v>
      </c>
      <c r="T410" s="184">
        <f t="shared" si="61"/>
        <v>0.87944031455382288</v>
      </c>
      <c r="U410" s="184">
        <f t="shared" si="61"/>
        <v>0.87944031455382288</v>
      </c>
      <c r="V410" s="184">
        <f t="shared" si="61"/>
        <v>0.87944031455382288</v>
      </c>
      <c r="W410" s="184">
        <f t="shared" si="61"/>
        <v>0.87944031455382288</v>
      </c>
      <c r="X410" s="184">
        <f t="shared" si="61"/>
        <v>0.87944031455382288</v>
      </c>
      <c r="Y410" s="184">
        <f t="shared" si="61"/>
        <v>0.87944031455382288</v>
      </c>
      <c r="Z410" s="184">
        <f t="shared" si="61"/>
        <v>0.87944031455382288</v>
      </c>
      <c r="AA410" s="184">
        <f t="shared" si="61"/>
        <v>0.87944031455382288</v>
      </c>
      <c r="AB410" s="184">
        <f t="shared" si="62"/>
        <v>0.87944031455382288</v>
      </c>
      <c r="AC410" s="184">
        <f t="shared" si="62"/>
        <v>0.87944031455382288</v>
      </c>
      <c r="AD410" s="184">
        <f t="shared" si="62"/>
        <v>0.87944031455382288</v>
      </c>
      <c r="AE410" s="184">
        <f t="shared" si="62"/>
        <v>0.87944031455382288</v>
      </c>
      <c r="AF410" s="184">
        <f t="shared" si="62"/>
        <v>0.87944031455382288</v>
      </c>
      <c r="AG410" s="184">
        <f t="shared" si="62"/>
        <v>0.87944031455382288</v>
      </c>
      <c r="AH410" s="184">
        <f t="shared" si="62"/>
        <v>0.87944031455382288</v>
      </c>
      <c r="AI410" s="184">
        <f t="shared" si="62"/>
        <v>0.87944031455382288</v>
      </c>
      <c r="AJ410" s="184">
        <f t="shared" si="62"/>
        <v>0.87944031455382288</v>
      </c>
      <c r="AK410" s="184">
        <f t="shared" si="62"/>
        <v>0.87944031455382288</v>
      </c>
      <c r="AL410" s="184">
        <f t="shared" si="62"/>
        <v>0.87944031455382288</v>
      </c>
      <c r="AM410" s="184">
        <f t="shared" si="62"/>
        <v>0.87944031455382288</v>
      </c>
      <c r="AN410" s="184">
        <f t="shared" si="62"/>
        <v>0.87944031455382288</v>
      </c>
      <c r="AO410" s="184">
        <f t="shared" si="62"/>
        <v>0.87944031455382288</v>
      </c>
      <c r="AP410" s="184">
        <f t="shared" si="62"/>
        <v>0.87944031455382288</v>
      </c>
      <c r="AQ410" s="184">
        <f t="shared" si="62"/>
        <v>0.87944031455382288</v>
      </c>
    </row>
    <row r="411" spans="7:43" ht="14.1" customHeight="1">
      <c r="G411" s="22"/>
      <c r="H411" s="180"/>
      <c r="J411" s="315"/>
      <c r="K411" s="183">
        <v>4</v>
      </c>
      <c r="L411" s="184">
        <f t="shared" si="61"/>
        <v>0.84257485386741116</v>
      </c>
      <c r="M411" s="184">
        <f t="shared" si="61"/>
        <v>0.84257485386741116</v>
      </c>
      <c r="N411" s="184">
        <f t="shared" si="61"/>
        <v>0.84257485386741116</v>
      </c>
      <c r="O411" s="184">
        <f t="shared" si="61"/>
        <v>0.84257485386741116</v>
      </c>
      <c r="P411" s="184">
        <f t="shared" si="61"/>
        <v>0.84257485386741116</v>
      </c>
      <c r="Q411" s="184">
        <f t="shared" si="61"/>
        <v>0.84257485386741116</v>
      </c>
      <c r="R411" s="184">
        <f t="shared" si="61"/>
        <v>0.84257485386741116</v>
      </c>
      <c r="S411" s="184">
        <f t="shared" si="61"/>
        <v>0.84257485386741116</v>
      </c>
      <c r="T411" s="184">
        <f t="shared" si="61"/>
        <v>0.84257485386741116</v>
      </c>
      <c r="U411" s="184">
        <f t="shared" si="61"/>
        <v>0.84257485386741116</v>
      </c>
      <c r="V411" s="184">
        <f t="shared" si="61"/>
        <v>0.84257485386741116</v>
      </c>
      <c r="W411" s="184">
        <f t="shared" si="61"/>
        <v>0.84257485386741116</v>
      </c>
      <c r="X411" s="184">
        <f t="shared" si="61"/>
        <v>0.84257485386741116</v>
      </c>
      <c r="Y411" s="184">
        <f t="shared" si="61"/>
        <v>0.84257485386741116</v>
      </c>
      <c r="Z411" s="184">
        <f t="shared" si="61"/>
        <v>0.84257485386741116</v>
      </c>
      <c r="AA411" s="184">
        <f t="shared" si="61"/>
        <v>0.84257485386741116</v>
      </c>
      <c r="AB411" s="184">
        <f t="shared" si="62"/>
        <v>0.84257485386741116</v>
      </c>
      <c r="AC411" s="184">
        <f t="shared" si="62"/>
        <v>0.84257485386741116</v>
      </c>
      <c r="AD411" s="184">
        <f t="shared" si="62"/>
        <v>0.84257485386741116</v>
      </c>
      <c r="AE411" s="184">
        <f t="shared" si="62"/>
        <v>0.84257485386741116</v>
      </c>
      <c r="AF411" s="184">
        <f t="shared" si="62"/>
        <v>0.84257485386741116</v>
      </c>
      <c r="AG411" s="184">
        <f t="shared" si="62"/>
        <v>0.84257485386741116</v>
      </c>
      <c r="AH411" s="184">
        <f t="shared" si="62"/>
        <v>0.84257485386741116</v>
      </c>
      <c r="AI411" s="184">
        <f t="shared" si="62"/>
        <v>0.84257485386741116</v>
      </c>
      <c r="AJ411" s="184">
        <f t="shared" si="62"/>
        <v>0.84257485386741116</v>
      </c>
      <c r="AK411" s="184">
        <f t="shared" si="62"/>
        <v>0.84257485386741116</v>
      </c>
      <c r="AL411" s="184">
        <f t="shared" si="62"/>
        <v>0.84257485386741116</v>
      </c>
      <c r="AM411" s="184">
        <f t="shared" si="62"/>
        <v>0.84257485386741116</v>
      </c>
      <c r="AN411" s="184">
        <f t="shared" si="62"/>
        <v>0.84257485386741116</v>
      </c>
      <c r="AO411" s="184">
        <f t="shared" si="62"/>
        <v>0.84257485386741116</v>
      </c>
      <c r="AP411" s="184">
        <f t="shared" si="62"/>
        <v>0.84257485386741116</v>
      </c>
      <c r="AQ411" s="184">
        <f t="shared" si="62"/>
        <v>0.84257485386741116</v>
      </c>
    </row>
    <row r="412" spans="7:43" ht="14.1" customHeight="1">
      <c r="G412" s="22"/>
      <c r="H412" s="180"/>
      <c r="J412" s="315"/>
      <c r="K412" s="183">
        <v>5</v>
      </c>
      <c r="L412" s="184">
        <f t="shared" si="61"/>
        <v>0.80725476490109271</v>
      </c>
      <c r="M412" s="184">
        <f t="shared" si="61"/>
        <v>0.80725476490109271</v>
      </c>
      <c r="N412" s="184">
        <f t="shared" si="61"/>
        <v>0.80725476490109271</v>
      </c>
      <c r="O412" s="184">
        <f t="shared" si="61"/>
        <v>0.80725476490109271</v>
      </c>
      <c r="P412" s="184">
        <f t="shared" si="61"/>
        <v>0.80725476490109271</v>
      </c>
      <c r="Q412" s="184">
        <f t="shared" si="61"/>
        <v>0.80725476490109271</v>
      </c>
      <c r="R412" s="184">
        <f t="shared" si="61"/>
        <v>0.80725476490109271</v>
      </c>
      <c r="S412" s="184">
        <f t="shared" si="61"/>
        <v>0.80725476490109271</v>
      </c>
      <c r="T412" s="184">
        <f t="shared" si="61"/>
        <v>0.80725476490109271</v>
      </c>
      <c r="U412" s="184">
        <f t="shared" si="61"/>
        <v>0.80725476490109271</v>
      </c>
      <c r="V412" s="184">
        <f t="shared" si="61"/>
        <v>0.80725476490109271</v>
      </c>
      <c r="W412" s="184">
        <f t="shared" si="61"/>
        <v>0.80725476490109271</v>
      </c>
      <c r="X412" s="184">
        <f t="shared" si="61"/>
        <v>0.80725476490109271</v>
      </c>
      <c r="Y412" s="184">
        <f t="shared" si="61"/>
        <v>0.80725476490109271</v>
      </c>
      <c r="Z412" s="184">
        <f t="shared" si="61"/>
        <v>0.80725476490109271</v>
      </c>
      <c r="AA412" s="184">
        <f t="shared" si="61"/>
        <v>0.80725476490109271</v>
      </c>
      <c r="AB412" s="184">
        <f t="shared" si="62"/>
        <v>0.80725476490109271</v>
      </c>
      <c r="AC412" s="184">
        <f t="shared" si="62"/>
        <v>0.80725476490109271</v>
      </c>
      <c r="AD412" s="184">
        <f t="shared" si="62"/>
        <v>0.80725476490109271</v>
      </c>
      <c r="AE412" s="184">
        <f t="shared" si="62"/>
        <v>0.80725476490109271</v>
      </c>
      <c r="AF412" s="184">
        <f t="shared" si="62"/>
        <v>0.80725476490109271</v>
      </c>
      <c r="AG412" s="184">
        <f t="shared" si="62"/>
        <v>0.80725476490109271</v>
      </c>
      <c r="AH412" s="184">
        <f t="shared" si="62"/>
        <v>0.80725476490109271</v>
      </c>
      <c r="AI412" s="184">
        <f t="shared" si="62"/>
        <v>0.80725476490109271</v>
      </c>
      <c r="AJ412" s="184">
        <f t="shared" si="62"/>
        <v>0.80725476490109271</v>
      </c>
      <c r="AK412" s="184">
        <f t="shared" si="62"/>
        <v>0.80725476490109271</v>
      </c>
      <c r="AL412" s="184">
        <f t="shared" si="62"/>
        <v>0.80725476490109271</v>
      </c>
      <c r="AM412" s="184">
        <f t="shared" si="62"/>
        <v>0.80725476490109271</v>
      </c>
      <c r="AN412" s="184">
        <f t="shared" si="62"/>
        <v>0.80725476490109271</v>
      </c>
      <c r="AO412" s="184">
        <f t="shared" si="62"/>
        <v>0.80725476490109271</v>
      </c>
      <c r="AP412" s="184">
        <f t="shared" si="62"/>
        <v>0.80725476490109271</v>
      </c>
      <c r="AQ412" s="184">
        <f t="shared" si="62"/>
        <v>0.80725476490109271</v>
      </c>
    </row>
    <row r="413" spans="7:43" ht="14.1" customHeight="1">
      <c r="G413" s="22"/>
      <c r="H413" s="180"/>
      <c r="J413" s="315"/>
      <c r="K413" s="183">
        <v>6</v>
      </c>
      <c r="L413" s="184">
        <f t="shared" si="61"/>
        <v>0.77341526686252693</v>
      </c>
      <c r="M413" s="184">
        <f t="shared" si="61"/>
        <v>0.77341526686252693</v>
      </c>
      <c r="N413" s="184">
        <f t="shared" si="61"/>
        <v>0.77341526686252693</v>
      </c>
      <c r="O413" s="184">
        <f t="shared" si="61"/>
        <v>0.77341526686252693</v>
      </c>
      <c r="P413" s="184">
        <f t="shared" si="61"/>
        <v>0.77341526686252693</v>
      </c>
      <c r="Q413" s="184">
        <f t="shared" si="61"/>
        <v>0.77341526686252693</v>
      </c>
      <c r="R413" s="184">
        <f t="shared" si="61"/>
        <v>0.77341526686252693</v>
      </c>
      <c r="S413" s="184">
        <f t="shared" si="61"/>
        <v>0.77341526686252693</v>
      </c>
      <c r="T413" s="184">
        <f t="shared" si="61"/>
        <v>0.77341526686252693</v>
      </c>
      <c r="U413" s="184">
        <f t="shared" si="61"/>
        <v>0.77341526686252693</v>
      </c>
      <c r="V413" s="184">
        <f t="shared" si="61"/>
        <v>0.77341526686252693</v>
      </c>
      <c r="W413" s="184">
        <f t="shared" si="61"/>
        <v>0.77341526686252693</v>
      </c>
      <c r="X413" s="184">
        <f t="shared" si="61"/>
        <v>0.77341526686252693</v>
      </c>
      <c r="Y413" s="184">
        <f t="shared" si="61"/>
        <v>0.77341526686252693</v>
      </c>
      <c r="Z413" s="184">
        <f t="shared" si="61"/>
        <v>0.77341526686252693</v>
      </c>
      <c r="AA413" s="184">
        <f t="shared" si="61"/>
        <v>0.77341526686252693</v>
      </c>
      <c r="AB413" s="184">
        <f t="shared" si="62"/>
        <v>0.77341526686252693</v>
      </c>
      <c r="AC413" s="184">
        <f t="shared" si="62"/>
        <v>0.77341526686252693</v>
      </c>
      <c r="AD413" s="184">
        <f t="shared" si="62"/>
        <v>0.77341526686252693</v>
      </c>
      <c r="AE413" s="184">
        <f t="shared" si="62"/>
        <v>0.77341526686252693</v>
      </c>
      <c r="AF413" s="184">
        <f t="shared" si="62"/>
        <v>0.77341526686252693</v>
      </c>
      <c r="AG413" s="184">
        <f t="shared" si="62"/>
        <v>0.77341526686252693</v>
      </c>
      <c r="AH413" s="184">
        <f t="shared" si="62"/>
        <v>0.77341526686252693</v>
      </c>
      <c r="AI413" s="184">
        <f t="shared" si="62"/>
        <v>0.77341526686252693</v>
      </c>
      <c r="AJ413" s="184">
        <f t="shared" si="62"/>
        <v>0.77341526686252693</v>
      </c>
      <c r="AK413" s="184">
        <f t="shared" si="62"/>
        <v>0.77341526686252693</v>
      </c>
      <c r="AL413" s="184">
        <f t="shared" si="62"/>
        <v>0.77341526686252693</v>
      </c>
      <c r="AM413" s="184">
        <f t="shared" si="62"/>
        <v>0.77341526686252693</v>
      </c>
      <c r="AN413" s="184">
        <f t="shared" si="62"/>
        <v>0.77341526686252693</v>
      </c>
      <c r="AO413" s="184">
        <f t="shared" si="62"/>
        <v>0.77341526686252693</v>
      </c>
      <c r="AP413" s="184">
        <f t="shared" si="62"/>
        <v>0.77341526686252693</v>
      </c>
      <c r="AQ413" s="184">
        <f t="shared" si="62"/>
        <v>0.77341526686252693</v>
      </c>
    </row>
    <row r="414" spans="7:43" ht="14.1" customHeight="1">
      <c r="G414" s="22"/>
      <c r="H414" s="180"/>
      <c r="J414" s="315"/>
      <c r="K414" s="183" t="s">
        <v>188</v>
      </c>
      <c r="L414" s="128">
        <v>2019</v>
      </c>
      <c r="M414" s="128">
        <v>2020</v>
      </c>
      <c r="N414" s="128">
        <v>2021</v>
      </c>
      <c r="O414" s="128">
        <v>2022</v>
      </c>
      <c r="P414" s="128">
        <v>2023</v>
      </c>
      <c r="Q414" s="128">
        <v>2024</v>
      </c>
      <c r="R414" s="128">
        <v>2025</v>
      </c>
      <c r="S414" s="128">
        <v>2026</v>
      </c>
      <c r="T414" s="128">
        <v>2027</v>
      </c>
      <c r="U414" s="128">
        <v>2028</v>
      </c>
      <c r="V414" s="128">
        <v>2029</v>
      </c>
      <c r="W414" s="128">
        <v>2030</v>
      </c>
      <c r="X414" s="128">
        <v>2031</v>
      </c>
      <c r="Y414" s="128">
        <v>2032</v>
      </c>
      <c r="Z414" s="128">
        <v>2033</v>
      </c>
      <c r="AA414" s="128">
        <v>2034</v>
      </c>
      <c r="AB414" s="128">
        <v>2035</v>
      </c>
      <c r="AC414" s="128">
        <v>2036</v>
      </c>
      <c r="AD414" s="128">
        <v>2037</v>
      </c>
      <c r="AE414" s="128">
        <v>2038</v>
      </c>
      <c r="AF414" s="128">
        <v>2039</v>
      </c>
      <c r="AG414" s="128">
        <v>2040</v>
      </c>
      <c r="AH414" s="128">
        <v>2041</v>
      </c>
      <c r="AI414" s="128">
        <v>2042</v>
      </c>
      <c r="AJ414" s="128">
        <v>2043</v>
      </c>
      <c r="AK414" s="128">
        <v>2044</v>
      </c>
      <c r="AL414" s="128">
        <v>2045</v>
      </c>
      <c r="AM414" s="128">
        <v>2046</v>
      </c>
      <c r="AN414" s="128">
        <v>2047</v>
      </c>
      <c r="AO414" s="128">
        <v>2048</v>
      </c>
      <c r="AP414" s="128">
        <v>2049</v>
      </c>
      <c r="AQ414" s="128">
        <v>2050</v>
      </c>
    </row>
    <row r="415" spans="7:43" ht="14.1" customHeight="1">
      <c r="G415" s="22"/>
      <c r="H415" s="180"/>
      <c r="J415" s="315"/>
      <c r="K415" s="183">
        <v>1</v>
      </c>
      <c r="L415" s="184">
        <f t="shared" ref="L415:AA420" si="63">1/((1+L$86)*(1+L$63))^$K415</f>
        <v>0.95808077014855164</v>
      </c>
      <c r="M415" s="184">
        <f t="shared" si="63"/>
        <v>0.95808077014855164</v>
      </c>
      <c r="N415" s="184">
        <f t="shared" si="63"/>
        <v>0.95808077014855164</v>
      </c>
      <c r="O415" s="184">
        <f t="shared" si="63"/>
        <v>0.95808077014855164</v>
      </c>
      <c r="P415" s="184">
        <f t="shared" si="63"/>
        <v>0.95808077014855164</v>
      </c>
      <c r="Q415" s="184">
        <f t="shared" si="63"/>
        <v>0.95808077014855164</v>
      </c>
      <c r="R415" s="184">
        <f t="shared" si="63"/>
        <v>0.95808077014855164</v>
      </c>
      <c r="S415" s="184">
        <f t="shared" si="63"/>
        <v>0.95808077014855164</v>
      </c>
      <c r="T415" s="184">
        <f t="shared" si="63"/>
        <v>0.95808077014855164</v>
      </c>
      <c r="U415" s="184">
        <f t="shared" si="63"/>
        <v>0.95808077014855164</v>
      </c>
      <c r="V415" s="184">
        <f t="shared" si="63"/>
        <v>0.95808077014855164</v>
      </c>
      <c r="W415" s="184">
        <f t="shared" si="63"/>
        <v>0.95808077014855164</v>
      </c>
      <c r="X415" s="184">
        <f t="shared" si="63"/>
        <v>0.95808077014855164</v>
      </c>
      <c r="Y415" s="184">
        <f t="shared" si="63"/>
        <v>0.95808077014855164</v>
      </c>
      <c r="Z415" s="184">
        <f t="shared" si="63"/>
        <v>0.95808077014855164</v>
      </c>
      <c r="AA415" s="184">
        <f t="shared" si="63"/>
        <v>0.95808077014855164</v>
      </c>
      <c r="AB415" s="184">
        <f t="shared" ref="AB415:AQ420" si="64">1/((1+AB$86)*(1+AB$63))^$K415</f>
        <v>0.95808077014855164</v>
      </c>
      <c r="AC415" s="184">
        <f t="shared" si="64"/>
        <v>0.95808077014855164</v>
      </c>
      <c r="AD415" s="184">
        <f t="shared" si="64"/>
        <v>0.95808077014855164</v>
      </c>
      <c r="AE415" s="184">
        <f t="shared" si="64"/>
        <v>0.95808077014855164</v>
      </c>
      <c r="AF415" s="184">
        <f t="shared" si="64"/>
        <v>0.95808077014855164</v>
      </c>
      <c r="AG415" s="184">
        <f t="shared" si="64"/>
        <v>0.95808077014855164</v>
      </c>
      <c r="AH415" s="184">
        <f t="shared" si="64"/>
        <v>0.95808077014855164</v>
      </c>
      <c r="AI415" s="184">
        <f t="shared" si="64"/>
        <v>0.95808077014855164</v>
      </c>
      <c r="AJ415" s="184">
        <f t="shared" si="64"/>
        <v>0.95808077014855164</v>
      </c>
      <c r="AK415" s="184">
        <f t="shared" si="64"/>
        <v>0.95808077014855164</v>
      </c>
      <c r="AL415" s="184">
        <f t="shared" si="64"/>
        <v>0.95808077014855164</v>
      </c>
      <c r="AM415" s="184">
        <f t="shared" si="64"/>
        <v>0.95808077014855164</v>
      </c>
      <c r="AN415" s="184">
        <f t="shared" si="64"/>
        <v>0.95808077014855164</v>
      </c>
      <c r="AO415" s="184">
        <f t="shared" si="64"/>
        <v>0.95808077014855164</v>
      </c>
      <c r="AP415" s="184">
        <f t="shared" si="64"/>
        <v>0.95808077014855164</v>
      </c>
      <c r="AQ415" s="184">
        <f t="shared" si="64"/>
        <v>0.95808077014855164</v>
      </c>
    </row>
    <row r="416" spans="7:43" ht="14.1" customHeight="1">
      <c r="G416" s="22"/>
      <c r="H416" s="180"/>
      <c r="J416" s="315"/>
      <c r="K416" s="183">
        <v>2</v>
      </c>
      <c r="L416" s="184">
        <f t="shared" si="63"/>
        <v>0.91791876212844192</v>
      </c>
      <c r="M416" s="184">
        <f t="shared" si="63"/>
        <v>0.91791876212844192</v>
      </c>
      <c r="N416" s="184">
        <f t="shared" si="63"/>
        <v>0.91791876212844192</v>
      </c>
      <c r="O416" s="184">
        <f t="shared" si="63"/>
        <v>0.91791876212844192</v>
      </c>
      <c r="P416" s="184">
        <f t="shared" si="63"/>
        <v>0.91791876212844192</v>
      </c>
      <c r="Q416" s="184">
        <f t="shared" si="63"/>
        <v>0.91791876212844192</v>
      </c>
      <c r="R416" s="184">
        <f t="shared" si="63"/>
        <v>0.91791876212844192</v>
      </c>
      <c r="S416" s="184">
        <f t="shared" si="63"/>
        <v>0.91791876212844192</v>
      </c>
      <c r="T416" s="184">
        <f t="shared" si="63"/>
        <v>0.91791876212844192</v>
      </c>
      <c r="U416" s="184">
        <f t="shared" si="63"/>
        <v>0.91791876212844192</v>
      </c>
      <c r="V416" s="184">
        <f t="shared" si="63"/>
        <v>0.91791876212844192</v>
      </c>
      <c r="W416" s="184">
        <f t="shared" si="63"/>
        <v>0.91791876212844192</v>
      </c>
      <c r="X416" s="184">
        <f t="shared" si="63"/>
        <v>0.91791876212844192</v>
      </c>
      <c r="Y416" s="184">
        <f t="shared" si="63"/>
        <v>0.91791876212844192</v>
      </c>
      <c r="Z416" s="184">
        <f t="shared" si="63"/>
        <v>0.91791876212844192</v>
      </c>
      <c r="AA416" s="184">
        <f t="shared" si="63"/>
        <v>0.91791876212844192</v>
      </c>
      <c r="AB416" s="184">
        <f t="shared" si="64"/>
        <v>0.91791876212844192</v>
      </c>
      <c r="AC416" s="184">
        <f t="shared" si="64"/>
        <v>0.91791876212844192</v>
      </c>
      <c r="AD416" s="184">
        <f t="shared" si="64"/>
        <v>0.91791876212844192</v>
      </c>
      <c r="AE416" s="184">
        <f t="shared" si="64"/>
        <v>0.91791876212844192</v>
      </c>
      <c r="AF416" s="184">
        <f t="shared" si="64"/>
        <v>0.91791876212844192</v>
      </c>
      <c r="AG416" s="184">
        <f t="shared" si="64"/>
        <v>0.91791876212844192</v>
      </c>
      <c r="AH416" s="184">
        <f t="shared" si="64"/>
        <v>0.91791876212844192</v>
      </c>
      <c r="AI416" s="184">
        <f t="shared" si="64"/>
        <v>0.91791876212844192</v>
      </c>
      <c r="AJ416" s="184">
        <f t="shared" si="64"/>
        <v>0.91791876212844192</v>
      </c>
      <c r="AK416" s="184">
        <f t="shared" si="64"/>
        <v>0.91791876212844192</v>
      </c>
      <c r="AL416" s="184">
        <f t="shared" si="64"/>
        <v>0.91791876212844192</v>
      </c>
      <c r="AM416" s="184">
        <f t="shared" si="64"/>
        <v>0.91791876212844192</v>
      </c>
      <c r="AN416" s="184">
        <f t="shared" si="64"/>
        <v>0.91791876212844192</v>
      </c>
      <c r="AO416" s="184">
        <f t="shared" si="64"/>
        <v>0.91791876212844192</v>
      </c>
      <c r="AP416" s="184">
        <f t="shared" si="64"/>
        <v>0.91791876212844192</v>
      </c>
      <c r="AQ416" s="184">
        <f t="shared" si="64"/>
        <v>0.91791876212844192</v>
      </c>
    </row>
    <row r="417" spans="3:43" ht="14.1" customHeight="1">
      <c r="G417" s="22"/>
      <c r="H417" s="180"/>
      <c r="J417" s="315"/>
      <c r="K417" s="183">
        <v>3</v>
      </c>
      <c r="L417" s="184">
        <f t="shared" si="63"/>
        <v>0.87944031455382288</v>
      </c>
      <c r="M417" s="184">
        <f t="shared" si="63"/>
        <v>0.87944031455382288</v>
      </c>
      <c r="N417" s="184">
        <f t="shared" si="63"/>
        <v>0.87944031455382288</v>
      </c>
      <c r="O417" s="184">
        <f t="shared" si="63"/>
        <v>0.87944031455382288</v>
      </c>
      <c r="P417" s="184">
        <f t="shared" si="63"/>
        <v>0.87944031455382288</v>
      </c>
      <c r="Q417" s="184">
        <f t="shared" si="63"/>
        <v>0.87944031455382288</v>
      </c>
      <c r="R417" s="184">
        <f t="shared" si="63"/>
        <v>0.87944031455382288</v>
      </c>
      <c r="S417" s="184">
        <f t="shared" si="63"/>
        <v>0.87944031455382288</v>
      </c>
      <c r="T417" s="184">
        <f t="shared" si="63"/>
        <v>0.87944031455382288</v>
      </c>
      <c r="U417" s="184">
        <f t="shared" si="63"/>
        <v>0.87944031455382288</v>
      </c>
      <c r="V417" s="184">
        <f t="shared" si="63"/>
        <v>0.87944031455382288</v>
      </c>
      <c r="W417" s="184">
        <f t="shared" si="63"/>
        <v>0.87944031455382288</v>
      </c>
      <c r="X417" s="184">
        <f t="shared" si="63"/>
        <v>0.87944031455382288</v>
      </c>
      <c r="Y417" s="184">
        <f t="shared" si="63"/>
        <v>0.87944031455382288</v>
      </c>
      <c r="Z417" s="184">
        <f t="shared" si="63"/>
        <v>0.87944031455382288</v>
      </c>
      <c r="AA417" s="184">
        <f t="shared" si="63"/>
        <v>0.87944031455382288</v>
      </c>
      <c r="AB417" s="184">
        <f t="shared" si="64"/>
        <v>0.87944031455382288</v>
      </c>
      <c r="AC417" s="184">
        <f t="shared" si="64"/>
        <v>0.87944031455382288</v>
      </c>
      <c r="AD417" s="184">
        <f t="shared" si="64"/>
        <v>0.87944031455382288</v>
      </c>
      <c r="AE417" s="184">
        <f t="shared" si="64"/>
        <v>0.87944031455382288</v>
      </c>
      <c r="AF417" s="184">
        <f t="shared" si="64"/>
        <v>0.87944031455382288</v>
      </c>
      <c r="AG417" s="184">
        <f t="shared" si="64"/>
        <v>0.87944031455382288</v>
      </c>
      <c r="AH417" s="184">
        <f t="shared" si="64"/>
        <v>0.87944031455382288</v>
      </c>
      <c r="AI417" s="184">
        <f t="shared" si="64"/>
        <v>0.87944031455382288</v>
      </c>
      <c r="AJ417" s="184">
        <f t="shared" si="64"/>
        <v>0.87944031455382288</v>
      </c>
      <c r="AK417" s="184">
        <f t="shared" si="64"/>
        <v>0.87944031455382288</v>
      </c>
      <c r="AL417" s="184">
        <f t="shared" si="64"/>
        <v>0.87944031455382288</v>
      </c>
      <c r="AM417" s="184">
        <f t="shared" si="64"/>
        <v>0.87944031455382288</v>
      </c>
      <c r="AN417" s="184">
        <f t="shared" si="64"/>
        <v>0.87944031455382288</v>
      </c>
      <c r="AO417" s="184">
        <f t="shared" si="64"/>
        <v>0.87944031455382288</v>
      </c>
      <c r="AP417" s="184">
        <f t="shared" si="64"/>
        <v>0.87944031455382288</v>
      </c>
      <c r="AQ417" s="184">
        <f t="shared" si="64"/>
        <v>0.87944031455382288</v>
      </c>
    </row>
    <row r="418" spans="3:43" ht="14.1" customHeight="1">
      <c r="G418" s="22"/>
      <c r="H418" s="180"/>
      <c r="J418" s="315"/>
      <c r="K418" s="183">
        <v>4</v>
      </c>
      <c r="L418" s="184">
        <f t="shared" si="63"/>
        <v>0.84257485386741116</v>
      </c>
      <c r="M418" s="184">
        <f t="shared" si="63"/>
        <v>0.84257485386741116</v>
      </c>
      <c r="N418" s="184">
        <f t="shared" si="63"/>
        <v>0.84257485386741116</v>
      </c>
      <c r="O418" s="184">
        <f t="shared" si="63"/>
        <v>0.84257485386741116</v>
      </c>
      <c r="P418" s="184">
        <f t="shared" si="63"/>
        <v>0.84257485386741116</v>
      </c>
      <c r="Q418" s="184">
        <f t="shared" si="63"/>
        <v>0.84257485386741116</v>
      </c>
      <c r="R418" s="184">
        <f t="shared" si="63"/>
        <v>0.84257485386741116</v>
      </c>
      <c r="S418" s="184">
        <f t="shared" si="63"/>
        <v>0.84257485386741116</v>
      </c>
      <c r="T418" s="184">
        <f t="shared" si="63"/>
        <v>0.84257485386741116</v>
      </c>
      <c r="U418" s="184">
        <f t="shared" si="63"/>
        <v>0.84257485386741116</v>
      </c>
      <c r="V418" s="184">
        <f t="shared" si="63"/>
        <v>0.84257485386741116</v>
      </c>
      <c r="W418" s="184">
        <f t="shared" si="63"/>
        <v>0.84257485386741116</v>
      </c>
      <c r="X418" s="184">
        <f t="shared" si="63"/>
        <v>0.84257485386741116</v>
      </c>
      <c r="Y418" s="184">
        <f t="shared" si="63"/>
        <v>0.84257485386741116</v>
      </c>
      <c r="Z418" s="184">
        <f t="shared" si="63"/>
        <v>0.84257485386741116</v>
      </c>
      <c r="AA418" s="184">
        <f t="shared" si="63"/>
        <v>0.84257485386741116</v>
      </c>
      <c r="AB418" s="184">
        <f t="shared" si="64"/>
        <v>0.84257485386741116</v>
      </c>
      <c r="AC418" s="184">
        <f t="shared" si="64"/>
        <v>0.84257485386741116</v>
      </c>
      <c r="AD418" s="184">
        <f t="shared" si="64"/>
        <v>0.84257485386741116</v>
      </c>
      <c r="AE418" s="184">
        <f t="shared" si="64"/>
        <v>0.84257485386741116</v>
      </c>
      <c r="AF418" s="184">
        <f t="shared" si="64"/>
        <v>0.84257485386741116</v>
      </c>
      <c r="AG418" s="184">
        <f t="shared" si="64"/>
        <v>0.84257485386741116</v>
      </c>
      <c r="AH418" s="184">
        <f t="shared" si="64"/>
        <v>0.84257485386741116</v>
      </c>
      <c r="AI418" s="184">
        <f t="shared" si="64"/>
        <v>0.84257485386741116</v>
      </c>
      <c r="AJ418" s="184">
        <f t="shared" si="64"/>
        <v>0.84257485386741116</v>
      </c>
      <c r="AK418" s="184">
        <f t="shared" si="64"/>
        <v>0.84257485386741116</v>
      </c>
      <c r="AL418" s="184">
        <f t="shared" si="64"/>
        <v>0.84257485386741116</v>
      </c>
      <c r="AM418" s="184">
        <f t="shared" si="64"/>
        <v>0.84257485386741116</v>
      </c>
      <c r="AN418" s="184">
        <f t="shared" si="64"/>
        <v>0.84257485386741116</v>
      </c>
      <c r="AO418" s="184">
        <f t="shared" si="64"/>
        <v>0.84257485386741116</v>
      </c>
      <c r="AP418" s="184">
        <f t="shared" si="64"/>
        <v>0.84257485386741116</v>
      </c>
      <c r="AQ418" s="184">
        <f t="shared" si="64"/>
        <v>0.84257485386741116</v>
      </c>
    </row>
    <row r="419" spans="3:43" ht="14.1" customHeight="1">
      <c r="G419" s="22"/>
      <c r="H419" s="180"/>
      <c r="J419" s="315"/>
      <c r="K419" s="183">
        <v>5</v>
      </c>
      <c r="L419" s="184">
        <f t="shared" si="63"/>
        <v>0.80725476490109271</v>
      </c>
      <c r="M419" s="184">
        <f t="shared" si="63"/>
        <v>0.80725476490109271</v>
      </c>
      <c r="N419" s="184">
        <f t="shared" si="63"/>
        <v>0.80725476490109271</v>
      </c>
      <c r="O419" s="184">
        <f t="shared" si="63"/>
        <v>0.80725476490109271</v>
      </c>
      <c r="P419" s="184">
        <f t="shared" si="63"/>
        <v>0.80725476490109271</v>
      </c>
      <c r="Q419" s="184">
        <f t="shared" si="63"/>
        <v>0.80725476490109271</v>
      </c>
      <c r="R419" s="184">
        <f t="shared" si="63"/>
        <v>0.80725476490109271</v>
      </c>
      <c r="S419" s="184">
        <f t="shared" si="63"/>
        <v>0.80725476490109271</v>
      </c>
      <c r="T419" s="184">
        <f t="shared" si="63"/>
        <v>0.80725476490109271</v>
      </c>
      <c r="U419" s="184">
        <f t="shared" si="63"/>
        <v>0.80725476490109271</v>
      </c>
      <c r="V419" s="184">
        <f t="shared" si="63"/>
        <v>0.80725476490109271</v>
      </c>
      <c r="W419" s="184">
        <f t="shared" si="63"/>
        <v>0.80725476490109271</v>
      </c>
      <c r="X419" s="184">
        <f t="shared" si="63"/>
        <v>0.80725476490109271</v>
      </c>
      <c r="Y419" s="184">
        <f t="shared" si="63"/>
        <v>0.80725476490109271</v>
      </c>
      <c r="Z419" s="184">
        <f t="shared" si="63"/>
        <v>0.80725476490109271</v>
      </c>
      <c r="AA419" s="184">
        <f t="shared" si="63"/>
        <v>0.80725476490109271</v>
      </c>
      <c r="AB419" s="184">
        <f t="shared" si="64"/>
        <v>0.80725476490109271</v>
      </c>
      <c r="AC419" s="184">
        <f t="shared" si="64"/>
        <v>0.80725476490109271</v>
      </c>
      <c r="AD419" s="184">
        <f t="shared" si="64"/>
        <v>0.80725476490109271</v>
      </c>
      <c r="AE419" s="184">
        <f t="shared" si="64"/>
        <v>0.80725476490109271</v>
      </c>
      <c r="AF419" s="184">
        <f t="shared" si="64"/>
        <v>0.80725476490109271</v>
      </c>
      <c r="AG419" s="184">
        <f t="shared" si="64"/>
        <v>0.80725476490109271</v>
      </c>
      <c r="AH419" s="184">
        <f t="shared" si="64"/>
        <v>0.80725476490109271</v>
      </c>
      <c r="AI419" s="184">
        <f t="shared" si="64"/>
        <v>0.80725476490109271</v>
      </c>
      <c r="AJ419" s="184">
        <f t="shared" si="64"/>
        <v>0.80725476490109271</v>
      </c>
      <c r="AK419" s="184">
        <f t="shared" si="64"/>
        <v>0.80725476490109271</v>
      </c>
      <c r="AL419" s="184">
        <f t="shared" si="64"/>
        <v>0.80725476490109271</v>
      </c>
      <c r="AM419" s="184">
        <f t="shared" si="64"/>
        <v>0.80725476490109271</v>
      </c>
      <c r="AN419" s="184">
        <f t="shared" si="64"/>
        <v>0.80725476490109271</v>
      </c>
      <c r="AO419" s="184">
        <f t="shared" si="64"/>
        <v>0.80725476490109271</v>
      </c>
      <c r="AP419" s="184">
        <f t="shared" si="64"/>
        <v>0.80725476490109271</v>
      </c>
      <c r="AQ419" s="184">
        <f t="shared" si="64"/>
        <v>0.80725476490109271</v>
      </c>
    </row>
    <row r="420" spans="3:43" ht="14.1" customHeight="1">
      <c r="G420" s="133"/>
      <c r="H420" s="134"/>
      <c r="I420" s="134"/>
      <c r="J420" s="316"/>
      <c r="K420" s="183">
        <v>6</v>
      </c>
      <c r="L420" s="184">
        <f t="shared" si="63"/>
        <v>0.77341526686252693</v>
      </c>
      <c r="M420" s="184">
        <f t="shared" si="63"/>
        <v>0.77341526686252693</v>
      </c>
      <c r="N420" s="184">
        <f t="shared" si="63"/>
        <v>0.77341526686252693</v>
      </c>
      <c r="O420" s="184">
        <f t="shared" si="63"/>
        <v>0.77341526686252693</v>
      </c>
      <c r="P420" s="184">
        <f t="shared" si="63"/>
        <v>0.77341526686252693</v>
      </c>
      <c r="Q420" s="184">
        <f t="shared" si="63"/>
        <v>0.77341526686252693</v>
      </c>
      <c r="R420" s="184">
        <f t="shared" si="63"/>
        <v>0.77341526686252693</v>
      </c>
      <c r="S420" s="184">
        <f t="shared" si="63"/>
        <v>0.77341526686252693</v>
      </c>
      <c r="T420" s="184">
        <f t="shared" si="63"/>
        <v>0.77341526686252693</v>
      </c>
      <c r="U420" s="184">
        <f t="shared" si="63"/>
        <v>0.77341526686252693</v>
      </c>
      <c r="V420" s="184">
        <f t="shared" si="63"/>
        <v>0.77341526686252693</v>
      </c>
      <c r="W420" s="184">
        <f t="shared" si="63"/>
        <v>0.77341526686252693</v>
      </c>
      <c r="X420" s="184">
        <f t="shared" si="63"/>
        <v>0.77341526686252693</v>
      </c>
      <c r="Y420" s="184">
        <f t="shared" si="63"/>
        <v>0.77341526686252693</v>
      </c>
      <c r="Z420" s="184">
        <f t="shared" si="63"/>
        <v>0.77341526686252693</v>
      </c>
      <c r="AA420" s="184">
        <f t="shared" si="63"/>
        <v>0.77341526686252693</v>
      </c>
      <c r="AB420" s="184">
        <f t="shared" si="64"/>
        <v>0.77341526686252693</v>
      </c>
      <c r="AC420" s="184">
        <f t="shared" si="64"/>
        <v>0.77341526686252693</v>
      </c>
      <c r="AD420" s="184">
        <f t="shared" si="64"/>
        <v>0.77341526686252693</v>
      </c>
      <c r="AE420" s="184">
        <f t="shared" si="64"/>
        <v>0.77341526686252693</v>
      </c>
      <c r="AF420" s="184">
        <f t="shared" si="64"/>
        <v>0.77341526686252693</v>
      </c>
      <c r="AG420" s="184">
        <f t="shared" si="64"/>
        <v>0.77341526686252693</v>
      </c>
      <c r="AH420" s="184">
        <f t="shared" si="64"/>
        <v>0.77341526686252693</v>
      </c>
      <c r="AI420" s="184">
        <f t="shared" si="64"/>
        <v>0.77341526686252693</v>
      </c>
      <c r="AJ420" s="184">
        <f t="shared" si="64"/>
        <v>0.77341526686252693</v>
      </c>
      <c r="AK420" s="184">
        <f t="shared" si="64"/>
        <v>0.77341526686252693</v>
      </c>
      <c r="AL420" s="184">
        <f t="shared" si="64"/>
        <v>0.77341526686252693</v>
      </c>
      <c r="AM420" s="184">
        <f t="shared" si="64"/>
        <v>0.77341526686252693</v>
      </c>
      <c r="AN420" s="184">
        <f t="shared" si="64"/>
        <v>0.77341526686252693</v>
      </c>
      <c r="AO420" s="184">
        <f t="shared" si="64"/>
        <v>0.77341526686252693</v>
      </c>
      <c r="AP420" s="184">
        <f t="shared" si="64"/>
        <v>0.77341526686252693</v>
      </c>
      <c r="AQ420" s="184">
        <f t="shared" si="64"/>
        <v>0.77341526686252693</v>
      </c>
    </row>
    <row r="421" spans="3:43" ht="14.1" customHeight="1">
      <c r="G421" s="22"/>
      <c r="J421" s="185" t="s">
        <v>189</v>
      </c>
      <c r="K421" s="183" t="s">
        <v>190</v>
      </c>
      <c r="L421" s="186">
        <v>0</v>
      </c>
      <c r="M421" s="186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  <c r="Y421" s="186">
        <v>0</v>
      </c>
      <c r="Z421" s="186">
        <v>0</v>
      </c>
      <c r="AA421" s="186">
        <v>0</v>
      </c>
      <c r="AB421" s="186">
        <v>0</v>
      </c>
      <c r="AC421" s="186">
        <v>0</v>
      </c>
      <c r="AD421" s="186">
        <v>0</v>
      </c>
      <c r="AE421" s="186">
        <v>0</v>
      </c>
      <c r="AF421" s="186">
        <v>0</v>
      </c>
      <c r="AG421" s="186">
        <v>0</v>
      </c>
      <c r="AH421" s="186">
        <v>0</v>
      </c>
      <c r="AI421" s="186">
        <v>0</v>
      </c>
      <c r="AJ421" s="186">
        <v>0</v>
      </c>
      <c r="AK421" s="186">
        <v>0</v>
      </c>
      <c r="AL421" s="186">
        <v>0</v>
      </c>
      <c r="AM421" s="186">
        <v>0</v>
      </c>
      <c r="AN421" s="186">
        <v>0</v>
      </c>
      <c r="AO421" s="186">
        <v>0</v>
      </c>
      <c r="AP421" s="186">
        <v>0</v>
      </c>
      <c r="AQ421" s="186">
        <v>0</v>
      </c>
    </row>
    <row r="422" spans="3:43" ht="14.1" customHeight="1">
      <c r="G422" s="22"/>
    </row>
    <row r="423" spans="3:43" ht="14.1" customHeight="1">
      <c r="G423" s="22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</row>
    <row r="424" spans="3:43" ht="14.1" customHeight="1">
      <c r="G424" s="22"/>
    </row>
    <row r="426" spans="3:43" ht="14.1" customHeight="1">
      <c r="C426" s="21" t="s">
        <v>61</v>
      </c>
      <c r="G426" s="261" t="s">
        <v>191</v>
      </c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</row>
    <row r="428" spans="3:43" ht="14.1" customHeight="1" thickBot="1">
      <c r="I428" s="187"/>
      <c r="J428" s="187"/>
      <c r="K428" s="187"/>
      <c r="L428" s="187"/>
      <c r="M428" s="187"/>
    </row>
    <row r="429" spans="3:43" ht="14.1" customHeight="1">
      <c r="I429" s="317" t="s">
        <v>192</v>
      </c>
      <c r="J429" s="318"/>
      <c r="K429" s="318"/>
      <c r="L429" s="318"/>
      <c r="M429" s="318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  <c r="AA429" s="319"/>
      <c r="AB429" s="320"/>
    </row>
    <row r="430" spans="3:43" ht="14.1" customHeight="1">
      <c r="I430" s="309" t="s">
        <v>193</v>
      </c>
      <c r="J430" s="310"/>
      <c r="K430" s="310"/>
      <c r="L430" s="310"/>
      <c r="M430" s="310"/>
      <c r="N430" s="188" t="s">
        <v>194</v>
      </c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90"/>
    </row>
    <row r="431" spans="3:43" ht="14.1" customHeight="1">
      <c r="I431" s="309" t="s">
        <v>132</v>
      </c>
      <c r="J431" s="310"/>
      <c r="K431" s="310"/>
      <c r="L431" s="310"/>
      <c r="M431" s="310"/>
      <c r="N431" s="321" t="s">
        <v>195</v>
      </c>
      <c r="O431" s="322"/>
      <c r="P431" s="322"/>
      <c r="Q431" s="322"/>
      <c r="R431" s="322"/>
      <c r="S431" s="322"/>
      <c r="T431" s="322"/>
      <c r="U431" s="322"/>
      <c r="V431" s="322"/>
      <c r="W431" s="322"/>
      <c r="X431" s="322"/>
      <c r="Y431" s="322"/>
      <c r="Z431" s="322"/>
      <c r="AA431" s="322"/>
      <c r="AB431" s="323"/>
    </row>
    <row r="432" spans="3:43" ht="14.1" customHeight="1">
      <c r="I432" s="309" t="s">
        <v>12</v>
      </c>
      <c r="J432" s="310"/>
      <c r="K432" s="310"/>
      <c r="L432" s="310"/>
      <c r="M432" s="310"/>
      <c r="N432" s="191" t="s">
        <v>196</v>
      </c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3"/>
      <c r="AC432" s="16" t="s">
        <v>197</v>
      </c>
    </row>
    <row r="433" spans="9:29" ht="14.1" customHeight="1">
      <c r="I433" s="309" t="s">
        <v>198</v>
      </c>
      <c r="J433" s="310"/>
      <c r="K433" s="310"/>
      <c r="L433" s="310"/>
      <c r="M433" s="310"/>
      <c r="N433" s="191" t="s">
        <v>199</v>
      </c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3"/>
      <c r="AC433" s="16" t="s">
        <v>200</v>
      </c>
    </row>
    <row r="434" spans="9:29" ht="14.1" customHeight="1">
      <c r="I434" s="309" t="s">
        <v>201</v>
      </c>
      <c r="J434" s="310"/>
      <c r="K434" s="310"/>
      <c r="L434" s="310"/>
      <c r="M434" s="310"/>
      <c r="N434" s="311" t="s">
        <v>202</v>
      </c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12"/>
      <c r="Z434" s="312"/>
      <c r="AA434" s="312"/>
      <c r="AB434" s="313"/>
    </row>
    <row r="435" spans="9:29" ht="14.1" customHeight="1">
      <c r="I435" s="309" t="s">
        <v>203</v>
      </c>
      <c r="J435" s="310"/>
      <c r="K435" s="310"/>
      <c r="L435" s="310"/>
      <c r="M435" s="310"/>
      <c r="N435" s="311" t="s">
        <v>202</v>
      </c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12"/>
      <c r="Z435" s="312"/>
      <c r="AA435" s="312"/>
      <c r="AB435" s="313"/>
    </row>
    <row r="436" spans="9:29" ht="14.1" customHeight="1" thickBot="1">
      <c r="I436" s="324" t="s">
        <v>204</v>
      </c>
      <c r="J436" s="325"/>
      <c r="K436" s="325"/>
      <c r="L436" s="325"/>
      <c r="M436" s="325"/>
      <c r="N436" s="326" t="s">
        <v>202</v>
      </c>
      <c r="O436" s="327"/>
      <c r="P436" s="327"/>
      <c r="Q436" s="327"/>
      <c r="R436" s="327"/>
      <c r="S436" s="327"/>
      <c r="T436" s="327"/>
      <c r="U436" s="327"/>
      <c r="V436" s="327"/>
      <c r="W436" s="327"/>
      <c r="X436" s="327"/>
      <c r="Y436" s="327"/>
      <c r="Z436" s="327"/>
      <c r="AA436" s="327"/>
      <c r="AB436" s="328"/>
    </row>
    <row r="437" spans="9:29" ht="14.1" customHeight="1" thickBot="1">
      <c r="I437" s="329"/>
      <c r="J437" s="329"/>
      <c r="K437" s="329"/>
      <c r="L437" s="329"/>
      <c r="M437" s="329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</row>
    <row r="438" spans="9:29" ht="14.1" customHeight="1">
      <c r="I438" s="317" t="s">
        <v>205</v>
      </c>
      <c r="J438" s="318"/>
      <c r="K438" s="318"/>
      <c r="L438" s="318"/>
      <c r="M438" s="318"/>
      <c r="N438" s="330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331"/>
      <c r="Z438" s="331"/>
      <c r="AA438" s="331"/>
      <c r="AB438" s="332"/>
    </row>
    <row r="439" spans="9:29" ht="14.1" customHeight="1">
      <c r="I439" s="309" t="s">
        <v>132</v>
      </c>
      <c r="J439" s="310"/>
      <c r="K439" s="310"/>
      <c r="L439" s="310"/>
      <c r="M439" s="310"/>
      <c r="N439" s="195" t="s">
        <v>206</v>
      </c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90"/>
    </row>
    <row r="440" spans="9:29" ht="14.1" customHeight="1">
      <c r="I440" s="309" t="s">
        <v>12</v>
      </c>
      <c r="J440" s="310"/>
      <c r="K440" s="310"/>
      <c r="L440" s="310"/>
      <c r="M440" s="310"/>
      <c r="N440" s="195" t="s">
        <v>207</v>
      </c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90"/>
    </row>
    <row r="441" spans="9:29" ht="27.75" customHeight="1">
      <c r="I441" s="333" t="s">
        <v>198</v>
      </c>
      <c r="J441" s="334"/>
      <c r="K441" s="334"/>
      <c r="L441" s="334"/>
      <c r="M441" s="335"/>
      <c r="N441" s="196" t="s">
        <v>199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6" t="s">
        <v>200</v>
      </c>
    </row>
    <row r="442" spans="9:29" ht="14.1" customHeight="1">
      <c r="I442" s="309" t="s">
        <v>201</v>
      </c>
      <c r="J442" s="310"/>
      <c r="K442" s="310"/>
      <c r="L442" s="310"/>
      <c r="M442" s="310"/>
      <c r="N442" s="311" t="s">
        <v>202</v>
      </c>
      <c r="O442" s="312"/>
      <c r="P442" s="312"/>
      <c r="Q442" s="312"/>
      <c r="R442" s="312"/>
      <c r="S442" s="312"/>
      <c r="T442" s="312"/>
      <c r="U442" s="312"/>
      <c r="V442" s="312"/>
      <c r="W442" s="312"/>
      <c r="X442" s="312"/>
      <c r="Y442" s="312"/>
      <c r="Z442" s="312"/>
      <c r="AA442" s="312"/>
      <c r="AB442" s="313"/>
    </row>
    <row r="443" spans="9:29" ht="14.1" customHeight="1" thickBot="1">
      <c r="I443" s="324" t="s">
        <v>208</v>
      </c>
      <c r="J443" s="325"/>
      <c r="K443" s="325"/>
      <c r="L443" s="325"/>
      <c r="M443" s="325"/>
      <c r="N443" s="326" t="s">
        <v>202</v>
      </c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27"/>
      <c r="Z443" s="327"/>
      <c r="AA443" s="327"/>
      <c r="AB443" s="328"/>
    </row>
    <row r="493" spans="12:46" ht="14.1" customHeight="1"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</row>
  </sheetData>
  <mergeCells count="55"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9:M439"/>
    <mergeCell ref="I440:M440"/>
    <mergeCell ref="I441:M441"/>
    <mergeCell ref="I442:M442"/>
    <mergeCell ref="N442:AB442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I430:M430"/>
    <mergeCell ref="I431:M431"/>
    <mergeCell ref="N431:AB431"/>
    <mergeCell ref="I432:M432"/>
    <mergeCell ref="I433:M433"/>
    <mergeCell ref="H292:H322"/>
    <mergeCell ref="J293:J322"/>
    <mergeCell ref="H325:H354"/>
    <mergeCell ref="J325:J354"/>
    <mergeCell ref="H357:H386"/>
    <mergeCell ref="J357:J386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32:H92"/>
    <mergeCell ref="Y39:AA39"/>
    <mergeCell ref="Y42:AA42"/>
    <mergeCell ref="M53:M56"/>
    <mergeCell ref="N53:N56"/>
    <mergeCell ref="O53:O56"/>
    <mergeCell ref="J63:J90"/>
    <mergeCell ref="G7:X7"/>
    <mergeCell ref="H9:H30"/>
    <mergeCell ref="J14:O14"/>
    <mergeCell ref="J15:O15"/>
    <mergeCell ref="J16:O16"/>
    <mergeCell ref="J17:O17"/>
    <mergeCell ref="L26:Q30"/>
  </mergeCells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>
                <anchor moveWithCells="1">
                  <from>
                    <xdr:col>15</xdr:col>
                    <xdr:colOff>142875</xdr:colOff>
                    <xdr:row>33</xdr:row>
                    <xdr:rowOff>104775</xdr:rowOff>
                  </from>
                  <to>
                    <xdr:col>18</xdr:col>
                    <xdr:colOff>447675</xdr:colOff>
                    <xdr:row>34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>
                <anchor moveWithCells="1">
                  <from>
                    <xdr:col>15</xdr:col>
                    <xdr:colOff>142875</xdr:colOff>
                    <xdr:row>35</xdr:row>
                    <xdr:rowOff>161925</xdr:rowOff>
                  </from>
                  <to>
                    <xdr:col>18</xdr:col>
                    <xdr:colOff>19050</xdr:colOff>
                    <xdr:row>36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>
                <anchor moveWithCells="1">
                  <from>
                    <xdr:col>16</xdr:col>
                    <xdr:colOff>47625</xdr:colOff>
                    <xdr:row>44</xdr:row>
                    <xdr:rowOff>57150</xdr:rowOff>
                  </from>
                  <to>
                    <xdr:col>17</xdr:col>
                    <xdr:colOff>390525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>
                <anchor moveWithCells="1">
                  <from>
                    <xdr:col>16</xdr:col>
                    <xdr:colOff>38100</xdr:colOff>
                    <xdr:row>45</xdr:row>
                    <xdr:rowOff>57150</xdr:rowOff>
                  </from>
                  <to>
                    <xdr:col>17</xdr:col>
                    <xdr:colOff>390525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>
                <anchor moveWithCells="1">
                  <from>
                    <xdr:col>16</xdr:col>
                    <xdr:colOff>38100</xdr:colOff>
                    <xdr:row>46</xdr:row>
                    <xdr:rowOff>28575</xdr:rowOff>
                  </from>
                  <to>
                    <xdr:col>18</xdr:col>
                    <xdr:colOff>66675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>
                <anchor moveWithCells="1">
                  <from>
                    <xdr:col>16</xdr:col>
                    <xdr:colOff>38100</xdr:colOff>
                    <xdr:row>47</xdr:row>
                    <xdr:rowOff>9525</xdr:rowOff>
                  </from>
                  <to>
                    <xdr:col>17</xdr:col>
                    <xdr:colOff>400050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15</xdr:col>
                    <xdr:colOff>581025</xdr:colOff>
                    <xdr:row>41</xdr:row>
                    <xdr:rowOff>133350</xdr:rowOff>
                  </from>
                  <to>
                    <xdr:col>19</xdr:col>
                    <xdr:colOff>409575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>
                <anchor moveWithCells="1" sizeWithCells="1">
                  <from>
                    <xdr:col>18</xdr:col>
                    <xdr:colOff>581025</xdr:colOff>
                    <xdr:row>34</xdr:row>
                    <xdr:rowOff>57150</xdr:rowOff>
                  </from>
                  <to>
                    <xdr:col>21</xdr:col>
                    <xdr:colOff>495300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>
                <anchor moveWithCells="1" sizeWithCells="1">
                  <from>
                    <xdr:col>19</xdr:col>
                    <xdr:colOff>95250</xdr:colOff>
                    <xdr:row>40</xdr:row>
                    <xdr:rowOff>19050</xdr:rowOff>
                  </from>
                  <to>
                    <xdr:col>22</xdr:col>
                    <xdr:colOff>400050</xdr:colOff>
                    <xdr:row>43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57D-B26A-44C0-9C99-4C181CD4AEE8}">
  <sheetPr>
    <tabColor rgb="FFF6A01A"/>
  </sheetPr>
  <dimension ref="A1:DE460"/>
  <sheetViews>
    <sheetView showGridLines="0" zoomScale="85" zoomScaleNormal="85" workbookViewId="0">
      <pane xSplit="5" ySplit="5" topLeftCell="F9" activePane="bottomRight" state="frozen"/>
      <selection activeCell="F6" sqref="F6"/>
      <selection pane="topRight" activeCell="F6" sqref="F6"/>
      <selection pane="bottomLeft" activeCell="F6" sqref="F6"/>
      <selection pane="bottomRight" activeCell="M1" sqref="M1"/>
    </sheetView>
  </sheetViews>
  <sheetFormatPr defaultColWidth="9.42578125" defaultRowHeight="14.25" customHeight="1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2" width="15.42578125" style="16" customWidth="1"/>
    <col min="13" max="15" width="11.42578125" style="16" customWidth="1"/>
    <col min="16" max="16" width="13.42578125" style="16" customWidth="1"/>
    <col min="17" max="17" width="12.42578125" style="16" customWidth="1"/>
    <col min="18" max="20" width="11.42578125" style="16" customWidth="1"/>
    <col min="21" max="21" width="18.42578125" style="16" customWidth="1"/>
    <col min="22" max="24" width="11.42578125" style="16" customWidth="1"/>
    <col min="25" max="25" width="13" style="16" bestFit="1" customWidth="1"/>
    <col min="26" max="46" width="11.42578125" style="16" customWidth="1"/>
    <col min="47" max="16384" width="9.42578125" style="16"/>
  </cols>
  <sheetData>
    <row r="1" spans="1:109" ht="18">
      <c r="A1" s="15" t="s">
        <v>256</v>
      </c>
      <c r="B1" s="15"/>
      <c r="C1" s="15"/>
      <c r="D1" s="15"/>
      <c r="E1" s="15"/>
      <c r="F1" s="15"/>
      <c r="G1" s="15"/>
      <c r="H1" s="15"/>
      <c r="I1" s="15"/>
      <c r="J1" s="15"/>
      <c r="M1" s="13" t="s">
        <v>255</v>
      </c>
    </row>
    <row r="2" spans="1:109" ht="14.25" customHeight="1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 t="s">
        <v>58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ht="14.25" customHeight="1">
      <c r="A3"/>
      <c r="B3"/>
      <c r="C3"/>
      <c r="D3"/>
      <c r="E3"/>
      <c r="U3" s="20" t="s">
        <v>60</v>
      </c>
    </row>
    <row r="4" spans="1:109" ht="14.25" customHeight="1">
      <c r="J4" s="19"/>
      <c r="U4" s="336" t="s">
        <v>254</v>
      </c>
    </row>
    <row r="5" spans="1:109" ht="14.25" customHeight="1">
      <c r="U5" s="337"/>
    </row>
    <row r="7" spans="1:109" ht="14.25" customHeight="1">
      <c r="B7" s="21" t="s">
        <v>61</v>
      </c>
      <c r="G7" s="261" t="s">
        <v>62</v>
      </c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3"/>
    </row>
    <row r="8" spans="1:109" ht="14.25" customHeight="1" thickBot="1">
      <c r="G8" s="22"/>
    </row>
    <row r="9" spans="1:109" ht="14.25" customHeight="1" thickBot="1">
      <c r="A9"/>
      <c r="G9" s="22"/>
      <c r="H9" s="264" t="s">
        <v>63</v>
      </c>
      <c r="J9" s="338" t="s">
        <v>253</v>
      </c>
      <c r="K9" s="339"/>
      <c r="L9" s="340"/>
      <c r="M9" s="25">
        <v>2020</v>
      </c>
      <c r="N9" s="26"/>
      <c r="O9" s="26"/>
      <c r="P9" s="27"/>
    </row>
    <row r="10" spans="1:109" ht="14.25" customHeight="1" thickBot="1">
      <c r="G10" s="22"/>
      <c r="H10" s="265"/>
      <c r="J10" s="23" t="s">
        <v>252</v>
      </c>
      <c r="Q10" s="217"/>
    </row>
    <row r="11" spans="1:109" ht="14.25" customHeight="1" thickBot="1">
      <c r="G11" s="22"/>
      <c r="H11" s="265"/>
      <c r="J11" s="29" t="s">
        <v>66</v>
      </c>
      <c r="K11" s="30"/>
      <c r="L11" s="30"/>
      <c r="M11" s="30"/>
      <c r="N11" s="30"/>
      <c r="O11" s="30"/>
      <c r="P11" s="31"/>
      <c r="W11" s="32"/>
      <c r="X11" s="33"/>
      <c r="Y11" s="33"/>
      <c r="Z11" s="33"/>
      <c r="AA11" s="33"/>
    </row>
    <row r="12" spans="1:109" s="35" customFormat="1" ht="14.25" customHeight="1" thickBot="1">
      <c r="A12"/>
      <c r="B12"/>
      <c r="C12"/>
      <c r="D12"/>
      <c r="E12"/>
      <c r="F12"/>
      <c r="G12"/>
      <c r="H12" s="265"/>
      <c r="I12"/>
      <c r="J12" s="34"/>
      <c r="K12" s="30"/>
      <c r="L12" s="30"/>
      <c r="M12" s="30"/>
      <c r="N12" s="30"/>
      <c r="O12" s="30"/>
      <c r="P12" s="31"/>
      <c r="V12"/>
      <c r="W12" s="32"/>
      <c r="X12" s="33"/>
      <c r="Y12" s="33"/>
      <c r="Z12" s="33"/>
      <c r="AA12" s="33"/>
    </row>
    <row r="13" spans="1:109" s="35" customFormat="1" ht="14.25" customHeight="1" thickBot="1">
      <c r="A13"/>
      <c r="B13"/>
      <c r="C13"/>
      <c r="D13"/>
      <c r="E13"/>
      <c r="F13"/>
      <c r="G13"/>
      <c r="H13" s="265"/>
      <c r="I13"/>
      <c r="J13" s="34"/>
      <c r="K13" s="30"/>
      <c r="L13" s="30"/>
      <c r="M13" s="30"/>
      <c r="N13" s="30"/>
      <c r="O13" s="30"/>
      <c r="P13" s="31"/>
      <c r="V13"/>
      <c r="W13" s="32"/>
      <c r="X13" s="33"/>
      <c r="Y13" s="33"/>
      <c r="Z13" s="33"/>
      <c r="AA13" s="33"/>
    </row>
    <row r="14" spans="1:109" ht="14.25" customHeight="1">
      <c r="G14" s="22"/>
      <c r="H14" s="265"/>
      <c r="J14" s="267" t="s">
        <v>251</v>
      </c>
      <c r="K14" s="268"/>
      <c r="L14" s="268"/>
      <c r="M14" s="268"/>
      <c r="N14" s="268"/>
      <c r="O14" s="268"/>
      <c r="P14" s="269"/>
      <c r="W14" s="33"/>
      <c r="X14" s="33"/>
      <c r="Y14" s="33"/>
      <c r="Z14" s="33"/>
      <c r="AA14" s="33"/>
    </row>
    <row r="15" spans="1:109" ht="14.25" customHeight="1">
      <c r="G15" s="22"/>
      <c r="H15" s="265"/>
      <c r="J15" s="270" t="s">
        <v>17</v>
      </c>
      <c r="K15" s="271"/>
      <c r="L15" s="271"/>
      <c r="M15" s="271"/>
      <c r="N15" s="271"/>
      <c r="O15" s="271"/>
      <c r="P15" s="272"/>
      <c r="W15" s="33"/>
      <c r="X15" s="33"/>
      <c r="Y15" s="33"/>
      <c r="Z15" s="33"/>
      <c r="AA15" s="33"/>
    </row>
    <row r="16" spans="1:109" ht="14.25" customHeight="1">
      <c r="G16" s="22"/>
      <c r="H16" s="265"/>
      <c r="J16" s="270" t="s">
        <v>18</v>
      </c>
      <c r="K16" s="273"/>
      <c r="L16" s="273"/>
      <c r="M16" s="273"/>
      <c r="N16" s="273"/>
      <c r="O16" s="273"/>
      <c r="P16" s="274"/>
      <c r="W16" s="33"/>
      <c r="X16" s="33"/>
      <c r="Y16" s="33"/>
      <c r="Z16" s="33"/>
      <c r="AA16" s="33"/>
    </row>
    <row r="17" spans="7:27" ht="14.25" customHeight="1">
      <c r="G17" s="22"/>
      <c r="H17" s="265"/>
      <c r="J17" s="275" t="s">
        <v>250</v>
      </c>
      <c r="K17" s="276"/>
      <c r="L17" s="276"/>
      <c r="M17" s="276"/>
      <c r="N17" s="276"/>
      <c r="O17" s="276"/>
      <c r="P17" s="277"/>
      <c r="V17" s="36"/>
      <c r="W17" s="33"/>
      <c r="X17" s="33"/>
      <c r="Y17" s="33"/>
      <c r="Z17" s="33"/>
      <c r="AA17" s="33"/>
    </row>
    <row r="18" spans="7:27" ht="14.25" customHeight="1">
      <c r="G18" s="22"/>
      <c r="H18" s="265"/>
      <c r="J18" s="37"/>
      <c r="K18" s="38"/>
      <c r="L18" s="38"/>
      <c r="M18" s="38"/>
      <c r="N18" s="38"/>
      <c r="O18" s="38"/>
      <c r="P18" s="39"/>
      <c r="V18" s="38"/>
      <c r="W18" s="33"/>
      <c r="X18" s="33"/>
      <c r="Y18" s="33"/>
      <c r="Z18" s="33"/>
      <c r="AA18" s="33"/>
    </row>
    <row r="19" spans="7:27" ht="14.25" customHeight="1" thickBot="1">
      <c r="G19" s="22"/>
      <c r="H19" s="265"/>
      <c r="J19" s="40"/>
      <c r="K19" s="41"/>
      <c r="L19" s="41"/>
      <c r="M19" s="41"/>
      <c r="N19" s="41"/>
      <c r="O19" s="41"/>
      <c r="P19" s="42"/>
      <c r="V19" s="38"/>
      <c r="W19" s="33"/>
      <c r="X19" s="33"/>
      <c r="Y19" s="33"/>
      <c r="Z19" s="33"/>
      <c r="AA19" s="33"/>
    </row>
    <row r="20" spans="7:27" ht="14.25" customHeight="1">
      <c r="G20" s="22"/>
      <c r="H20" s="265"/>
      <c r="J20" s="43"/>
      <c r="K20" s="44"/>
      <c r="L20" s="44"/>
      <c r="M20" s="44"/>
      <c r="N20" s="45"/>
      <c r="O20" s="46" t="s">
        <v>69</v>
      </c>
      <c r="P20" s="47" t="s">
        <v>69</v>
      </c>
      <c r="W20" s="33"/>
      <c r="X20" s="33"/>
      <c r="Y20" s="33"/>
      <c r="Z20" s="33"/>
      <c r="AA20" s="33"/>
    </row>
    <row r="21" spans="7:27" ht="14.25" customHeight="1">
      <c r="G21" s="22"/>
      <c r="H21" s="265"/>
      <c r="J21" s="48"/>
      <c r="K21" s="49"/>
      <c r="L21" s="49"/>
      <c r="M21" s="49"/>
      <c r="N21" s="50"/>
      <c r="O21" s="46" t="s">
        <v>70</v>
      </c>
      <c r="P21" s="47" t="s">
        <v>71</v>
      </c>
      <c r="W21" s="33"/>
      <c r="X21" s="33"/>
      <c r="Y21" s="33"/>
      <c r="Z21" s="33"/>
      <c r="AA21" s="33"/>
    </row>
    <row r="22" spans="7:27" ht="14.25" customHeight="1" thickBot="1">
      <c r="G22" s="22"/>
      <c r="H22" s="265"/>
      <c r="J22" s="51"/>
      <c r="K22" s="52"/>
      <c r="L22" s="52"/>
      <c r="M22" s="52"/>
      <c r="N22" s="53"/>
      <c r="O22" s="46" t="s">
        <v>72</v>
      </c>
      <c r="P22" s="54" t="s">
        <v>73</v>
      </c>
      <c r="W22" s="33"/>
      <c r="X22" s="33"/>
      <c r="Y22" s="33"/>
      <c r="Z22" s="33"/>
      <c r="AA22" s="33"/>
    </row>
    <row r="23" spans="7:27" ht="14.25" customHeight="1" thickBot="1">
      <c r="G23" s="22"/>
      <c r="H23" s="265"/>
      <c r="J23" s="55"/>
      <c r="K23" s="56"/>
      <c r="L23" s="56"/>
      <c r="M23" s="56"/>
      <c r="N23" s="57"/>
      <c r="O23" s="58">
        <v>386</v>
      </c>
      <c r="P23" s="58">
        <v>506000</v>
      </c>
      <c r="W23" s="33"/>
      <c r="X23" s="33"/>
      <c r="Y23" s="33"/>
      <c r="Z23" s="33"/>
      <c r="AA23" s="33"/>
    </row>
    <row r="24" spans="7:27" ht="14.25" customHeight="1">
      <c r="G24" s="22"/>
      <c r="H24" s="265"/>
      <c r="J24" s="51"/>
      <c r="K24" s="52"/>
      <c r="L24" s="52"/>
      <c r="M24" s="52"/>
      <c r="N24" s="52"/>
      <c r="O24" s="59"/>
      <c r="P24" s="60"/>
      <c r="W24" s="33"/>
      <c r="X24" s="33"/>
      <c r="Y24" s="33"/>
      <c r="Z24" s="33"/>
      <c r="AA24" s="33"/>
    </row>
    <row r="25" spans="7:27" ht="14.25" customHeight="1" thickBot="1">
      <c r="G25" s="22"/>
      <c r="H25" s="266"/>
      <c r="J25" s="51"/>
      <c r="K25" s="52"/>
      <c r="L25" s="216"/>
      <c r="M25" s="52"/>
      <c r="N25" s="52"/>
      <c r="O25" s="59"/>
      <c r="P25" s="60"/>
      <c r="W25" s="33"/>
      <c r="X25" s="33"/>
      <c r="Y25" s="33"/>
      <c r="Z25" s="33"/>
      <c r="AA25" s="33"/>
    </row>
    <row r="26" spans="7:27" ht="14.25" customHeight="1">
      <c r="G26" s="22"/>
      <c r="H26" s="266"/>
      <c r="J26" s="61"/>
      <c r="K26" s="62"/>
      <c r="M26" s="278" t="s">
        <v>74</v>
      </c>
      <c r="N26" s="279"/>
      <c r="O26" s="279"/>
      <c r="P26" s="279"/>
      <c r="Q26" s="280"/>
      <c r="R26" s="281"/>
      <c r="W26" s="33"/>
      <c r="X26" s="33"/>
      <c r="Y26" s="33"/>
      <c r="Z26" s="33"/>
      <c r="AA26" s="33"/>
    </row>
    <row r="27" spans="7:27" ht="14.25" customHeight="1">
      <c r="G27" s="22"/>
      <c r="H27" s="266"/>
      <c r="J27" s="63"/>
      <c r="M27" s="282"/>
      <c r="N27" s="283"/>
      <c r="O27" s="283"/>
      <c r="P27" s="283"/>
      <c r="Q27" s="262"/>
      <c r="R27" s="284"/>
      <c r="W27" s="33"/>
      <c r="X27" s="33"/>
      <c r="Y27" s="33"/>
      <c r="Z27" s="33"/>
      <c r="AA27" s="33"/>
    </row>
    <row r="28" spans="7:27" ht="14.25" customHeight="1">
      <c r="G28" s="22"/>
      <c r="H28" s="266"/>
      <c r="J28" s="63"/>
      <c r="M28" s="282"/>
      <c r="N28" s="283"/>
      <c r="O28" s="283"/>
      <c r="P28" s="283"/>
      <c r="Q28" s="262"/>
      <c r="R28" s="284"/>
      <c r="W28" s="33"/>
      <c r="X28" s="33"/>
      <c r="Y28" s="33"/>
      <c r="Z28" s="33"/>
      <c r="AA28" s="33"/>
    </row>
    <row r="29" spans="7:27" ht="14.25" customHeight="1">
      <c r="G29" s="22"/>
      <c r="H29" s="266"/>
      <c r="J29" s="63"/>
      <c r="M29" s="282"/>
      <c r="N29" s="283"/>
      <c r="O29" s="283"/>
      <c r="P29" s="283"/>
      <c r="Q29" s="262"/>
      <c r="R29" s="284"/>
      <c r="W29" s="33"/>
      <c r="X29" s="33"/>
      <c r="Y29" s="33"/>
      <c r="Z29" s="33"/>
      <c r="AA29" s="33"/>
    </row>
    <row r="30" spans="7:27" ht="14.25" customHeight="1" thickBot="1">
      <c r="G30" s="22"/>
      <c r="H30" s="266"/>
      <c r="J30" s="64"/>
      <c r="K30" s="65"/>
      <c r="L30" s="65"/>
      <c r="M30" s="285"/>
      <c r="N30" s="286"/>
      <c r="O30" s="286"/>
      <c r="P30" s="286"/>
      <c r="Q30" s="287"/>
      <c r="R30" s="288"/>
      <c r="W30" s="33"/>
      <c r="X30" s="33"/>
      <c r="Y30" s="33"/>
      <c r="Z30" s="33"/>
      <c r="AA30" s="33"/>
    </row>
    <row r="31" spans="7:27" ht="14.25" customHeight="1" thickBot="1">
      <c r="G31" s="22"/>
      <c r="P31" s="28"/>
      <c r="W31" s="33"/>
      <c r="X31" s="33"/>
      <c r="Y31" s="33"/>
      <c r="Z31" s="33"/>
      <c r="AA31" s="33"/>
    </row>
    <row r="32" spans="7:27" ht="14.25" customHeight="1">
      <c r="G32" s="22"/>
      <c r="H32" s="289" t="s">
        <v>75</v>
      </c>
      <c r="J32" s="66" t="s">
        <v>76</v>
      </c>
      <c r="K32" s="67"/>
      <c r="L32" s="67"/>
      <c r="M32" s="67"/>
      <c r="N32" s="67"/>
      <c r="O32" s="68"/>
      <c r="P32" s="69"/>
      <c r="W32" s="33"/>
      <c r="X32" s="33"/>
      <c r="Y32" s="33"/>
      <c r="Z32" s="33"/>
      <c r="AA32" s="33"/>
    </row>
    <row r="33" spans="7:43" ht="14.25" customHeight="1">
      <c r="G33" s="22"/>
      <c r="H33" s="290"/>
      <c r="J33" s="73" t="s">
        <v>78</v>
      </c>
      <c r="K33" s="74"/>
      <c r="L33" s="74"/>
      <c r="M33" s="74"/>
      <c r="N33" s="74"/>
      <c r="O33" s="75">
        <f>S34</f>
        <v>30</v>
      </c>
      <c r="P33" s="69"/>
      <c r="Q33" s="16" t="s">
        <v>249</v>
      </c>
      <c r="S33" s="215" t="s">
        <v>290</v>
      </c>
    </row>
    <row r="34" spans="7:43" ht="14.25" customHeight="1">
      <c r="G34" s="22"/>
      <c r="H34" s="290"/>
      <c r="J34" s="82" t="s">
        <v>89</v>
      </c>
      <c r="K34" s="83"/>
      <c r="L34" s="83"/>
      <c r="M34" s="83"/>
      <c r="N34" s="83"/>
      <c r="O34" s="84">
        <v>5</v>
      </c>
      <c r="P34" s="69"/>
      <c r="Q34" s="16" t="s">
        <v>248</v>
      </c>
      <c r="S34" s="214">
        <v>30</v>
      </c>
    </row>
    <row r="35" spans="7:43" ht="14.25" customHeight="1" thickBot="1">
      <c r="G35" s="22"/>
      <c r="H35" s="290"/>
      <c r="J35" s="85" t="s">
        <v>95</v>
      </c>
      <c r="K35" s="86"/>
      <c r="L35" s="86"/>
      <c r="M35" s="213"/>
      <c r="N35" s="213"/>
      <c r="O35" s="76">
        <v>0.02</v>
      </c>
      <c r="P35" s="69"/>
    </row>
    <row r="36" spans="7:43" ht="14.25" customHeight="1">
      <c r="G36" s="22"/>
      <c r="H36" s="290"/>
      <c r="J36" s="92" t="s">
        <v>97</v>
      </c>
      <c r="K36" s="93"/>
      <c r="L36" s="93"/>
      <c r="O36" s="94">
        <v>1</v>
      </c>
      <c r="P36" s="69"/>
      <c r="V36" s="88"/>
    </row>
    <row r="37" spans="7:43" ht="14.25" customHeight="1">
      <c r="G37" s="22"/>
      <c r="H37" s="290"/>
      <c r="J37" s="95" t="s">
        <v>98</v>
      </c>
      <c r="K37" s="96" t="s">
        <v>99</v>
      </c>
      <c r="L37" s="341" t="s">
        <v>101</v>
      </c>
      <c r="M37" s="344" t="s">
        <v>102</v>
      </c>
      <c r="N37" s="212"/>
      <c r="T37" s="88"/>
    </row>
    <row r="38" spans="7:43" ht="14.25" customHeight="1">
      <c r="G38" s="22"/>
      <c r="H38" s="290"/>
      <c r="J38" s="98" t="s">
        <v>104</v>
      </c>
      <c r="K38" s="78" t="s">
        <v>105</v>
      </c>
      <c r="L38" s="342"/>
      <c r="M38" s="345"/>
    </row>
    <row r="39" spans="7:43" ht="14.25" customHeight="1">
      <c r="G39" s="22"/>
      <c r="H39" s="290"/>
      <c r="J39" s="98"/>
      <c r="K39" s="78"/>
      <c r="L39" s="342"/>
      <c r="M39" s="345"/>
    </row>
    <row r="40" spans="7:43" ht="14.25" customHeight="1">
      <c r="G40" s="22"/>
      <c r="H40" s="290"/>
      <c r="J40" s="98"/>
      <c r="K40" s="78"/>
      <c r="L40" s="343"/>
      <c r="M40" s="346"/>
    </row>
    <row r="41" spans="7:43" ht="14.25" customHeight="1">
      <c r="G41" s="22"/>
      <c r="H41" s="290"/>
      <c r="J41" s="107">
        <v>0</v>
      </c>
      <c r="K41" s="108">
        <v>1</v>
      </c>
      <c r="L41" s="108">
        <v>0.8</v>
      </c>
      <c r="M41" s="211">
        <f>1-L41</f>
        <v>0.19999999999999996</v>
      </c>
    </row>
    <row r="42" spans="7:43" ht="14.25" customHeight="1">
      <c r="G42" s="22"/>
      <c r="H42" s="290"/>
      <c r="J42" s="114">
        <v>1</v>
      </c>
      <c r="K42" s="115">
        <v>0</v>
      </c>
      <c r="L42" s="115">
        <v>0.8</v>
      </c>
      <c r="M42" s="210">
        <f>1-L42</f>
        <v>0.19999999999999996</v>
      </c>
    </row>
    <row r="43" spans="7:43" ht="14.25" customHeight="1" thickBot="1">
      <c r="G43" s="22"/>
      <c r="H43" s="290"/>
      <c r="J43" s="120">
        <v>2</v>
      </c>
      <c r="K43" s="121">
        <v>0</v>
      </c>
      <c r="L43" s="121">
        <v>0.8</v>
      </c>
      <c r="M43" s="209">
        <f>1-L43</f>
        <v>0.19999999999999996</v>
      </c>
    </row>
    <row r="44" spans="7:43" ht="14.25" customHeight="1">
      <c r="G44" s="22"/>
      <c r="H44" s="290"/>
    </row>
    <row r="45" spans="7:43" ht="14.25" customHeight="1">
      <c r="G45" s="22"/>
      <c r="H45" s="290"/>
      <c r="M45" s="16" t="s">
        <v>110</v>
      </c>
      <c r="U45" s="127"/>
      <c r="V45" s="88"/>
    </row>
    <row r="46" spans="7:43" ht="14.25" customHeight="1">
      <c r="G46" s="22"/>
      <c r="H46" s="290"/>
      <c r="M46" s="128">
        <v>2020</v>
      </c>
      <c r="N46" s="128">
        <v>2021</v>
      </c>
      <c r="O46" s="128">
        <v>2022</v>
      </c>
      <c r="P46" s="128">
        <v>2023</v>
      </c>
      <c r="Q46" s="128">
        <v>2024</v>
      </c>
      <c r="R46" s="128">
        <v>2025</v>
      </c>
      <c r="S46" s="128">
        <v>2026</v>
      </c>
      <c r="T46" s="128">
        <v>2027</v>
      </c>
      <c r="U46" s="128">
        <v>2028</v>
      </c>
      <c r="V46" s="128">
        <v>2029</v>
      </c>
      <c r="W46" s="128">
        <v>2030</v>
      </c>
      <c r="X46" s="128">
        <v>2031</v>
      </c>
      <c r="Y46" s="128">
        <v>2032</v>
      </c>
      <c r="Z46" s="128">
        <v>2033</v>
      </c>
      <c r="AA46" s="128">
        <v>2034</v>
      </c>
      <c r="AB46" s="128">
        <v>2035</v>
      </c>
      <c r="AC46" s="128">
        <v>2036</v>
      </c>
      <c r="AD46" s="128">
        <v>2037</v>
      </c>
      <c r="AE46" s="128">
        <v>2038</v>
      </c>
      <c r="AF46" s="128">
        <v>2039</v>
      </c>
      <c r="AG46" s="128">
        <v>2040</v>
      </c>
      <c r="AH46" s="128">
        <v>2041</v>
      </c>
      <c r="AI46" s="128">
        <v>2042</v>
      </c>
      <c r="AJ46" s="128">
        <v>2043</v>
      </c>
      <c r="AK46" s="128">
        <v>2044</v>
      </c>
      <c r="AL46" s="128">
        <v>2045</v>
      </c>
      <c r="AM46" s="128">
        <v>2046</v>
      </c>
      <c r="AN46" s="128">
        <v>2047</v>
      </c>
      <c r="AO46" s="128">
        <v>2048</v>
      </c>
      <c r="AP46" s="128">
        <v>2049</v>
      </c>
      <c r="AQ46" s="128">
        <v>2050</v>
      </c>
    </row>
    <row r="47" spans="7:43" ht="14.25" customHeight="1">
      <c r="G47" s="22"/>
      <c r="H47" s="290"/>
      <c r="J47" s="301" t="s">
        <v>62</v>
      </c>
      <c r="K47" s="129" t="s">
        <v>77</v>
      </c>
      <c r="L47" s="129" t="s">
        <v>220</v>
      </c>
      <c r="M47" s="208">
        <v>2.5000000000000001E-2</v>
      </c>
      <c r="N47" s="208">
        <v>2.5000000000000001E-2</v>
      </c>
      <c r="O47" s="208">
        <v>2.5000000000000001E-2</v>
      </c>
      <c r="P47" s="208">
        <v>2.5000000000000001E-2</v>
      </c>
      <c r="Q47" s="208">
        <v>2.5000000000000001E-2</v>
      </c>
      <c r="R47" s="208">
        <v>2.5000000000000001E-2</v>
      </c>
      <c r="S47" s="208">
        <v>2.5000000000000001E-2</v>
      </c>
      <c r="T47" s="208">
        <v>2.5000000000000001E-2</v>
      </c>
      <c r="U47" s="208">
        <v>2.5000000000000001E-2</v>
      </c>
      <c r="V47" s="208">
        <v>2.5000000000000001E-2</v>
      </c>
      <c r="W47" s="208">
        <v>2.5000000000000001E-2</v>
      </c>
      <c r="X47" s="208">
        <v>2.5000000000000001E-2</v>
      </c>
      <c r="Y47" s="208">
        <v>2.5000000000000001E-2</v>
      </c>
      <c r="Z47" s="208">
        <v>2.5000000000000001E-2</v>
      </c>
      <c r="AA47" s="208">
        <v>2.5000000000000001E-2</v>
      </c>
      <c r="AB47" s="208">
        <v>2.5000000000000001E-2</v>
      </c>
      <c r="AC47" s="208">
        <v>2.5000000000000001E-2</v>
      </c>
      <c r="AD47" s="208">
        <v>2.5000000000000001E-2</v>
      </c>
      <c r="AE47" s="208">
        <v>2.5000000000000001E-2</v>
      </c>
      <c r="AF47" s="208">
        <v>2.5000000000000001E-2</v>
      </c>
      <c r="AG47" s="208">
        <v>2.5000000000000001E-2</v>
      </c>
      <c r="AH47" s="208">
        <v>2.5000000000000001E-2</v>
      </c>
      <c r="AI47" s="208">
        <v>2.5000000000000001E-2</v>
      </c>
      <c r="AJ47" s="208">
        <v>2.5000000000000001E-2</v>
      </c>
      <c r="AK47" s="208">
        <v>2.5000000000000001E-2</v>
      </c>
      <c r="AL47" s="208">
        <v>2.5000000000000001E-2</v>
      </c>
      <c r="AM47" s="208">
        <v>2.5000000000000001E-2</v>
      </c>
      <c r="AN47" s="208">
        <v>2.5000000000000001E-2</v>
      </c>
      <c r="AO47" s="208">
        <v>2.5000000000000001E-2</v>
      </c>
      <c r="AP47" s="208">
        <v>2.5000000000000001E-2</v>
      </c>
      <c r="AQ47" s="208">
        <v>2.5000000000000001E-2</v>
      </c>
    </row>
    <row r="48" spans="7:43" ht="14.25" customHeight="1">
      <c r="G48" s="22"/>
      <c r="H48" s="290"/>
      <c r="J48" s="301"/>
      <c r="K48" s="129" t="s">
        <v>247</v>
      </c>
      <c r="L48" s="129" t="s">
        <v>219</v>
      </c>
      <c r="M48" s="208">
        <v>0.04</v>
      </c>
      <c r="N48" s="208">
        <v>0.04</v>
      </c>
      <c r="O48" s="208">
        <v>0.04</v>
      </c>
      <c r="P48" s="208">
        <v>0.04</v>
      </c>
      <c r="Q48" s="208">
        <v>0.04</v>
      </c>
      <c r="R48" s="208">
        <v>0.04</v>
      </c>
      <c r="S48" s="208">
        <v>4.2000000000000003E-2</v>
      </c>
      <c r="T48" s="208">
        <v>4.4000000000000004E-2</v>
      </c>
      <c r="U48" s="208">
        <v>4.6000000000000006E-2</v>
      </c>
      <c r="V48" s="208">
        <v>4.8000000000000008E-2</v>
      </c>
      <c r="W48" s="208">
        <v>0.05</v>
      </c>
      <c r="X48" s="208">
        <v>0.05</v>
      </c>
      <c r="Y48" s="208">
        <v>0.05</v>
      </c>
      <c r="Z48" s="208">
        <v>0.05</v>
      </c>
      <c r="AA48" s="208">
        <v>0.05</v>
      </c>
      <c r="AB48" s="208">
        <v>0.05</v>
      </c>
      <c r="AC48" s="208">
        <v>0.05</v>
      </c>
      <c r="AD48" s="208">
        <v>0.05</v>
      </c>
      <c r="AE48" s="208">
        <v>0.05</v>
      </c>
      <c r="AF48" s="208">
        <v>0.05</v>
      </c>
      <c r="AG48" s="208">
        <v>0.05</v>
      </c>
      <c r="AH48" s="208">
        <v>0.05</v>
      </c>
      <c r="AI48" s="208">
        <v>0.05</v>
      </c>
      <c r="AJ48" s="208">
        <v>0.05</v>
      </c>
      <c r="AK48" s="208">
        <v>0.05</v>
      </c>
      <c r="AL48" s="208">
        <v>0.05</v>
      </c>
      <c r="AM48" s="208">
        <v>0.05</v>
      </c>
      <c r="AN48" s="208">
        <v>0.05</v>
      </c>
      <c r="AO48" s="208">
        <v>0.05</v>
      </c>
      <c r="AP48" s="208">
        <v>0.05</v>
      </c>
      <c r="AQ48" s="208">
        <v>0.05</v>
      </c>
    </row>
    <row r="49" spans="7:43" ht="14.25" customHeight="1">
      <c r="G49" s="22"/>
      <c r="H49" s="290"/>
      <c r="J49" s="301"/>
      <c r="K49" s="129" t="s">
        <v>247</v>
      </c>
      <c r="L49" s="129" t="s">
        <v>218</v>
      </c>
      <c r="M49" s="208">
        <v>0.04</v>
      </c>
      <c r="N49" s="208">
        <v>0.04</v>
      </c>
      <c r="O49" s="208">
        <v>0.04</v>
      </c>
      <c r="P49" s="208">
        <v>0.04</v>
      </c>
      <c r="Q49" s="208">
        <v>0.04</v>
      </c>
      <c r="R49" s="208">
        <v>0.04</v>
      </c>
      <c r="S49" s="208">
        <v>4.2000000000000003E-2</v>
      </c>
      <c r="T49" s="208">
        <v>4.4000000000000004E-2</v>
      </c>
      <c r="U49" s="208">
        <v>4.6000000000000006E-2</v>
      </c>
      <c r="V49" s="208">
        <v>4.8000000000000008E-2</v>
      </c>
      <c r="W49" s="208">
        <v>0.05</v>
      </c>
      <c r="X49" s="208">
        <v>0.05</v>
      </c>
      <c r="Y49" s="208">
        <v>0.05</v>
      </c>
      <c r="Z49" s="208">
        <v>0.05</v>
      </c>
      <c r="AA49" s="208">
        <v>0.05</v>
      </c>
      <c r="AB49" s="208">
        <v>0.05</v>
      </c>
      <c r="AC49" s="208">
        <v>0.05</v>
      </c>
      <c r="AD49" s="208">
        <v>0.05</v>
      </c>
      <c r="AE49" s="208">
        <v>0.05</v>
      </c>
      <c r="AF49" s="208">
        <v>0.05</v>
      </c>
      <c r="AG49" s="208">
        <v>0.05</v>
      </c>
      <c r="AH49" s="208">
        <v>0.05</v>
      </c>
      <c r="AI49" s="208">
        <v>0.05</v>
      </c>
      <c r="AJ49" s="208">
        <v>0.05</v>
      </c>
      <c r="AK49" s="208">
        <v>0.05</v>
      </c>
      <c r="AL49" s="208">
        <v>0.05</v>
      </c>
      <c r="AM49" s="208">
        <v>0.05</v>
      </c>
      <c r="AN49" s="208">
        <v>0.05</v>
      </c>
      <c r="AO49" s="208">
        <v>0.05</v>
      </c>
      <c r="AP49" s="208">
        <v>0.05</v>
      </c>
      <c r="AQ49" s="208">
        <v>0.05</v>
      </c>
    </row>
    <row r="50" spans="7:43" ht="14.25" customHeight="1">
      <c r="G50" s="22"/>
      <c r="H50" s="290"/>
      <c r="J50" s="301"/>
      <c r="K50" s="129" t="s">
        <v>247</v>
      </c>
      <c r="L50" s="129" t="s">
        <v>214</v>
      </c>
      <c r="M50" s="208">
        <v>0.04</v>
      </c>
      <c r="N50" s="208">
        <v>0.04</v>
      </c>
      <c r="O50" s="208">
        <v>0.04</v>
      </c>
      <c r="P50" s="208">
        <v>0.04</v>
      </c>
      <c r="Q50" s="208">
        <v>0.04</v>
      </c>
      <c r="R50" s="208">
        <v>0.04</v>
      </c>
      <c r="S50" s="208">
        <v>4.2000000000000003E-2</v>
      </c>
      <c r="T50" s="208">
        <v>4.4000000000000004E-2</v>
      </c>
      <c r="U50" s="208">
        <v>4.6000000000000006E-2</v>
      </c>
      <c r="V50" s="208">
        <v>4.8000000000000008E-2</v>
      </c>
      <c r="W50" s="208">
        <v>0.05</v>
      </c>
      <c r="X50" s="208">
        <v>0.05</v>
      </c>
      <c r="Y50" s="208">
        <v>0.05</v>
      </c>
      <c r="Z50" s="208">
        <v>0.05</v>
      </c>
      <c r="AA50" s="208">
        <v>0.05</v>
      </c>
      <c r="AB50" s="208">
        <v>0.05</v>
      </c>
      <c r="AC50" s="208">
        <v>0.05</v>
      </c>
      <c r="AD50" s="208">
        <v>0.05</v>
      </c>
      <c r="AE50" s="208">
        <v>0.05</v>
      </c>
      <c r="AF50" s="208">
        <v>0.05</v>
      </c>
      <c r="AG50" s="208">
        <v>0.05</v>
      </c>
      <c r="AH50" s="208">
        <v>0.05</v>
      </c>
      <c r="AI50" s="208">
        <v>0.05</v>
      </c>
      <c r="AJ50" s="208">
        <v>0.05</v>
      </c>
      <c r="AK50" s="208">
        <v>0.05</v>
      </c>
      <c r="AL50" s="208">
        <v>0.05</v>
      </c>
      <c r="AM50" s="208">
        <v>0.05</v>
      </c>
      <c r="AN50" s="208">
        <v>0.05</v>
      </c>
      <c r="AO50" s="208">
        <v>0.05</v>
      </c>
      <c r="AP50" s="208">
        <v>0.05</v>
      </c>
      <c r="AQ50" s="208">
        <v>0.05</v>
      </c>
    </row>
    <row r="51" spans="7:43" ht="14.25" customHeight="1">
      <c r="G51" s="22"/>
      <c r="H51" s="290"/>
      <c r="J51" s="301"/>
      <c r="K51" s="129" t="s">
        <v>246</v>
      </c>
      <c r="L51" s="129" t="s">
        <v>219</v>
      </c>
      <c r="M51" s="207">
        <f t="shared" ref="M51:AQ51" si="0">(1+M48)/(1+M$47) - 1</f>
        <v>1.4634146341463428E-2</v>
      </c>
      <c r="N51" s="207">
        <f t="shared" si="0"/>
        <v>1.4634146341463428E-2</v>
      </c>
      <c r="O51" s="207">
        <f t="shared" si="0"/>
        <v>1.4634146341463428E-2</v>
      </c>
      <c r="P51" s="207">
        <f t="shared" si="0"/>
        <v>1.4634146341463428E-2</v>
      </c>
      <c r="Q51" s="207">
        <f t="shared" si="0"/>
        <v>1.4634146341463428E-2</v>
      </c>
      <c r="R51" s="207">
        <f t="shared" si="0"/>
        <v>1.4634146341463428E-2</v>
      </c>
      <c r="S51" s="207">
        <f t="shared" si="0"/>
        <v>1.6585365853658551E-2</v>
      </c>
      <c r="T51" s="207">
        <f t="shared" si="0"/>
        <v>1.8536585365853675E-2</v>
      </c>
      <c r="U51" s="207">
        <f t="shared" si="0"/>
        <v>2.0487804878048799E-2</v>
      </c>
      <c r="V51" s="207">
        <f t="shared" si="0"/>
        <v>2.2439024390243922E-2</v>
      </c>
      <c r="W51" s="207">
        <f t="shared" si="0"/>
        <v>2.4390243902439046E-2</v>
      </c>
      <c r="X51" s="207">
        <f t="shared" si="0"/>
        <v>2.4390243902439046E-2</v>
      </c>
      <c r="Y51" s="207">
        <f t="shared" si="0"/>
        <v>2.4390243902439046E-2</v>
      </c>
      <c r="Z51" s="207">
        <f t="shared" si="0"/>
        <v>2.4390243902439046E-2</v>
      </c>
      <c r="AA51" s="207">
        <f t="shared" si="0"/>
        <v>2.4390243902439046E-2</v>
      </c>
      <c r="AB51" s="207">
        <f t="shared" si="0"/>
        <v>2.4390243902439046E-2</v>
      </c>
      <c r="AC51" s="207">
        <f t="shared" si="0"/>
        <v>2.4390243902439046E-2</v>
      </c>
      <c r="AD51" s="207">
        <f t="shared" si="0"/>
        <v>2.4390243902439046E-2</v>
      </c>
      <c r="AE51" s="207">
        <f t="shared" si="0"/>
        <v>2.4390243902439046E-2</v>
      </c>
      <c r="AF51" s="207">
        <f t="shared" si="0"/>
        <v>2.4390243902439046E-2</v>
      </c>
      <c r="AG51" s="207">
        <f t="shared" si="0"/>
        <v>2.4390243902439046E-2</v>
      </c>
      <c r="AH51" s="207">
        <f t="shared" si="0"/>
        <v>2.4390243902439046E-2</v>
      </c>
      <c r="AI51" s="207">
        <f t="shared" si="0"/>
        <v>2.4390243902439046E-2</v>
      </c>
      <c r="AJ51" s="207">
        <f t="shared" si="0"/>
        <v>2.4390243902439046E-2</v>
      </c>
      <c r="AK51" s="207">
        <f t="shared" si="0"/>
        <v>2.4390243902439046E-2</v>
      </c>
      <c r="AL51" s="207">
        <f t="shared" si="0"/>
        <v>2.4390243902439046E-2</v>
      </c>
      <c r="AM51" s="207">
        <f t="shared" si="0"/>
        <v>2.4390243902439046E-2</v>
      </c>
      <c r="AN51" s="207">
        <f t="shared" si="0"/>
        <v>2.4390243902439046E-2</v>
      </c>
      <c r="AO51" s="207">
        <f t="shared" si="0"/>
        <v>2.4390243902439046E-2</v>
      </c>
      <c r="AP51" s="207">
        <f t="shared" si="0"/>
        <v>2.4390243902439046E-2</v>
      </c>
      <c r="AQ51" s="207">
        <f t="shared" si="0"/>
        <v>2.4390243902439046E-2</v>
      </c>
    </row>
    <row r="52" spans="7:43" ht="14.25" customHeight="1">
      <c r="G52" s="22"/>
      <c r="H52" s="290"/>
      <c r="J52" s="301"/>
      <c r="K52" s="129" t="s">
        <v>246</v>
      </c>
      <c r="L52" s="129" t="s">
        <v>218</v>
      </c>
      <c r="M52" s="207">
        <f t="shared" ref="M52:AQ52" si="1">(1+M49)/(1+M$47) - 1</f>
        <v>1.4634146341463428E-2</v>
      </c>
      <c r="N52" s="207">
        <f t="shared" si="1"/>
        <v>1.4634146341463428E-2</v>
      </c>
      <c r="O52" s="207">
        <f t="shared" si="1"/>
        <v>1.4634146341463428E-2</v>
      </c>
      <c r="P52" s="207">
        <f t="shared" si="1"/>
        <v>1.4634146341463428E-2</v>
      </c>
      <c r="Q52" s="207">
        <f t="shared" si="1"/>
        <v>1.4634146341463428E-2</v>
      </c>
      <c r="R52" s="207">
        <f t="shared" si="1"/>
        <v>1.4634146341463428E-2</v>
      </c>
      <c r="S52" s="207">
        <f t="shared" si="1"/>
        <v>1.6585365853658551E-2</v>
      </c>
      <c r="T52" s="207">
        <f t="shared" si="1"/>
        <v>1.8536585365853675E-2</v>
      </c>
      <c r="U52" s="207">
        <f t="shared" si="1"/>
        <v>2.0487804878048799E-2</v>
      </c>
      <c r="V52" s="207">
        <f t="shared" si="1"/>
        <v>2.2439024390243922E-2</v>
      </c>
      <c r="W52" s="207">
        <f t="shared" si="1"/>
        <v>2.4390243902439046E-2</v>
      </c>
      <c r="X52" s="207">
        <f t="shared" si="1"/>
        <v>2.4390243902439046E-2</v>
      </c>
      <c r="Y52" s="207">
        <f t="shared" si="1"/>
        <v>2.4390243902439046E-2</v>
      </c>
      <c r="Z52" s="207">
        <f t="shared" si="1"/>
        <v>2.4390243902439046E-2</v>
      </c>
      <c r="AA52" s="207">
        <f t="shared" si="1"/>
        <v>2.4390243902439046E-2</v>
      </c>
      <c r="AB52" s="207">
        <f t="shared" si="1"/>
        <v>2.4390243902439046E-2</v>
      </c>
      <c r="AC52" s="207">
        <f t="shared" si="1"/>
        <v>2.4390243902439046E-2</v>
      </c>
      <c r="AD52" s="207">
        <f t="shared" si="1"/>
        <v>2.4390243902439046E-2</v>
      </c>
      <c r="AE52" s="207">
        <f t="shared" si="1"/>
        <v>2.4390243902439046E-2</v>
      </c>
      <c r="AF52" s="207">
        <f t="shared" si="1"/>
        <v>2.4390243902439046E-2</v>
      </c>
      <c r="AG52" s="207">
        <f t="shared" si="1"/>
        <v>2.4390243902439046E-2</v>
      </c>
      <c r="AH52" s="207">
        <f t="shared" si="1"/>
        <v>2.4390243902439046E-2</v>
      </c>
      <c r="AI52" s="207">
        <f t="shared" si="1"/>
        <v>2.4390243902439046E-2</v>
      </c>
      <c r="AJ52" s="207">
        <f t="shared" si="1"/>
        <v>2.4390243902439046E-2</v>
      </c>
      <c r="AK52" s="207">
        <f t="shared" si="1"/>
        <v>2.4390243902439046E-2</v>
      </c>
      <c r="AL52" s="207">
        <f t="shared" si="1"/>
        <v>2.4390243902439046E-2</v>
      </c>
      <c r="AM52" s="207">
        <f t="shared" si="1"/>
        <v>2.4390243902439046E-2</v>
      </c>
      <c r="AN52" s="207">
        <f t="shared" si="1"/>
        <v>2.4390243902439046E-2</v>
      </c>
      <c r="AO52" s="207">
        <f t="shared" si="1"/>
        <v>2.4390243902439046E-2</v>
      </c>
      <c r="AP52" s="207">
        <f t="shared" si="1"/>
        <v>2.4390243902439046E-2</v>
      </c>
      <c r="AQ52" s="207">
        <f t="shared" si="1"/>
        <v>2.4390243902439046E-2</v>
      </c>
    </row>
    <row r="53" spans="7:43" ht="14.25" customHeight="1">
      <c r="G53" s="22"/>
      <c r="H53" s="290"/>
      <c r="J53" s="301"/>
      <c r="K53" s="129" t="s">
        <v>246</v>
      </c>
      <c r="L53" s="129" t="s">
        <v>214</v>
      </c>
      <c r="M53" s="207">
        <f t="shared" ref="M53:AQ53" si="2">(1+M50)/(1+M$47) - 1</f>
        <v>1.4634146341463428E-2</v>
      </c>
      <c r="N53" s="207">
        <f t="shared" si="2"/>
        <v>1.4634146341463428E-2</v>
      </c>
      <c r="O53" s="207">
        <f t="shared" si="2"/>
        <v>1.4634146341463428E-2</v>
      </c>
      <c r="P53" s="207">
        <f t="shared" si="2"/>
        <v>1.4634146341463428E-2</v>
      </c>
      <c r="Q53" s="207">
        <f t="shared" si="2"/>
        <v>1.4634146341463428E-2</v>
      </c>
      <c r="R53" s="207">
        <f t="shared" si="2"/>
        <v>1.4634146341463428E-2</v>
      </c>
      <c r="S53" s="207">
        <f t="shared" si="2"/>
        <v>1.6585365853658551E-2</v>
      </c>
      <c r="T53" s="207">
        <f t="shared" si="2"/>
        <v>1.8536585365853675E-2</v>
      </c>
      <c r="U53" s="207">
        <f t="shared" si="2"/>
        <v>2.0487804878048799E-2</v>
      </c>
      <c r="V53" s="207">
        <f t="shared" si="2"/>
        <v>2.2439024390243922E-2</v>
      </c>
      <c r="W53" s="207">
        <f t="shared" si="2"/>
        <v>2.4390243902439046E-2</v>
      </c>
      <c r="X53" s="207">
        <f t="shared" si="2"/>
        <v>2.4390243902439046E-2</v>
      </c>
      <c r="Y53" s="207">
        <f t="shared" si="2"/>
        <v>2.4390243902439046E-2</v>
      </c>
      <c r="Z53" s="207">
        <f t="shared" si="2"/>
        <v>2.4390243902439046E-2</v>
      </c>
      <c r="AA53" s="207">
        <f t="shared" si="2"/>
        <v>2.4390243902439046E-2</v>
      </c>
      <c r="AB53" s="207">
        <f t="shared" si="2"/>
        <v>2.4390243902439046E-2</v>
      </c>
      <c r="AC53" s="207">
        <f t="shared" si="2"/>
        <v>2.4390243902439046E-2</v>
      </c>
      <c r="AD53" s="207">
        <f t="shared" si="2"/>
        <v>2.4390243902439046E-2</v>
      </c>
      <c r="AE53" s="207">
        <f t="shared" si="2"/>
        <v>2.4390243902439046E-2</v>
      </c>
      <c r="AF53" s="207">
        <f t="shared" si="2"/>
        <v>2.4390243902439046E-2</v>
      </c>
      <c r="AG53" s="207">
        <f t="shared" si="2"/>
        <v>2.4390243902439046E-2</v>
      </c>
      <c r="AH53" s="207">
        <f t="shared" si="2"/>
        <v>2.4390243902439046E-2</v>
      </c>
      <c r="AI53" s="207">
        <f t="shared" si="2"/>
        <v>2.4390243902439046E-2</v>
      </c>
      <c r="AJ53" s="207">
        <f t="shared" si="2"/>
        <v>2.4390243902439046E-2</v>
      </c>
      <c r="AK53" s="207">
        <f t="shared" si="2"/>
        <v>2.4390243902439046E-2</v>
      </c>
      <c r="AL53" s="207">
        <f t="shared" si="2"/>
        <v>2.4390243902439046E-2</v>
      </c>
      <c r="AM53" s="207">
        <f t="shared" si="2"/>
        <v>2.4390243902439046E-2</v>
      </c>
      <c r="AN53" s="207">
        <f t="shared" si="2"/>
        <v>2.4390243902439046E-2</v>
      </c>
      <c r="AO53" s="207">
        <f t="shared" si="2"/>
        <v>2.4390243902439046E-2</v>
      </c>
      <c r="AP53" s="207">
        <f t="shared" si="2"/>
        <v>2.4390243902439046E-2</v>
      </c>
      <c r="AQ53" s="207">
        <f t="shared" si="2"/>
        <v>2.4390243902439046E-2</v>
      </c>
    </row>
    <row r="54" spans="7:43" ht="14.25" customHeight="1">
      <c r="G54" s="22"/>
      <c r="H54" s="290"/>
      <c r="J54" s="301"/>
      <c r="K54" s="129" t="s">
        <v>245</v>
      </c>
      <c r="L54" s="129" t="s">
        <v>220</v>
      </c>
      <c r="M54" s="208">
        <v>3.5000000000000003E-2</v>
      </c>
      <c r="N54" s="208">
        <v>3.5000000000000003E-2</v>
      </c>
      <c r="O54" s="208">
        <v>3.5000000000000003E-2</v>
      </c>
      <c r="P54" s="208">
        <v>3.5000000000000003E-2</v>
      </c>
      <c r="Q54" s="208">
        <v>3.5000000000000003E-2</v>
      </c>
      <c r="R54" s="208">
        <v>3.5000000000000003E-2</v>
      </c>
      <c r="S54" s="208">
        <v>3.7000000000000005E-2</v>
      </c>
      <c r="T54" s="208">
        <v>3.9000000000000007E-2</v>
      </c>
      <c r="U54" s="208">
        <v>4.1000000000000009E-2</v>
      </c>
      <c r="V54" s="208">
        <v>4.300000000000001E-2</v>
      </c>
      <c r="W54" s="208">
        <v>4.4999999999999998E-2</v>
      </c>
      <c r="X54" s="208">
        <v>4.4999999999999998E-2</v>
      </c>
      <c r="Y54" s="208">
        <v>4.4999999999999998E-2</v>
      </c>
      <c r="Z54" s="208">
        <v>4.4999999999999998E-2</v>
      </c>
      <c r="AA54" s="208">
        <v>4.4999999999999998E-2</v>
      </c>
      <c r="AB54" s="208">
        <v>4.4999999999999998E-2</v>
      </c>
      <c r="AC54" s="208">
        <v>4.4999999999999998E-2</v>
      </c>
      <c r="AD54" s="208">
        <v>4.4999999999999998E-2</v>
      </c>
      <c r="AE54" s="208">
        <v>4.4999999999999998E-2</v>
      </c>
      <c r="AF54" s="208">
        <v>4.4999999999999998E-2</v>
      </c>
      <c r="AG54" s="208">
        <v>4.4999999999999998E-2</v>
      </c>
      <c r="AH54" s="208">
        <v>4.4999999999999998E-2</v>
      </c>
      <c r="AI54" s="208">
        <v>4.4999999999999998E-2</v>
      </c>
      <c r="AJ54" s="208">
        <v>4.4999999999999998E-2</v>
      </c>
      <c r="AK54" s="208">
        <v>4.4999999999999998E-2</v>
      </c>
      <c r="AL54" s="208">
        <v>4.4999999999999998E-2</v>
      </c>
      <c r="AM54" s="208">
        <v>4.4999999999999998E-2</v>
      </c>
      <c r="AN54" s="208">
        <v>4.4999999999999998E-2</v>
      </c>
      <c r="AO54" s="208">
        <v>4.4999999999999998E-2</v>
      </c>
      <c r="AP54" s="208">
        <v>4.4999999999999998E-2</v>
      </c>
      <c r="AQ54" s="208">
        <v>4.4999999999999998E-2</v>
      </c>
    </row>
    <row r="55" spans="7:43" ht="14.25" customHeight="1">
      <c r="G55" s="22"/>
      <c r="H55" s="290"/>
      <c r="J55" s="301"/>
      <c r="K55" s="129" t="s">
        <v>244</v>
      </c>
      <c r="L55" s="129" t="s">
        <v>219</v>
      </c>
      <c r="M55" s="208">
        <v>8.7499999999999994E-2</v>
      </c>
      <c r="N55" s="208">
        <v>8.7499999999999994E-2</v>
      </c>
      <c r="O55" s="208">
        <v>8.7499999999999994E-2</v>
      </c>
      <c r="P55" s="208">
        <v>8.7499999999999994E-2</v>
      </c>
      <c r="Q55" s="208">
        <v>8.7499999999999994E-2</v>
      </c>
      <c r="R55" s="208">
        <v>8.7499999999999994E-2</v>
      </c>
      <c r="S55" s="208">
        <v>8.7499999999999994E-2</v>
      </c>
      <c r="T55" s="208">
        <v>8.7499999999999994E-2</v>
      </c>
      <c r="U55" s="208">
        <v>8.7499999999999994E-2</v>
      </c>
      <c r="V55" s="208">
        <v>8.7499999999999994E-2</v>
      </c>
      <c r="W55" s="208">
        <v>8.7499999999999994E-2</v>
      </c>
      <c r="X55" s="208">
        <v>8.7499999999999994E-2</v>
      </c>
      <c r="Y55" s="208">
        <v>8.7499999999999994E-2</v>
      </c>
      <c r="Z55" s="208">
        <v>8.7499999999999994E-2</v>
      </c>
      <c r="AA55" s="208">
        <v>8.7499999999999994E-2</v>
      </c>
      <c r="AB55" s="208">
        <v>8.7499999999999994E-2</v>
      </c>
      <c r="AC55" s="208">
        <v>8.7499999999999994E-2</v>
      </c>
      <c r="AD55" s="208">
        <v>8.7499999999999994E-2</v>
      </c>
      <c r="AE55" s="208">
        <v>8.7499999999999994E-2</v>
      </c>
      <c r="AF55" s="208">
        <v>8.7499999999999994E-2</v>
      </c>
      <c r="AG55" s="208">
        <v>8.7499999999999994E-2</v>
      </c>
      <c r="AH55" s="208">
        <v>8.7499999999999994E-2</v>
      </c>
      <c r="AI55" s="208">
        <v>8.7499999999999994E-2</v>
      </c>
      <c r="AJ55" s="208">
        <v>8.7499999999999994E-2</v>
      </c>
      <c r="AK55" s="208">
        <v>8.7499999999999994E-2</v>
      </c>
      <c r="AL55" s="208">
        <v>8.7499999999999994E-2</v>
      </c>
      <c r="AM55" s="208">
        <v>8.7499999999999994E-2</v>
      </c>
      <c r="AN55" s="208">
        <v>8.7499999999999994E-2</v>
      </c>
      <c r="AO55" s="208">
        <v>8.7499999999999994E-2</v>
      </c>
      <c r="AP55" s="208">
        <v>8.7499999999999994E-2</v>
      </c>
      <c r="AQ55" s="208">
        <v>8.7499999999999994E-2</v>
      </c>
    </row>
    <row r="56" spans="7:43" ht="14.25" customHeight="1">
      <c r="G56" s="22"/>
      <c r="H56" s="290"/>
      <c r="J56" s="301"/>
      <c r="K56" s="129" t="s">
        <v>244</v>
      </c>
      <c r="L56" s="129" t="s">
        <v>218</v>
      </c>
      <c r="M56" s="208">
        <v>8.7499999999999994E-2</v>
      </c>
      <c r="N56" s="208">
        <v>8.7499999999999994E-2</v>
      </c>
      <c r="O56" s="208">
        <v>8.7499999999999994E-2</v>
      </c>
      <c r="P56" s="208">
        <v>8.7499999999999994E-2</v>
      </c>
      <c r="Q56" s="208">
        <v>8.7499999999999994E-2</v>
      </c>
      <c r="R56" s="208">
        <v>8.7499999999999994E-2</v>
      </c>
      <c r="S56" s="208">
        <v>8.7499999999999994E-2</v>
      </c>
      <c r="T56" s="208">
        <v>8.7499999999999994E-2</v>
      </c>
      <c r="U56" s="208">
        <v>8.7499999999999994E-2</v>
      </c>
      <c r="V56" s="208">
        <v>8.7499999999999994E-2</v>
      </c>
      <c r="W56" s="208">
        <v>8.7499999999999994E-2</v>
      </c>
      <c r="X56" s="208">
        <v>8.7499999999999994E-2</v>
      </c>
      <c r="Y56" s="208">
        <v>8.7499999999999994E-2</v>
      </c>
      <c r="Z56" s="208">
        <v>8.7499999999999994E-2</v>
      </c>
      <c r="AA56" s="208">
        <v>8.7499999999999994E-2</v>
      </c>
      <c r="AB56" s="208">
        <v>8.7499999999999994E-2</v>
      </c>
      <c r="AC56" s="208">
        <v>8.7499999999999994E-2</v>
      </c>
      <c r="AD56" s="208">
        <v>8.7499999999999994E-2</v>
      </c>
      <c r="AE56" s="208">
        <v>8.7499999999999994E-2</v>
      </c>
      <c r="AF56" s="208">
        <v>8.7499999999999994E-2</v>
      </c>
      <c r="AG56" s="208">
        <v>8.7499999999999994E-2</v>
      </c>
      <c r="AH56" s="208">
        <v>8.7499999999999994E-2</v>
      </c>
      <c r="AI56" s="208">
        <v>8.7499999999999994E-2</v>
      </c>
      <c r="AJ56" s="208">
        <v>8.7499999999999994E-2</v>
      </c>
      <c r="AK56" s="208">
        <v>8.7499999999999994E-2</v>
      </c>
      <c r="AL56" s="208">
        <v>8.7499999999999994E-2</v>
      </c>
      <c r="AM56" s="208">
        <v>8.7499999999999994E-2</v>
      </c>
      <c r="AN56" s="208">
        <v>8.7499999999999994E-2</v>
      </c>
      <c r="AO56" s="208">
        <v>8.7499999999999994E-2</v>
      </c>
      <c r="AP56" s="208">
        <v>8.7499999999999994E-2</v>
      </c>
      <c r="AQ56" s="208">
        <v>8.7499999999999994E-2</v>
      </c>
    </row>
    <row r="57" spans="7:43" ht="14.25" customHeight="1">
      <c r="G57" s="22"/>
      <c r="H57" s="290"/>
      <c r="J57" s="301"/>
      <c r="K57" s="129" t="s">
        <v>244</v>
      </c>
      <c r="L57" s="129" t="s">
        <v>214</v>
      </c>
      <c r="M57" s="208">
        <v>8.7499999999999994E-2</v>
      </c>
      <c r="N57" s="208">
        <v>8.7499999999999994E-2</v>
      </c>
      <c r="O57" s="208">
        <v>8.7499999999999994E-2</v>
      </c>
      <c r="P57" s="208">
        <v>8.7499999999999994E-2</v>
      </c>
      <c r="Q57" s="208">
        <v>8.7499999999999994E-2</v>
      </c>
      <c r="R57" s="208">
        <v>8.7499999999999994E-2</v>
      </c>
      <c r="S57" s="208">
        <v>8.7499999999999994E-2</v>
      </c>
      <c r="T57" s="208">
        <v>8.7499999999999994E-2</v>
      </c>
      <c r="U57" s="208">
        <v>8.7499999999999994E-2</v>
      </c>
      <c r="V57" s="208">
        <v>8.7499999999999994E-2</v>
      </c>
      <c r="W57" s="208">
        <v>8.7499999999999994E-2</v>
      </c>
      <c r="X57" s="208">
        <v>8.7499999999999994E-2</v>
      </c>
      <c r="Y57" s="208">
        <v>8.7499999999999994E-2</v>
      </c>
      <c r="Z57" s="208">
        <v>8.7499999999999994E-2</v>
      </c>
      <c r="AA57" s="208">
        <v>8.7499999999999994E-2</v>
      </c>
      <c r="AB57" s="208">
        <v>8.7499999999999994E-2</v>
      </c>
      <c r="AC57" s="208">
        <v>8.7499999999999994E-2</v>
      </c>
      <c r="AD57" s="208">
        <v>8.7499999999999994E-2</v>
      </c>
      <c r="AE57" s="208">
        <v>8.7499999999999994E-2</v>
      </c>
      <c r="AF57" s="208">
        <v>8.7499999999999994E-2</v>
      </c>
      <c r="AG57" s="208">
        <v>8.7499999999999994E-2</v>
      </c>
      <c r="AH57" s="208">
        <v>8.7499999999999994E-2</v>
      </c>
      <c r="AI57" s="208">
        <v>8.7499999999999994E-2</v>
      </c>
      <c r="AJ57" s="208">
        <v>8.7499999999999994E-2</v>
      </c>
      <c r="AK57" s="208">
        <v>8.7499999999999994E-2</v>
      </c>
      <c r="AL57" s="208">
        <v>8.7499999999999994E-2</v>
      </c>
      <c r="AM57" s="208">
        <v>8.7499999999999994E-2</v>
      </c>
      <c r="AN57" s="208">
        <v>8.7499999999999994E-2</v>
      </c>
      <c r="AO57" s="208">
        <v>8.7499999999999994E-2</v>
      </c>
      <c r="AP57" s="208">
        <v>8.7499999999999994E-2</v>
      </c>
      <c r="AQ57" s="208">
        <v>8.7499999999999994E-2</v>
      </c>
    </row>
    <row r="58" spans="7:43" ht="14.25" customHeight="1">
      <c r="G58" s="22"/>
      <c r="H58" s="290"/>
      <c r="J58" s="301"/>
      <c r="K58" s="129" t="s">
        <v>243</v>
      </c>
      <c r="L58" s="129" t="s">
        <v>219</v>
      </c>
      <c r="M58" s="207">
        <f t="shared" ref="M58:AQ58" si="3">(1+M55)/(1+M$47) - 1</f>
        <v>6.0975609756097615E-2</v>
      </c>
      <c r="N58" s="207">
        <f t="shared" si="3"/>
        <v>6.0975609756097615E-2</v>
      </c>
      <c r="O58" s="207">
        <f t="shared" si="3"/>
        <v>6.0975609756097615E-2</v>
      </c>
      <c r="P58" s="207">
        <f t="shared" si="3"/>
        <v>6.0975609756097615E-2</v>
      </c>
      <c r="Q58" s="207">
        <f t="shared" si="3"/>
        <v>6.0975609756097615E-2</v>
      </c>
      <c r="R58" s="207">
        <f t="shared" si="3"/>
        <v>6.0975609756097615E-2</v>
      </c>
      <c r="S58" s="207">
        <f t="shared" si="3"/>
        <v>6.0975609756097615E-2</v>
      </c>
      <c r="T58" s="207">
        <f t="shared" si="3"/>
        <v>6.0975609756097615E-2</v>
      </c>
      <c r="U58" s="207">
        <f t="shared" si="3"/>
        <v>6.0975609756097615E-2</v>
      </c>
      <c r="V58" s="207">
        <f t="shared" si="3"/>
        <v>6.0975609756097615E-2</v>
      </c>
      <c r="W58" s="207">
        <f t="shared" si="3"/>
        <v>6.0975609756097615E-2</v>
      </c>
      <c r="X58" s="207">
        <f t="shared" si="3"/>
        <v>6.0975609756097615E-2</v>
      </c>
      <c r="Y58" s="207">
        <f t="shared" si="3"/>
        <v>6.0975609756097615E-2</v>
      </c>
      <c r="Z58" s="207">
        <f t="shared" si="3"/>
        <v>6.0975609756097615E-2</v>
      </c>
      <c r="AA58" s="207">
        <f t="shared" si="3"/>
        <v>6.0975609756097615E-2</v>
      </c>
      <c r="AB58" s="207">
        <f t="shared" si="3"/>
        <v>6.0975609756097615E-2</v>
      </c>
      <c r="AC58" s="207">
        <f t="shared" si="3"/>
        <v>6.0975609756097615E-2</v>
      </c>
      <c r="AD58" s="207">
        <f t="shared" si="3"/>
        <v>6.0975609756097615E-2</v>
      </c>
      <c r="AE58" s="207">
        <f t="shared" si="3"/>
        <v>6.0975609756097615E-2</v>
      </c>
      <c r="AF58" s="207">
        <f t="shared" si="3"/>
        <v>6.0975609756097615E-2</v>
      </c>
      <c r="AG58" s="207">
        <f t="shared" si="3"/>
        <v>6.0975609756097615E-2</v>
      </c>
      <c r="AH58" s="207">
        <f t="shared" si="3"/>
        <v>6.0975609756097615E-2</v>
      </c>
      <c r="AI58" s="207">
        <f t="shared" si="3"/>
        <v>6.0975609756097615E-2</v>
      </c>
      <c r="AJ58" s="207">
        <f t="shared" si="3"/>
        <v>6.0975609756097615E-2</v>
      </c>
      <c r="AK58" s="207">
        <f t="shared" si="3"/>
        <v>6.0975609756097615E-2</v>
      </c>
      <c r="AL58" s="207">
        <f t="shared" si="3"/>
        <v>6.0975609756097615E-2</v>
      </c>
      <c r="AM58" s="207">
        <f t="shared" si="3"/>
        <v>6.0975609756097615E-2</v>
      </c>
      <c r="AN58" s="207">
        <f t="shared" si="3"/>
        <v>6.0975609756097615E-2</v>
      </c>
      <c r="AO58" s="207">
        <f t="shared" si="3"/>
        <v>6.0975609756097615E-2</v>
      </c>
      <c r="AP58" s="207">
        <f t="shared" si="3"/>
        <v>6.0975609756097615E-2</v>
      </c>
      <c r="AQ58" s="207">
        <f t="shared" si="3"/>
        <v>6.0975609756097615E-2</v>
      </c>
    </row>
    <row r="59" spans="7:43" ht="14.25" customHeight="1">
      <c r="G59" s="22"/>
      <c r="H59" s="290"/>
      <c r="J59" s="301"/>
      <c r="K59" s="129" t="s">
        <v>243</v>
      </c>
      <c r="L59" s="129" t="s">
        <v>218</v>
      </c>
      <c r="M59" s="207">
        <f t="shared" ref="M59:AQ59" si="4">(1+M56)/(1+M$47) - 1</f>
        <v>6.0975609756097615E-2</v>
      </c>
      <c r="N59" s="207">
        <f t="shared" si="4"/>
        <v>6.0975609756097615E-2</v>
      </c>
      <c r="O59" s="207">
        <f t="shared" si="4"/>
        <v>6.0975609756097615E-2</v>
      </c>
      <c r="P59" s="207">
        <f t="shared" si="4"/>
        <v>6.0975609756097615E-2</v>
      </c>
      <c r="Q59" s="207">
        <f t="shared" si="4"/>
        <v>6.0975609756097615E-2</v>
      </c>
      <c r="R59" s="207">
        <f t="shared" si="4"/>
        <v>6.0975609756097615E-2</v>
      </c>
      <c r="S59" s="207">
        <f t="shared" si="4"/>
        <v>6.0975609756097615E-2</v>
      </c>
      <c r="T59" s="207">
        <f t="shared" si="4"/>
        <v>6.0975609756097615E-2</v>
      </c>
      <c r="U59" s="207">
        <f t="shared" si="4"/>
        <v>6.0975609756097615E-2</v>
      </c>
      <c r="V59" s="207">
        <f t="shared" si="4"/>
        <v>6.0975609756097615E-2</v>
      </c>
      <c r="W59" s="207">
        <f t="shared" si="4"/>
        <v>6.0975609756097615E-2</v>
      </c>
      <c r="X59" s="207">
        <f t="shared" si="4"/>
        <v>6.0975609756097615E-2</v>
      </c>
      <c r="Y59" s="207">
        <f t="shared" si="4"/>
        <v>6.0975609756097615E-2</v>
      </c>
      <c r="Z59" s="207">
        <f t="shared" si="4"/>
        <v>6.0975609756097615E-2</v>
      </c>
      <c r="AA59" s="207">
        <f t="shared" si="4"/>
        <v>6.0975609756097615E-2</v>
      </c>
      <c r="AB59" s="207">
        <f t="shared" si="4"/>
        <v>6.0975609756097615E-2</v>
      </c>
      <c r="AC59" s="207">
        <f t="shared" si="4"/>
        <v>6.0975609756097615E-2</v>
      </c>
      <c r="AD59" s="207">
        <f t="shared" si="4"/>
        <v>6.0975609756097615E-2</v>
      </c>
      <c r="AE59" s="207">
        <f t="shared" si="4"/>
        <v>6.0975609756097615E-2</v>
      </c>
      <c r="AF59" s="207">
        <f t="shared" si="4"/>
        <v>6.0975609756097615E-2</v>
      </c>
      <c r="AG59" s="207">
        <f t="shared" si="4"/>
        <v>6.0975609756097615E-2</v>
      </c>
      <c r="AH59" s="207">
        <f t="shared" si="4"/>
        <v>6.0975609756097615E-2</v>
      </c>
      <c r="AI59" s="207">
        <f t="shared" si="4"/>
        <v>6.0975609756097615E-2</v>
      </c>
      <c r="AJ59" s="207">
        <f t="shared" si="4"/>
        <v>6.0975609756097615E-2</v>
      </c>
      <c r="AK59" s="207">
        <f t="shared" si="4"/>
        <v>6.0975609756097615E-2</v>
      </c>
      <c r="AL59" s="207">
        <f t="shared" si="4"/>
        <v>6.0975609756097615E-2</v>
      </c>
      <c r="AM59" s="207">
        <f t="shared" si="4"/>
        <v>6.0975609756097615E-2</v>
      </c>
      <c r="AN59" s="207">
        <f t="shared" si="4"/>
        <v>6.0975609756097615E-2</v>
      </c>
      <c r="AO59" s="207">
        <f t="shared" si="4"/>
        <v>6.0975609756097615E-2</v>
      </c>
      <c r="AP59" s="207">
        <f t="shared" si="4"/>
        <v>6.0975609756097615E-2</v>
      </c>
      <c r="AQ59" s="207">
        <f t="shared" si="4"/>
        <v>6.0975609756097615E-2</v>
      </c>
    </row>
    <row r="60" spans="7:43" ht="14.25" customHeight="1">
      <c r="G60" s="22"/>
      <c r="H60" s="290"/>
      <c r="J60" s="301"/>
      <c r="K60" s="129" t="s">
        <v>243</v>
      </c>
      <c r="L60" s="129" t="s">
        <v>214</v>
      </c>
      <c r="M60" s="207">
        <f t="shared" ref="M60:AQ60" si="5">(1+M57)/(1+M$47) - 1</f>
        <v>6.0975609756097615E-2</v>
      </c>
      <c r="N60" s="207">
        <f t="shared" si="5"/>
        <v>6.0975609756097615E-2</v>
      </c>
      <c r="O60" s="207">
        <f t="shared" si="5"/>
        <v>6.0975609756097615E-2</v>
      </c>
      <c r="P60" s="207">
        <f t="shared" si="5"/>
        <v>6.0975609756097615E-2</v>
      </c>
      <c r="Q60" s="207">
        <f t="shared" si="5"/>
        <v>6.0975609756097615E-2</v>
      </c>
      <c r="R60" s="207">
        <f t="shared" si="5"/>
        <v>6.0975609756097615E-2</v>
      </c>
      <c r="S60" s="207">
        <f t="shared" si="5"/>
        <v>6.0975609756097615E-2</v>
      </c>
      <c r="T60" s="207">
        <f t="shared" si="5"/>
        <v>6.0975609756097615E-2</v>
      </c>
      <c r="U60" s="207">
        <f t="shared" si="5"/>
        <v>6.0975609756097615E-2</v>
      </c>
      <c r="V60" s="207">
        <f t="shared" si="5"/>
        <v>6.0975609756097615E-2</v>
      </c>
      <c r="W60" s="207">
        <f t="shared" si="5"/>
        <v>6.0975609756097615E-2</v>
      </c>
      <c r="X60" s="207">
        <f t="shared" si="5"/>
        <v>6.0975609756097615E-2</v>
      </c>
      <c r="Y60" s="207">
        <f t="shared" si="5"/>
        <v>6.0975609756097615E-2</v>
      </c>
      <c r="Z60" s="207">
        <f t="shared" si="5"/>
        <v>6.0975609756097615E-2</v>
      </c>
      <c r="AA60" s="207">
        <f t="shared" si="5"/>
        <v>6.0975609756097615E-2</v>
      </c>
      <c r="AB60" s="207">
        <f t="shared" si="5"/>
        <v>6.0975609756097615E-2</v>
      </c>
      <c r="AC60" s="207">
        <f t="shared" si="5"/>
        <v>6.0975609756097615E-2</v>
      </c>
      <c r="AD60" s="207">
        <f t="shared" si="5"/>
        <v>6.0975609756097615E-2</v>
      </c>
      <c r="AE60" s="207">
        <f t="shared" si="5"/>
        <v>6.0975609756097615E-2</v>
      </c>
      <c r="AF60" s="207">
        <f t="shared" si="5"/>
        <v>6.0975609756097615E-2</v>
      </c>
      <c r="AG60" s="207">
        <f t="shared" si="5"/>
        <v>6.0975609756097615E-2</v>
      </c>
      <c r="AH60" s="207">
        <f t="shared" si="5"/>
        <v>6.0975609756097615E-2</v>
      </c>
      <c r="AI60" s="207">
        <f t="shared" si="5"/>
        <v>6.0975609756097615E-2</v>
      </c>
      <c r="AJ60" s="207">
        <f t="shared" si="5"/>
        <v>6.0975609756097615E-2</v>
      </c>
      <c r="AK60" s="207">
        <f t="shared" si="5"/>
        <v>6.0975609756097615E-2</v>
      </c>
      <c r="AL60" s="207">
        <f t="shared" si="5"/>
        <v>6.0975609756097615E-2</v>
      </c>
      <c r="AM60" s="207">
        <f t="shared" si="5"/>
        <v>6.0975609756097615E-2</v>
      </c>
      <c r="AN60" s="207">
        <f t="shared" si="5"/>
        <v>6.0975609756097615E-2</v>
      </c>
      <c r="AO60" s="207">
        <f t="shared" si="5"/>
        <v>6.0975609756097615E-2</v>
      </c>
      <c r="AP60" s="207">
        <f t="shared" si="5"/>
        <v>6.0975609756097615E-2</v>
      </c>
      <c r="AQ60" s="207">
        <f t="shared" si="5"/>
        <v>6.0975609756097615E-2</v>
      </c>
    </row>
    <row r="61" spans="7:43" ht="14.25" customHeight="1">
      <c r="G61" s="22"/>
      <c r="H61" s="290"/>
      <c r="J61" s="301"/>
      <c r="K61" s="129" t="s">
        <v>242</v>
      </c>
      <c r="L61" s="129" t="s">
        <v>219</v>
      </c>
      <c r="M61" s="208">
        <v>0.53788825591742551</v>
      </c>
      <c r="N61" s="208">
        <v>0.53788825591742551</v>
      </c>
      <c r="O61" s="208">
        <v>0.53788825591742551</v>
      </c>
      <c r="P61" s="208">
        <v>0.53788825591742551</v>
      </c>
      <c r="Q61" s="208">
        <v>0.56721612450973258</v>
      </c>
      <c r="R61" s="208">
        <v>0.56721612450973258</v>
      </c>
      <c r="S61" s="208">
        <v>0.68452759887896109</v>
      </c>
      <c r="T61" s="208">
        <v>0.68086539406096958</v>
      </c>
      <c r="U61" s="208">
        <v>0.67720318924297807</v>
      </c>
      <c r="V61" s="208">
        <v>0.67354098442498656</v>
      </c>
      <c r="W61" s="208">
        <v>0.66987877960699493</v>
      </c>
      <c r="X61" s="208">
        <v>0.66987877960699493</v>
      </c>
      <c r="Y61" s="208">
        <v>0.66987877960699493</v>
      </c>
      <c r="Z61" s="208">
        <v>0.66987877960699493</v>
      </c>
      <c r="AA61" s="208">
        <v>0.66987877960699493</v>
      </c>
      <c r="AB61" s="208">
        <v>0.66987877960699493</v>
      </c>
      <c r="AC61" s="208">
        <v>0.66987877960699493</v>
      </c>
      <c r="AD61" s="208">
        <v>0.66987877960699493</v>
      </c>
      <c r="AE61" s="208">
        <v>0.66987877960699493</v>
      </c>
      <c r="AF61" s="208">
        <v>0.66987877960699493</v>
      </c>
      <c r="AG61" s="208">
        <v>0.66987877960699493</v>
      </c>
      <c r="AH61" s="208">
        <v>0.66987877960699493</v>
      </c>
      <c r="AI61" s="208">
        <v>0.66987877960699493</v>
      </c>
      <c r="AJ61" s="208">
        <v>0.66987877960699493</v>
      </c>
      <c r="AK61" s="208">
        <v>0.66987877960699493</v>
      </c>
      <c r="AL61" s="208">
        <v>0.66987877960699493</v>
      </c>
      <c r="AM61" s="208">
        <v>0.66987877960699493</v>
      </c>
      <c r="AN61" s="208">
        <v>0.66987877960699493</v>
      </c>
      <c r="AO61" s="208">
        <v>0.66987877960699493</v>
      </c>
      <c r="AP61" s="208">
        <v>0.66987877960699493</v>
      </c>
      <c r="AQ61" s="208">
        <v>0.66987877960699493</v>
      </c>
    </row>
    <row r="62" spans="7:43" ht="14.25" customHeight="1">
      <c r="G62" s="22"/>
      <c r="H62" s="290"/>
      <c r="J62" s="301"/>
      <c r="K62" s="129" t="s">
        <v>242</v>
      </c>
      <c r="L62" s="129" t="s">
        <v>218</v>
      </c>
      <c r="M62" s="208">
        <v>0.53788825591742551</v>
      </c>
      <c r="N62" s="208">
        <v>0.53788825591742551</v>
      </c>
      <c r="O62" s="208">
        <v>0.53788825591742551</v>
      </c>
      <c r="P62" s="208">
        <v>0.53788825591742551</v>
      </c>
      <c r="Q62" s="208">
        <v>0.56721612450973258</v>
      </c>
      <c r="R62" s="208">
        <v>0.56721612450973258</v>
      </c>
      <c r="S62" s="208">
        <v>0.68452759887896109</v>
      </c>
      <c r="T62" s="208">
        <v>0.68086539406096958</v>
      </c>
      <c r="U62" s="208">
        <v>0.67720318924297807</v>
      </c>
      <c r="V62" s="208">
        <v>0.67354098442498656</v>
      </c>
      <c r="W62" s="208">
        <v>0.66987877960699493</v>
      </c>
      <c r="X62" s="208">
        <v>0.66987877960699493</v>
      </c>
      <c r="Y62" s="208">
        <v>0.66987877960699493</v>
      </c>
      <c r="Z62" s="208">
        <v>0.66987877960699493</v>
      </c>
      <c r="AA62" s="208">
        <v>0.66987877960699493</v>
      </c>
      <c r="AB62" s="208">
        <v>0.66987877960699493</v>
      </c>
      <c r="AC62" s="208">
        <v>0.66987877960699493</v>
      </c>
      <c r="AD62" s="208">
        <v>0.66987877960699493</v>
      </c>
      <c r="AE62" s="208">
        <v>0.66987877960699493</v>
      </c>
      <c r="AF62" s="208">
        <v>0.66987877960699493</v>
      </c>
      <c r="AG62" s="208">
        <v>0.66987877960699493</v>
      </c>
      <c r="AH62" s="208">
        <v>0.66987877960699493</v>
      </c>
      <c r="AI62" s="208">
        <v>0.66987877960699493</v>
      </c>
      <c r="AJ62" s="208">
        <v>0.66987877960699493</v>
      </c>
      <c r="AK62" s="208">
        <v>0.66987877960699493</v>
      </c>
      <c r="AL62" s="208">
        <v>0.66987877960699493</v>
      </c>
      <c r="AM62" s="208">
        <v>0.66987877960699493</v>
      </c>
      <c r="AN62" s="208">
        <v>0.66987877960699493</v>
      </c>
      <c r="AO62" s="208">
        <v>0.66987877960699493</v>
      </c>
      <c r="AP62" s="208">
        <v>0.66987877960699493</v>
      </c>
      <c r="AQ62" s="208">
        <v>0.66987877960699493</v>
      </c>
    </row>
    <row r="63" spans="7:43" ht="14.25" customHeight="1">
      <c r="G63" s="22"/>
      <c r="H63" s="290"/>
      <c r="J63" s="301"/>
      <c r="K63" s="129" t="s">
        <v>242</v>
      </c>
      <c r="L63" s="129" t="s">
        <v>214</v>
      </c>
      <c r="M63" s="208">
        <v>0.53788825591742551</v>
      </c>
      <c r="N63" s="208">
        <v>0.53788825591742551</v>
      </c>
      <c r="O63" s="208">
        <v>0.53788825591742551</v>
      </c>
      <c r="P63" s="208">
        <v>0.53788825591742551</v>
      </c>
      <c r="Q63" s="208">
        <v>0.56721612450973258</v>
      </c>
      <c r="R63" s="208">
        <v>0.56721612450973258</v>
      </c>
      <c r="S63" s="208">
        <v>0.68452759887896109</v>
      </c>
      <c r="T63" s="208">
        <v>0.68086539406096958</v>
      </c>
      <c r="U63" s="208">
        <v>0.67720318924297807</v>
      </c>
      <c r="V63" s="208">
        <v>0.67354098442498656</v>
      </c>
      <c r="W63" s="208">
        <v>0.66987877960699493</v>
      </c>
      <c r="X63" s="208">
        <v>0.66987877960699493</v>
      </c>
      <c r="Y63" s="208">
        <v>0.66987877960699493</v>
      </c>
      <c r="Z63" s="208">
        <v>0.66987877960699493</v>
      </c>
      <c r="AA63" s="208">
        <v>0.66987877960699493</v>
      </c>
      <c r="AB63" s="208">
        <v>0.66987877960699493</v>
      </c>
      <c r="AC63" s="208">
        <v>0.66987877960699493</v>
      </c>
      <c r="AD63" s="208">
        <v>0.66987877960699493</v>
      </c>
      <c r="AE63" s="208">
        <v>0.66987877960699493</v>
      </c>
      <c r="AF63" s="208">
        <v>0.66987877960699493</v>
      </c>
      <c r="AG63" s="208">
        <v>0.66987877960699493</v>
      </c>
      <c r="AH63" s="208">
        <v>0.66987877960699493</v>
      </c>
      <c r="AI63" s="208">
        <v>0.66987877960699493</v>
      </c>
      <c r="AJ63" s="208">
        <v>0.66987877960699493</v>
      </c>
      <c r="AK63" s="208">
        <v>0.66987877960699493</v>
      </c>
      <c r="AL63" s="208">
        <v>0.66987877960699493</v>
      </c>
      <c r="AM63" s="208">
        <v>0.66987877960699493</v>
      </c>
      <c r="AN63" s="208">
        <v>0.66987877960699493</v>
      </c>
      <c r="AO63" s="208">
        <v>0.66987877960699493</v>
      </c>
      <c r="AP63" s="208">
        <v>0.66987877960699493</v>
      </c>
      <c r="AQ63" s="208">
        <v>0.66987877960699493</v>
      </c>
    </row>
    <row r="64" spans="7:43" ht="14.25" customHeight="1">
      <c r="G64" s="22"/>
      <c r="H64" s="290"/>
      <c r="J64" s="301"/>
      <c r="K64" s="129" t="s">
        <v>86</v>
      </c>
      <c r="L64" s="129" t="s">
        <v>220</v>
      </c>
      <c r="M64" s="208">
        <v>0.25739999999999996</v>
      </c>
      <c r="N64" s="208">
        <v>0.25739999999999996</v>
      </c>
      <c r="O64" s="208">
        <v>0.25739999999999996</v>
      </c>
      <c r="P64" s="208">
        <v>0.25739999999999996</v>
      </c>
      <c r="Q64" s="208">
        <v>0.25739999999999996</v>
      </c>
      <c r="R64" s="208">
        <v>0.25739999999999996</v>
      </c>
      <c r="S64" s="208">
        <v>0.25739999999999996</v>
      </c>
      <c r="T64" s="208">
        <v>0.25739999999999996</v>
      </c>
      <c r="U64" s="208">
        <v>0.25739999999999996</v>
      </c>
      <c r="V64" s="208">
        <v>0.25739999999999996</v>
      </c>
      <c r="W64" s="208">
        <v>0.25739999999999996</v>
      </c>
      <c r="X64" s="208">
        <v>0.25739999999999996</v>
      </c>
      <c r="Y64" s="208">
        <v>0.25739999999999996</v>
      </c>
      <c r="Z64" s="208">
        <v>0.25739999999999996</v>
      </c>
      <c r="AA64" s="208">
        <v>0.25739999999999996</v>
      </c>
      <c r="AB64" s="208">
        <v>0.25739999999999996</v>
      </c>
      <c r="AC64" s="208">
        <v>0.25739999999999996</v>
      </c>
      <c r="AD64" s="208">
        <v>0.25739999999999996</v>
      </c>
      <c r="AE64" s="208">
        <v>0.25739999999999996</v>
      </c>
      <c r="AF64" s="208">
        <v>0.25739999999999996</v>
      </c>
      <c r="AG64" s="208">
        <v>0.25739999999999996</v>
      </c>
      <c r="AH64" s="208">
        <v>0.25739999999999996</v>
      </c>
      <c r="AI64" s="208">
        <v>0.25739999999999996</v>
      </c>
      <c r="AJ64" s="208">
        <v>0.25739999999999996</v>
      </c>
      <c r="AK64" s="208">
        <v>0.25739999999999996</v>
      </c>
      <c r="AL64" s="208">
        <v>0.25739999999999996</v>
      </c>
      <c r="AM64" s="208">
        <v>0.25739999999999996</v>
      </c>
      <c r="AN64" s="208">
        <v>0.25739999999999996</v>
      </c>
      <c r="AO64" s="208">
        <v>0.25739999999999996</v>
      </c>
      <c r="AP64" s="208">
        <v>0.25739999999999996</v>
      </c>
      <c r="AQ64" s="208">
        <v>0.25739999999999996</v>
      </c>
    </row>
    <row r="65" spans="7:44" ht="14.25" customHeight="1">
      <c r="G65" s="22"/>
      <c r="H65" s="290"/>
      <c r="J65" s="301"/>
      <c r="K65" s="129" t="s">
        <v>241</v>
      </c>
      <c r="L65" s="129" t="s">
        <v>219</v>
      </c>
      <c r="M65" s="130">
        <f t="shared" ref="M65:AQ65" si="6">M61*M48*(1-M$64)+(1-M61)*(M55)</f>
        <v>5.6412210360996473E-2</v>
      </c>
      <c r="N65" s="130">
        <f t="shared" si="6"/>
        <v>5.6412210360996473E-2</v>
      </c>
      <c r="O65" s="130">
        <f t="shared" si="6"/>
        <v>5.6412210360996473E-2</v>
      </c>
      <c r="P65" s="130">
        <f t="shared" si="6"/>
        <v>5.6412210360996473E-2</v>
      </c>
      <c r="Q65" s="130">
        <f t="shared" si="6"/>
        <v>5.4717176867835497E-2</v>
      </c>
      <c r="R65" s="130">
        <f t="shared" si="6"/>
        <v>5.4717176867835497E-2</v>
      </c>
      <c r="S65" s="130">
        <f t="shared" si="6"/>
        <v>4.8953703285046599E-2</v>
      </c>
      <c r="T65" s="130">
        <f t="shared" si="6"/>
        <v>5.017114625137091E-2</v>
      </c>
      <c r="U65" s="130">
        <f t="shared" si="6"/>
        <v>5.1377711004503855E-2</v>
      </c>
      <c r="V65" s="130">
        <f t="shared" si="6"/>
        <v>5.2573397544445441E-2</v>
      </c>
      <c r="W65" s="130">
        <f t="shared" si="6"/>
        <v>5.3758205871195661E-2</v>
      </c>
      <c r="X65" s="130">
        <f t="shared" si="6"/>
        <v>5.3758205871195661E-2</v>
      </c>
      <c r="Y65" s="130">
        <f t="shared" si="6"/>
        <v>5.3758205871195661E-2</v>
      </c>
      <c r="Z65" s="130">
        <f t="shared" si="6"/>
        <v>5.3758205871195661E-2</v>
      </c>
      <c r="AA65" s="130">
        <f t="shared" si="6"/>
        <v>5.3758205871195661E-2</v>
      </c>
      <c r="AB65" s="130">
        <f t="shared" si="6"/>
        <v>5.3758205871195661E-2</v>
      </c>
      <c r="AC65" s="130">
        <f t="shared" si="6"/>
        <v>5.3758205871195661E-2</v>
      </c>
      <c r="AD65" s="130">
        <f t="shared" si="6"/>
        <v>5.3758205871195661E-2</v>
      </c>
      <c r="AE65" s="130">
        <f t="shared" si="6"/>
        <v>5.3758205871195661E-2</v>
      </c>
      <c r="AF65" s="130">
        <f t="shared" si="6"/>
        <v>5.3758205871195661E-2</v>
      </c>
      <c r="AG65" s="130">
        <f t="shared" si="6"/>
        <v>5.3758205871195661E-2</v>
      </c>
      <c r="AH65" s="130">
        <f t="shared" si="6"/>
        <v>5.3758205871195661E-2</v>
      </c>
      <c r="AI65" s="130">
        <f t="shared" si="6"/>
        <v>5.3758205871195661E-2</v>
      </c>
      <c r="AJ65" s="130">
        <f t="shared" si="6"/>
        <v>5.3758205871195661E-2</v>
      </c>
      <c r="AK65" s="130">
        <f t="shared" si="6"/>
        <v>5.3758205871195661E-2</v>
      </c>
      <c r="AL65" s="130">
        <f t="shared" si="6"/>
        <v>5.3758205871195661E-2</v>
      </c>
      <c r="AM65" s="130">
        <f t="shared" si="6"/>
        <v>5.3758205871195661E-2</v>
      </c>
      <c r="AN65" s="130">
        <f t="shared" si="6"/>
        <v>5.3758205871195661E-2</v>
      </c>
      <c r="AO65" s="130">
        <f t="shared" si="6"/>
        <v>5.3758205871195661E-2</v>
      </c>
      <c r="AP65" s="130">
        <f t="shared" si="6"/>
        <v>5.3758205871195661E-2</v>
      </c>
      <c r="AQ65" s="130">
        <f t="shared" si="6"/>
        <v>5.3758205871195661E-2</v>
      </c>
    </row>
    <row r="66" spans="7:44" ht="14.25" customHeight="1">
      <c r="G66" s="22"/>
      <c r="H66" s="290"/>
      <c r="J66" s="301"/>
      <c r="K66" s="129" t="s">
        <v>241</v>
      </c>
      <c r="L66" s="129" t="s">
        <v>218</v>
      </c>
      <c r="M66" s="130">
        <f t="shared" ref="M66:AQ66" si="7">M62*M49*(1-M$64)+(1-M62)*(M56)</f>
        <v>5.6412210360996473E-2</v>
      </c>
      <c r="N66" s="130">
        <f t="shared" si="7"/>
        <v>5.6412210360996473E-2</v>
      </c>
      <c r="O66" s="130">
        <f t="shared" si="7"/>
        <v>5.6412210360996473E-2</v>
      </c>
      <c r="P66" s="130">
        <f t="shared" si="7"/>
        <v>5.6412210360996473E-2</v>
      </c>
      <c r="Q66" s="130">
        <f t="shared" si="7"/>
        <v>5.4717176867835497E-2</v>
      </c>
      <c r="R66" s="130">
        <f t="shared" si="7"/>
        <v>5.4717176867835497E-2</v>
      </c>
      <c r="S66" s="130">
        <f t="shared" si="7"/>
        <v>4.8953703285046599E-2</v>
      </c>
      <c r="T66" s="130">
        <f t="shared" si="7"/>
        <v>5.017114625137091E-2</v>
      </c>
      <c r="U66" s="130">
        <f t="shared" si="7"/>
        <v>5.1377711004503855E-2</v>
      </c>
      <c r="V66" s="130">
        <f t="shared" si="7"/>
        <v>5.2573397544445441E-2</v>
      </c>
      <c r="W66" s="130">
        <f t="shared" si="7"/>
        <v>5.3758205871195661E-2</v>
      </c>
      <c r="X66" s="130">
        <f t="shared" si="7"/>
        <v>5.3758205871195661E-2</v>
      </c>
      <c r="Y66" s="130">
        <f t="shared" si="7"/>
        <v>5.3758205871195661E-2</v>
      </c>
      <c r="Z66" s="130">
        <f t="shared" si="7"/>
        <v>5.3758205871195661E-2</v>
      </c>
      <c r="AA66" s="130">
        <f t="shared" si="7"/>
        <v>5.3758205871195661E-2</v>
      </c>
      <c r="AB66" s="130">
        <f t="shared" si="7"/>
        <v>5.3758205871195661E-2</v>
      </c>
      <c r="AC66" s="130">
        <f t="shared" si="7"/>
        <v>5.3758205871195661E-2</v>
      </c>
      <c r="AD66" s="130">
        <f t="shared" si="7"/>
        <v>5.3758205871195661E-2</v>
      </c>
      <c r="AE66" s="130">
        <f t="shared" si="7"/>
        <v>5.3758205871195661E-2</v>
      </c>
      <c r="AF66" s="130">
        <f t="shared" si="7"/>
        <v>5.3758205871195661E-2</v>
      </c>
      <c r="AG66" s="130">
        <f t="shared" si="7"/>
        <v>5.3758205871195661E-2</v>
      </c>
      <c r="AH66" s="130">
        <f t="shared" si="7"/>
        <v>5.3758205871195661E-2</v>
      </c>
      <c r="AI66" s="130">
        <f t="shared" si="7"/>
        <v>5.3758205871195661E-2</v>
      </c>
      <c r="AJ66" s="130">
        <f t="shared" si="7"/>
        <v>5.3758205871195661E-2</v>
      </c>
      <c r="AK66" s="130">
        <f t="shared" si="7"/>
        <v>5.3758205871195661E-2</v>
      </c>
      <c r="AL66" s="130">
        <f t="shared" si="7"/>
        <v>5.3758205871195661E-2</v>
      </c>
      <c r="AM66" s="130">
        <f t="shared" si="7"/>
        <v>5.3758205871195661E-2</v>
      </c>
      <c r="AN66" s="130">
        <f t="shared" si="7"/>
        <v>5.3758205871195661E-2</v>
      </c>
      <c r="AO66" s="130">
        <f t="shared" si="7"/>
        <v>5.3758205871195661E-2</v>
      </c>
      <c r="AP66" s="130">
        <f t="shared" si="7"/>
        <v>5.3758205871195661E-2</v>
      </c>
      <c r="AQ66" s="130">
        <f t="shared" si="7"/>
        <v>5.3758205871195661E-2</v>
      </c>
    </row>
    <row r="67" spans="7:44" ht="14.25" customHeight="1">
      <c r="G67" s="22"/>
      <c r="H67" s="290"/>
      <c r="J67" s="301"/>
      <c r="K67" s="129" t="s">
        <v>241</v>
      </c>
      <c r="L67" s="129" t="s">
        <v>214</v>
      </c>
      <c r="M67" s="130">
        <f t="shared" ref="M67:AQ67" si="8">M63*M50*(1-M$64)+(1-M63)*(M57)</f>
        <v>5.6412210360996473E-2</v>
      </c>
      <c r="N67" s="130">
        <f t="shared" si="8"/>
        <v>5.6412210360996473E-2</v>
      </c>
      <c r="O67" s="130">
        <f t="shared" si="8"/>
        <v>5.6412210360996473E-2</v>
      </c>
      <c r="P67" s="130">
        <f t="shared" si="8"/>
        <v>5.6412210360996473E-2</v>
      </c>
      <c r="Q67" s="130">
        <f t="shared" si="8"/>
        <v>5.4717176867835497E-2</v>
      </c>
      <c r="R67" s="130">
        <f t="shared" si="8"/>
        <v>5.4717176867835497E-2</v>
      </c>
      <c r="S67" s="130">
        <f t="shared" si="8"/>
        <v>4.8953703285046599E-2</v>
      </c>
      <c r="T67" s="130">
        <f t="shared" si="8"/>
        <v>5.017114625137091E-2</v>
      </c>
      <c r="U67" s="130">
        <f t="shared" si="8"/>
        <v>5.1377711004503855E-2</v>
      </c>
      <c r="V67" s="130">
        <f t="shared" si="8"/>
        <v>5.2573397544445441E-2</v>
      </c>
      <c r="W67" s="130">
        <f t="shared" si="8"/>
        <v>5.3758205871195661E-2</v>
      </c>
      <c r="X67" s="130">
        <f t="shared" si="8"/>
        <v>5.3758205871195661E-2</v>
      </c>
      <c r="Y67" s="130">
        <f t="shared" si="8"/>
        <v>5.3758205871195661E-2</v>
      </c>
      <c r="Z67" s="130">
        <f t="shared" si="8"/>
        <v>5.3758205871195661E-2</v>
      </c>
      <c r="AA67" s="130">
        <f t="shared" si="8"/>
        <v>5.3758205871195661E-2</v>
      </c>
      <c r="AB67" s="130">
        <f t="shared" si="8"/>
        <v>5.3758205871195661E-2</v>
      </c>
      <c r="AC67" s="130">
        <f t="shared" si="8"/>
        <v>5.3758205871195661E-2</v>
      </c>
      <c r="AD67" s="130">
        <f t="shared" si="8"/>
        <v>5.3758205871195661E-2</v>
      </c>
      <c r="AE67" s="130">
        <f t="shared" si="8"/>
        <v>5.3758205871195661E-2</v>
      </c>
      <c r="AF67" s="130">
        <f t="shared" si="8"/>
        <v>5.3758205871195661E-2</v>
      </c>
      <c r="AG67" s="130">
        <f t="shared" si="8"/>
        <v>5.3758205871195661E-2</v>
      </c>
      <c r="AH67" s="130">
        <f t="shared" si="8"/>
        <v>5.3758205871195661E-2</v>
      </c>
      <c r="AI67" s="130">
        <f t="shared" si="8"/>
        <v>5.3758205871195661E-2</v>
      </c>
      <c r="AJ67" s="130">
        <f t="shared" si="8"/>
        <v>5.3758205871195661E-2</v>
      </c>
      <c r="AK67" s="130">
        <f t="shared" si="8"/>
        <v>5.3758205871195661E-2</v>
      </c>
      <c r="AL67" s="130">
        <f t="shared" si="8"/>
        <v>5.3758205871195661E-2</v>
      </c>
      <c r="AM67" s="130">
        <f t="shared" si="8"/>
        <v>5.3758205871195661E-2</v>
      </c>
      <c r="AN67" s="130">
        <f t="shared" si="8"/>
        <v>5.3758205871195661E-2</v>
      </c>
      <c r="AO67" s="130">
        <f t="shared" si="8"/>
        <v>5.3758205871195661E-2</v>
      </c>
      <c r="AP67" s="130">
        <f t="shared" si="8"/>
        <v>5.3758205871195661E-2</v>
      </c>
      <c r="AQ67" s="130">
        <f t="shared" si="8"/>
        <v>5.3758205871195661E-2</v>
      </c>
    </row>
    <row r="68" spans="7:44" ht="14.25" customHeight="1">
      <c r="G68" s="22"/>
      <c r="H68" s="290"/>
      <c r="J68" s="301"/>
      <c r="K68" s="129" t="s">
        <v>240</v>
      </c>
      <c r="L68" s="129" t="s">
        <v>219</v>
      </c>
      <c r="M68" s="207">
        <f t="shared" ref="M68:AQ68" si="9">(1+M65)/(1+M$47) - 1</f>
        <v>3.0646058888777139E-2</v>
      </c>
      <c r="N68" s="207">
        <f t="shared" si="9"/>
        <v>3.0646058888777139E-2</v>
      </c>
      <c r="O68" s="207">
        <f t="shared" si="9"/>
        <v>3.0646058888777139E-2</v>
      </c>
      <c r="P68" s="207">
        <f t="shared" si="9"/>
        <v>3.0646058888777139E-2</v>
      </c>
      <c r="Q68" s="207">
        <f t="shared" si="9"/>
        <v>2.8992367675937158E-2</v>
      </c>
      <c r="R68" s="207">
        <f t="shared" si="9"/>
        <v>2.8992367675937158E-2</v>
      </c>
      <c r="S68" s="207">
        <f t="shared" si="9"/>
        <v>2.3369466619557855E-2</v>
      </c>
      <c r="T68" s="207">
        <f t="shared" si="9"/>
        <v>2.4557215854996262E-2</v>
      </c>
      <c r="U68" s="207">
        <f t="shared" si="9"/>
        <v>2.5734352199516142E-2</v>
      </c>
      <c r="V68" s="207">
        <f t="shared" si="9"/>
        <v>2.6900875653117495E-2</v>
      </c>
      <c r="W68" s="207">
        <f t="shared" si="9"/>
        <v>2.8056786215800766E-2</v>
      </c>
      <c r="X68" s="207">
        <f t="shared" si="9"/>
        <v>2.8056786215800766E-2</v>
      </c>
      <c r="Y68" s="207">
        <f t="shared" si="9"/>
        <v>2.8056786215800766E-2</v>
      </c>
      <c r="Z68" s="207">
        <f t="shared" si="9"/>
        <v>2.8056786215800766E-2</v>
      </c>
      <c r="AA68" s="207">
        <f t="shared" si="9"/>
        <v>2.8056786215800766E-2</v>
      </c>
      <c r="AB68" s="207">
        <f t="shared" si="9"/>
        <v>2.8056786215800766E-2</v>
      </c>
      <c r="AC68" s="207">
        <f t="shared" si="9"/>
        <v>2.8056786215800766E-2</v>
      </c>
      <c r="AD68" s="207">
        <f t="shared" si="9"/>
        <v>2.8056786215800766E-2</v>
      </c>
      <c r="AE68" s="207">
        <f t="shared" si="9"/>
        <v>2.8056786215800766E-2</v>
      </c>
      <c r="AF68" s="207">
        <f t="shared" si="9"/>
        <v>2.8056786215800766E-2</v>
      </c>
      <c r="AG68" s="207">
        <f t="shared" si="9"/>
        <v>2.8056786215800766E-2</v>
      </c>
      <c r="AH68" s="207">
        <f t="shared" si="9"/>
        <v>2.8056786215800766E-2</v>
      </c>
      <c r="AI68" s="207">
        <f t="shared" si="9"/>
        <v>2.8056786215800766E-2</v>
      </c>
      <c r="AJ68" s="207">
        <f t="shared" si="9"/>
        <v>2.8056786215800766E-2</v>
      </c>
      <c r="AK68" s="207">
        <f t="shared" si="9"/>
        <v>2.8056786215800766E-2</v>
      </c>
      <c r="AL68" s="207">
        <f t="shared" si="9"/>
        <v>2.8056786215800766E-2</v>
      </c>
      <c r="AM68" s="207">
        <f t="shared" si="9"/>
        <v>2.8056786215800766E-2</v>
      </c>
      <c r="AN68" s="207">
        <f t="shared" si="9"/>
        <v>2.8056786215800766E-2</v>
      </c>
      <c r="AO68" s="207">
        <f t="shared" si="9"/>
        <v>2.8056786215800766E-2</v>
      </c>
      <c r="AP68" s="207">
        <f t="shared" si="9"/>
        <v>2.8056786215800766E-2</v>
      </c>
      <c r="AQ68" s="207">
        <f t="shared" si="9"/>
        <v>2.8056786215800766E-2</v>
      </c>
    </row>
    <row r="69" spans="7:44" ht="14.25" customHeight="1">
      <c r="G69" s="22"/>
      <c r="H69" s="290"/>
      <c r="J69" s="301"/>
      <c r="K69" s="129" t="s">
        <v>240</v>
      </c>
      <c r="L69" s="129" t="s">
        <v>218</v>
      </c>
      <c r="M69" s="207">
        <f t="shared" ref="M69:AQ69" si="10">(1+M66)/(1+M$47) - 1</f>
        <v>3.0646058888777139E-2</v>
      </c>
      <c r="N69" s="207">
        <f t="shared" si="10"/>
        <v>3.0646058888777139E-2</v>
      </c>
      <c r="O69" s="207">
        <f t="shared" si="10"/>
        <v>3.0646058888777139E-2</v>
      </c>
      <c r="P69" s="207">
        <f t="shared" si="10"/>
        <v>3.0646058888777139E-2</v>
      </c>
      <c r="Q69" s="207">
        <f t="shared" si="10"/>
        <v>2.8992367675937158E-2</v>
      </c>
      <c r="R69" s="207">
        <f t="shared" si="10"/>
        <v>2.8992367675937158E-2</v>
      </c>
      <c r="S69" s="207">
        <f t="shared" si="10"/>
        <v>2.3369466619557855E-2</v>
      </c>
      <c r="T69" s="207">
        <f t="shared" si="10"/>
        <v>2.4557215854996262E-2</v>
      </c>
      <c r="U69" s="207">
        <f t="shared" si="10"/>
        <v>2.5734352199516142E-2</v>
      </c>
      <c r="V69" s="207">
        <f t="shared" si="10"/>
        <v>2.6900875653117495E-2</v>
      </c>
      <c r="W69" s="207">
        <f t="shared" si="10"/>
        <v>2.8056786215800766E-2</v>
      </c>
      <c r="X69" s="207">
        <f t="shared" si="10"/>
        <v>2.8056786215800766E-2</v>
      </c>
      <c r="Y69" s="207">
        <f t="shared" si="10"/>
        <v>2.8056786215800766E-2</v>
      </c>
      <c r="Z69" s="207">
        <f t="shared" si="10"/>
        <v>2.8056786215800766E-2</v>
      </c>
      <c r="AA69" s="207">
        <f t="shared" si="10"/>
        <v>2.8056786215800766E-2</v>
      </c>
      <c r="AB69" s="207">
        <f t="shared" si="10"/>
        <v>2.8056786215800766E-2</v>
      </c>
      <c r="AC69" s="207">
        <f t="shared" si="10"/>
        <v>2.8056786215800766E-2</v>
      </c>
      <c r="AD69" s="207">
        <f t="shared" si="10"/>
        <v>2.8056786215800766E-2</v>
      </c>
      <c r="AE69" s="207">
        <f t="shared" si="10"/>
        <v>2.8056786215800766E-2</v>
      </c>
      <c r="AF69" s="207">
        <f t="shared" si="10"/>
        <v>2.8056786215800766E-2</v>
      </c>
      <c r="AG69" s="207">
        <f t="shared" si="10"/>
        <v>2.8056786215800766E-2</v>
      </c>
      <c r="AH69" s="207">
        <f t="shared" si="10"/>
        <v>2.8056786215800766E-2</v>
      </c>
      <c r="AI69" s="207">
        <f t="shared" si="10"/>
        <v>2.8056786215800766E-2</v>
      </c>
      <c r="AJ69" s="207">
        <f t="shared" si="10"/>
        <v>2.8056786215800766E-2</v>
      </c>
      <c r="AK69" s="207">
        <f t="shared" si="10"/>
        <v>2.8056786215800766E-2</v>
      </c>
      <c r="AL69" s="207">
        <f t="shared" si="10"/>
        <v>2.8056786215800766E-2</v>
      </c>
      <c r="AM69" s="207">
        <f t="shared" si="10"/>
        <v>2.8056786215800766E-2</v>
      </c>
      <c r="AN69" s="207">
        <f t="shared" si="10"/>
        <v>2.8056786215800766E-2</v>
      </c>
      <c r="AO69" s="207">
        <f t="shared" si="10"/>
        <v>2.8056786215800766E-2</v>
      </c>
      <c r="AP69" s="207">
        <f t="shared" si="10"/>
        <v>2.8056786215800766E-2</v>
      </c>
      <c r="AQ69" s="207">
        <f t="shared" si="10"/>
        <v>2.8056786215800766E-2</v>
      </c>
    </row>
    <row r="70" spans="7:44" ht="14.25" customHeight="1">
      <c r="G70" s="22"/>
      <c r="H70" s="290"/>
      <c r="J70" s="301"/>
      <c r="K70" s="129" t="s">
        <v>240</v>
      </c>
      <c r="L70" s="129" t="s">
        <v>214</v>
      </c>
      <c r="M70" s="207">
        <f t="shared" ref="M70:AQ70" si="11">(1+M67)/(1+M$47) - 1</f>
        <v>3.0646058888777139E-2</v>
      </c>
      <c r="N70" s="207">
        <f t="shared" si="11"/>
        <v>3.0646058888777139E-2</v>
      </c>
      <c r="O70" s="207">
        <f t="shared" si="11"/>
        <v>3.0646058888777139E-2</v>
      </c>
      <c r="P70" s="207">
        <f t="shared" si="11"/>
        <v>3.0646058888777139E-2</v>
      </c>
      <c r="Q70" s="207">
        <f t="shared" si="11"/>
        <v>2.8992367675937158E-2</v>
      </c>
      <c r="R70" s="207">
        <f t="shared" si="11"/>
        <v>2.8992367675937158E-2</v>
      </c>
      <c r="S70" s="207">
        <f t="shared" si="11"/>
        <v>2.3369466619557855E-2</v>
      </c>
      <c r="T70" s="207">
        <f t="shared" si="11"/>
        <v>2.4557215854996262E-2</v>
      </c>
      <c r="U70" s="207">
        <f t="shared" si="11"/>
        <v>2.5734352199516142E-2</v>
      </c>
      <c r="V70" s="207">
        <f t="shared" si="11"/>
        <v>2.6900875653117495E-2</v>
      </c>
      <c r="W70" s="207">
        <f t="shared" si="11"/>
        <v>2.8056786215800766E-2</v>
      </c>
      <c r="X70" s="207">
        <f t="shared" si="11"/>
        <v>2.8056786215800766E-2</v>
      </c>
      <c r="Y70" s="207">
        <f t="shared" si="11"/>
        <v>2.8056786215800766E-2</v>
      </c>
      <c r="Z70" s="207">
        <f t="shared" si="11"/>
        <v>2.8056786215800766E-2</v>
      </c>
      <c r="AA70" s="207">
        <f t="shared" si="11"/>
        <v>2.8056786215800766E-2</v>
      </c>
      <c r="AB70" s="207">
        <f t="shared" si="11"/>
        <v>2.8056786215800766E-2</v>
      </c>
      <c r="AC70" s="207">
        <f t="shared" si="11"/>
        <v>2.8056786215800766E-2</v>
      </c>
      <c r="AD70" s="207">
        <f t="shared" si="11"/>
        <v>2.8056786215800766E-2</v>
      </c>
      <c r="AE70" s="207">
        <f t="shared" si="11"/>
        <v>2.8056786215800766E-2</v>
      </c>
      <c r="AF70" s="207">
        <f t="shared" si="11"/>
        <v>2.8056786215800766E-2</v>
      </c>
      <c r="AG70" s="207">
        <f t="shared" si="11"/>
        <v>2.8056786215800766E-2</v>
      </c>
      <c r="AH70" s="207">
        <f t="shared" si="11"/>
        <v>2.8056786215800766E-2</v>
      </c>
      <c r="AI70" s="207">
        <f t="shared" si="11"/>
        <v>2.8056786215800766E-2</v>
      </c>
      <c r="AJ70" s="207">
        <f t="shared" si="11"/>
        <v>2.8056786215800766E-2</v>
      </c>
      <c r="AK70" s="207">
        <f t="shared" si="11"/>
        <v>2.8056786215800766E-2</v>
      </c>
      <c r="AL70" s="207">
        <f t="shared" si="11"/>
        <v>2.8056786215800766E-2</v>
      </c>
      <c r="AM70" s="207">
        <f t="shared" si="11"/>
        <v>2.8056786215800766E-2</v>
      </c>
      <c r="AN70" s="207">
        <f t="shared" si="11"/>
        <v>2.8056786215800766E-2</v>
      </c>
      <c r="AO70" s="207">
        <f t="shared" si="11"/>
        <v>2.8056786215800766E-2</v>
      </c>
      <c r="AP70" s="207">
        <f t="shared" si="11"/>
        <v>2.8056786215800766E-2</v>
      </c>
      <c r="AQ70" s="207">
        <f t="shared" si="11"/>
        <v>2.8056786215800766E-2</v>
      </c>
    </row>
    <row r="71" spans="7:44" ht="14.25" customHeight="1">
      <c r="G71" s="22"/>
      <c r="H71" s="290"/>
      <c r="J71" s="301"/>
      <c r="K71" s="131" t="s">
        <v>239</v>
      </c>
      <c r="L71" s="129" t="s">
        <v>219</v>
      </c>
      <c r="M71" s="130">
        <f t="shared" ref="M71:AQ71" si="12" xml:space="preserve"> M65 / (1 - (1 / (1 + M65)^$O$33))</f>
        <v>6.988208237786396E-2</v>
      </c>
      <c r="N71" s="130">
        <f t="shared" si="12"/>
        <v>6.988208237786396E-2</v>
      </c>
      <c r="O71" s="130">
        <f t="shared" si="12"/>
        <v>6.988208237786396E-2</v>
      </c>
      <c r="P71" s="130">
        <f t="shared" si="12"/>
        <v>6.988208237786396E-2</v>
      </c>
      <c r="Q71" s="130">
        <f t="shared" si="12"/>
        <v>6.8590616145038058E-2</v>
      </c>
      <c r="R71" s="130">
        <f t="shared" si="12"/>
        <v>6.8590616145038058E-2</v>
      </c>
      <c r="S71" s="130">
        <f t="shared" si="12"/>
        <v>6.4277637984774427E-2</v>
      </c>
      <c r="T71" s="130">
        <f t="shared" si="12"/>
        <v>6.5178400755293353E-2</v>
      </c>
      <c r="U71" s="130">
        <f t="shared" si="12"/>
        <v>6.6076608843888829E-2</v>
      </c>
      <c r="V71" s="130">
        <f t="shared" si="12"/>
        <v>6.6972052377704594E-2</v>
      </c>
      <c r="W71" s="130">
        <f t="shared" si="12"/>
        <v>6.7864525857757291E-2</v>
      </c>
      <c r="X71" s="130">
        <f t="shared" si="12"/>
        <v>6.7864525857757291E-2</v>
      </c>
      <c r="Y71" s="130">
        <f t="shared" si="12"/>
        <v>6.7864525857757291E-2</v>
      </c>
      <c r="Z71" s="130">
        <f t="shared" si="12"/>
        <v>6.7864525857757291E-2</v>
      </c>
      <c r="AA71" s="130">
        <f t="shared" si="12"/>
        <v>6.7864525857757291E-2</v>
      </c>
      <c r="AB71" s="130">
        <f t="shared" si="12"/>
        <v>6.7864525857757291E-2</v>
      </c>
      <c r="AC71" s="130">
        <f t="shared" si="12"/>
        <v>6.7864525857757291E-2</v>
      </c>
      <c r="AD71" s="130">
        <f t="shared" si="12"/>
        <v>6.7864525857757291E-2</v>
      </c>
      <c r="AE71" s="130">
        <f t="shared" si="12"/>
        <v>6.7864525857757291E-2</v>
      </c>
      <c r="AF71" s="130">
        <f t="shared" si="12"/>
        <v>6.7864525857757291E-2</v>
      </c>
      <c r="AG71" s="130">
        <f t="shared" si="12"/>
        <v>6.7864525857757291E-2</v>
      </c>
      <c r="AH71" s="130">
        <f t="shared" si="12"/>
        <v>6.7864525857757291E-2</v>
      </c>
      <c r="AI71" s="130">
        <f t="shared" si="12"/>
        <v>6.7864525857757291E-2</v>
      </c>
      <c r="AJ71" s="130">
        <f t="shared" si="12"/>
        <v>6.7864525857757291E-2</v>
      </c>
      <c r="AK71" s="130">
        <f t="shared" si="12"/>
        <v>6.7864525857757291E-2</v>
      </c>
      <c r="AL71" s="130">
        <f t="shared" si="12"/>
        <v>6.7864525857757291E-2</v>
      </c>
      <c r="AM71" s="130">
        <f t="shared" si="12"/>
        <v>6.7864525857757291E-2</v>
      </c>
      <c r="AN71" s="130">
        <f t="shared" si="12"/>
        <v>6.7864525857757291E-2</v>
      </c>
      <c r="AO71" s="130">
        <f t="shared" si="12"/>
        <v>6.7864525857757291E-2</v>
      </c>
      <c r="AP71" s="130">
        <f t="shared" si="12"/>
        <v>6.7864525857757291E-2</v>
      </c>
      <c r="AQ71" s="130">
        <f t="shared" si="12"/>
        <v>6.7864525857757291E-2</v>
      </c>
    </row>
    <row r="72" spans="7:44" ht="14.25" customHeight="1">
      <c r="G72" s="22"/>
      <c r="H72" s="290"/>
      <c r="J72" s="301"/>
      <c r="K72" s="131" t="s">
        <v>239</v>
      </c>
      <c r="L72" s="129" t="s">
        <v>218</v>
      </c>
      <c r="M72" s="130">
        <f t="shared" ref="M72:AQ72" si="13" xml:space="preserve"> M66 / (1 - (1 / (1 + M66)^$O$33))</f>
        <v>6.988208237786396E-2</v>
      </c>
      <c r="N72" s="130">
        <f t="shared" si="13"/>
        <v>6.988208237786396E-2</v>
      </c>
      <c r="O72" s="130">
        <f t="shared" si="13"/>
        <v>6.988208237786396E-2</v>
      </c>
      <c r="P72" s="130">
        <f t="shared" si="13"/>
        <v>6.988208237786396E-2</v>
      </c>
      <c r="Q72" s="130">
        <f t="shared" si="13"/>
        <v>6.8590616145038058E-2</v>
      </c>
      <c r="R72" s="130">
        <f t="shared" si="13"/>
        <v>6.8590616145038058E-2</v>
      </c>
      <c r="S72" s="130">
        <f t="shared" si="13"/>
        <v>6.4277637984774427E-2</v>
      </c>
      <c r="T72" s="130">
        <f t="shared" si="13"/>
        <v>6.5178400755293353E-2</v>
      </c>
      <c r="U72" s="130">
        <f t="shared" si="13"/>
        <v>6.6076608843888829E-2</v>
      </c>
      <c r="V72" s="130">
        <f t="shared" si="13"/>
        <v>6.6972052377704594E-2</v>
      </c>
      <c r="W72" s="130">
        <f t="shared" si="13"/>
        <v>6.7864525857757291E-2</v>
      </c>
      <c r="X72" s="130">
        <f t="shared" si="13"/>
        <v>6.7864525857757291E-2</v>
      </c>
      <c r="Y72" s="130">
        <f t="shared" si="13"/>
        <v>6.7864525857757291E-2</v>
      </c>
      <c r="Z72" s="130">
        <f t="shared" si="13"/>
        <v>6.7864525857757291E-2</v>
      </c>
      <c r="AA72" s="130">
        <f t="shared" si="13"/>
        <v>6.7864525857757291E-2</v>
      </c>
      <c r="AB72" s="130">
        <f t="shared" si="13"/>
        <v>6.7864525857757291E-2</v>
      </c>
      <c r="AC72" s="130">
        <f t="shared" si="13"/>
        <v>6.7864525857757291E-2</v>
      </c>
      <c r="AD72" s="130">
        <f t="shared" si="13"/>
        <v>6.7864525857757291E-2</v>
      </c>
      <c r="AE72" s="130">
        <f t="shared" si="13"/>
        <v>6.7864525857757291E-2</v>
      </c>
      <c r="AF72" s="130">
        <f t="shared" si="13"/>
        <v>6.7864525857757291E-2</v>
      </c>
      <c r="AG72" s="130">
        <f t="shared" si="13"/>
        <v>6.7864525857757291E-2</v>
      </c>
      <c r="AH72" s="130">
        <f t="shared" si="13"/>
        <v>6.7864525857757291E-2</v>
      </c>
      <c r="AI72" s="130">
        <f t="shared" si="13"/>
        <v>6.7864525857757291E-2</v>
      </c>
      <c r="AJ72" s="130">
        <f t="shared" si="13"/>
        <v>6.7864525857757291E-2</v>
      </c>
      <c r="AK72" s="130">
        <f t="shared" si="13"/>
        <v>6.7864525857757291E-2</v>
      </c>
      <c r="AL72" s="130">
        <f t="shared" si="13"/>
        <v>6.7864525857757291E-2</v>
      </c>
      <c r="AM72" s="130">
        <f t="shared" si="13"/>
        <v>6.7864525857757291E-2</v>
      </c>
      <c r="AN72" s="130">
        <f t="shared" si="13"/>
        <v>6.7864525857757291E-2</v>
      </c>
      <c r="AO72" s="130">
        <f t="shared" si="13"/>
        <v>6.7864525857757291E-2</v>
      </c>
      <c r="AP72" s="130">
        <f t="shared" si="13"/>
        <v>6.7864525857757291E-2</v>
      </c>
      <c r="AQ72" s="130">
        <f t="shared" si="13"/>
        <v>6.7864525857757291E-2</v>
      </c>
    </row>
    <row r="73" spans="7:44" ht="14.25" customHeight="1">
      <c r="G73" s="22"/>
      <c r="H73" s="290"/>
      <c r="J73" s="301"/>
      <c r="K73" s="131" t="s">
        <v>239</v>
      </c>
      <c r="L73" s="129" t="s">
        <v>214</v>
      </c>
      <c r="M73" s="130">
        <f t="shared" ref="M73:AQ73" si="14" xml:space="preserve"> M67 / (1 - (1 / (1 + M67)^$O$33))</f>
        <v>6.988208237786396E-2</v>
      </c>
      <c r="N73" s="130">
        <f t="shared" si="14"/>
        <v>6.988208237786396E-2</v>
      </c>
      <c r="O73" s="130">
        <f t="shared" si="14"/>
        <v>6.988208237786396E-2</v>
      </c>
      <c r="P73" s="130">
        <f t="shared" si="14"/>
        <v>6.988208237786396E-2</v>
      </c>
      <c r="Q73" s="130">
        <f t="shared" si="14"/>
        <v>6.8590616145038058E-2</v>
      </c>
      <c r="R73" s="130">
        <f t="shared" si="14"/>
        <v>6.8590616145038058E-2</v>
      </c>
      <c r="S73" s="130">
        <f t="shared" si="14"/>
        <v>6.4277637984774427E-2</v>
      </c>
      <c r="T73" s="130">
        <f t="shared" si="14"/>
        <v>6.5178400755293353E-2</v>
      </c>
      <c r="U73" s="130">
        <f t="shared" si="14"/>
        <v>6.6076608843888829E-2</v>
      </c>
      <c r="V73" s="130">
        <f t="shared" si="14"/>
        <v>6.6972052377704594E-2</v>
      </c>
      <c r="W73" s="130">
        <f t="shared" si="14"/>
        <v>6.7864525857757291E-2</v>
      </c>
      <c r="X73" s="130">
        <f t="shared" si="14"/>
        <v>6.7864525857757291E-2</v>
      </c>
      <c r="Y73" s="130">
        <f t="shared" si="14"/>
        <v>6.7864525857757291E-2</v>
      </c>
      <c r="Z73" s="130">
        <f t="shared" si="14"/>
        <v>6.7864525857757291E-2</v>
      </c>
      <c r="AA73" s="130">
        <f t="shared" si="14"/>
        <v>6.7864525857757291E-2</v>
      </c>
      <c r="AB73" s="130">
        <f t="shared" si="14"/>
        <v>6.7864525857757291E-2</v>
      </c>
      <c r="AC73" s="130">
        <f t="shared" si="14"/>
        <v>6.7864525857757291E-2</v>
      </c>
      <c r="AD73" s="130">
        <f t="shared" si="14"/>
        <v>6.7864525857757291E-2</v>
      </c>
      <c r="AE73" s="130">
        <f t="shared" si="14"/>
        <v>6.7864525857757291E-2</v>
      </c>
      <c r="AF73" s="130">
        <f t="shared" si="14"/>
        <v>6.7864525857757291E-2</v>
      </c>
      <c r="AG73" s="130">
        <f t="shared" si="14"/>
        <v>6.7864525857757291E-2</v>
      </c>
      <c r="AH73" s="130">
        <f t="shared" si="14"/>
        <v>6.7864525857757291E-2</v>
      </c>
      <c r="AI73" s="130">
        <f t="shared" si="14"/>
        <v>6.7864525857757291E-2</v>
      </c>
      <c r="AJ73" s="130">
        <f t="shared" si="14"/>
        <v>6.7864525857757291E-2</v>
      </c>
      <c r="AK73" s="130">
        <f t="shared" si="14"/>
        <v>6.7864525857757291E-2</v>
      </c>
      <c r="AL73" s="130">
        <f t="shared" si="14"/>
        <v>6.7864525857757291E-2</v>
      </c>
      <c r="AM73" s="130">
        <f t="shared" si="14"/>
        <v>6.7864525857757291E-2</v>
      </c>
      <c r="AN73" s="130">
        <f t="shared" si="14"/>
        <v>6.7864525857757291E-2</v>
      </c>
      <c r="AO73" s="130">
        <f t="shared" si="14"/>
        <v>6.7864525857757291E-2</v>
      </c>
      <c r="AP73" s="130">
        <f t="shared" si="14"/>
        <v>6.7864525857757291E-2</v>
      </c>
      <c r="AQ73" s="130">
        <f t="shared" si="14"/>
        <v>6.7864525857757291E-2</v>
      </c>
    </row>
    <row r="74" spans="7:44" ht="14.25" customHeight="1">
      <c r="G74" s="22"/>
      <c r="H74" s="290"/>
      <c r="J74" s="301"/>
      <c r="K74" s="131" t="s">
        <v>238</v>
      </c>
      <c r="L74" s="129" t="s">
        <v>219</v>
      </c>
      <c r="M74" s="130">
        <f t="shared" ref="M74:AQ74" si="15" xml:space="preserve"> M68 / (1 - (1 / (1 + M68)^$O$33))</f>
        <v>5.1446249343623393E-2</v>
      </c>
      <c r="N74" s="130">
        <f t="shared" si="15"/>
        <v>5.1446249343623393E-2</v>
      </c>
      <c r="O74" s="130">
        <f t="shared" si="15"/>
        <v>5.1446249343623393E-2</v>
      </c>
      <c r="P74" s="130">
        <f t="shared" si="15"/>
        <v>5.1446249343623393E-2</v>
      </c>
      <c r="Q74" s="130">
        <f t="shared" si="15"/>
        <v>5.035698473491778E-2</v>
      </c>
      <c r="R74" s="130">
        <f t="shared" si="15"/>
        <v>5.035698473491778E-2</v>
      </c>
      <c r="S74" s="130">
        <f t="shared" si="15"/>
        <v>4.6744997829469871E-2</v>
      </c>
      <c r="T74" s="130">
        <f t="shared" si="15"/>
        <v>4.749601536847315E-2</v>
      </c>
      <c r="U74" s="130">
        <f t="shared" si="15"/>
        <v>4.8246681626699379E-2</v>
      </c>
      <c r="V74" s="130">
        <f t="shared" si="15"/>
        <v>4.8996783053879903E-2</v>
      </c>
      <c r="W74" s="130">
        <f t="shared" si="15"/>
        <v>4.974610888936682E-2</v>
      </c>
      <c r="X74" s="130">
        <f t="shared" si="15"/>
        <v>4.974610888936682E-2</v>
      </c>
      <c r="Y74" s="130">
        <f t="shared" si="15"/>
        <v>4.974610888936682E-2</v>
      </c>
      <c r="Z74" s="130">
        <f t="shared" si="15"/>
        <v>4.974610888936682E-2</v>
      </c>
      <c r="AA74" s="130">
        <f t="shared" si="15"/>
        <v>4.974610888936682E-2</v>
      </c>
      <c r="AB74" s="130">
        <f t="shared" si="15"/>
        <v>4.974610888936682E-2</v>
      </c>
      <c r="AC74" s="130">
        <f t="shared" si="15"/>
        <v>4.974610888936682E-2</v>
      </c>
      <c r="AD74" s="130">
        <f t="shared" si="15"/>
        <v>4.974610888936682E-2</v>
      </c>
      <c r="AE74" s="130">
        <f t="shared" si="15"/>
        <v>4.974610888936682E-2</v>
      </c>
      <c r="AF74" s="130">
        <f t="shared" si="15"/>
        <v>4.974610888936682E-2</v>
      </c>
      <c r="AG74" s="130">
        <f t="shared" si="15"/>
        <v>4.974610888936682E-2</v>
      </c>
      <c r="AH74" s="130">
        <f t="shared" si="15"/>
        <v>4.974610888936682E-2</v>
      </c>
      <c r="AI74" s="130">
        <f t="shared" si="15"/>
        <v>4.974610888936682E-2</v>
      </c>
      <c r="AJ74" s="130">
        <f t="shared" si="15"/>
        <v>4.974610888936682E-2</v>
      </c>
      <c r="AK74" s="130">
        <f t="shared" si="15"/>
        <v>4.974610888936682E-2</v>
      </c>
      <c r="AL74" s="130">
        <f t="shared" si="15"/>
        <v>4.974610888936682E-2</v>
      </c>
      <c r="AM74" s="130">
        <f t="shared" si="15"/>
        <v>4.974610888936682E-2</v>
      </c>
      <c r="AN74" s="130">
        <f t="shared" si="15"/>
        <v>4.974610888936682E-2</v>
      </c>
      <c r="AO74" s="130">
        <f t="shared" si="15"/>
        <v>4.974610888936682E-2</v>
      </c>
      <c r="AP74" s="130">
        <f t="shared" si="15"/>
        <v>4.974610888936682E-2</v>
      </c>
      <c r="AQ74" s="130">
        <f t="shared" si="15"/>
        <v>4.974610888936682E-2</v>
      </c>
    </row>
    <row r="75" spans="7:44" ht="14.25" customHeight="1">
      <c r="G75" s="22"/>
      <c r="H75" s="290"/>
      <c r="J75" s="132"/>
      <c r="K75" s="131" t="s">
        <v>238</v>
      </c>
      <c r="L75" s="129" t="s">
        <v>218</v>
      </c>
      <c r="M75" s="130">
        <f t="shared" ref="M75:AQ75" si="16" xml:space="preserve"> M69 / (1 - (1 / (1 + M69)^$O$33))</f>
        <v>5.1446249343623393E-2</v>
      </c>
      <c r="N75" s="130">
        <f t="shared" si="16"/>
        <v>5.1446249343623393E-2</v>
      </c>
      <c r="O75" s="130">
        <f t="shared" si="16"/>
        <v>5.1446249343623393E-2</v>
      </c>
      <c r="P75" s="130">
        <f t="shared" si="16"/>
        <v>5.1446249343623393E-2</v>
      </c>
      <c r="Q75" s="130">
        <f t="shared" si="16"/>
        <v>5.035698473491778E-2</v>
      </c>
      <c r="R75" s="130">
        <f t="shared" si="16"/>
        <v>5.035698473491778E-2</v>
      </c>
      <c r="S75" s="130">
        <f t="shared" si="16"/>
        <v>4.6744997829469871E-2</v>
      </c>
      <c r="T75" s="130">
        <f t="shared" si="16"/>
        <v>4.749601536847315E-2</v>
      </c>
      <c r="U75" s="130">
        <f t="shared" si="16"/>
        <v>4.8246681626699379E-2</v>
      </c>
      <c r="V75" s="130">
        <f t="shared" si="16"/>
        <v>4.8996783053879903E-2</v>
      </c>
      <c r="W75" s="130">
        <f t="shared" si="16"/>
        <v>4.974610888936682E-2</v>
      </c>
      <c r="X75" s="130">
        <f t="shared" si="16"/>
        <v>4.974610888936682E-2</v>
      </c>
      <c r="Y75" s="130">
        <f t="shared" si="16"/>
        <v>4.974610888936682E-2</v>
      </c>
      <c r="Z75" s="130">
        <f t="shared" si="16"/>
        <v>4.974610888936682E-2</v>
      </c>
      <c r="AA75" s="130">
        <f t="shared" si="16"/>
        <v>4.974610888936682E-2</v>
      </c>
      <c r="AB75" s="130">
        <f t="shared" si="16"/>
        <v>4.974610888936682E-2</v>
      </c>
      <c r="AC75" s="130">
        <f t="shared" si="16"/>
        <v>4.974610888936682E-2</v>
      </c>
      <c r="AD75" s="130">
        <f t="shared" si="16"/>
        <v>4.974610888936682E-2</v>
      </c>
      <c r="AE75" s="130">
        <f t="shared" si="16"/>
        <v>4.974610888936682E-2</v>
      </c>
      <c r="AF75" s="130">
        <f t="shared" si="16"/>
        <v>4.974610888936682E-2</v>
      </c>
      <c r="AG75" s="130">
        <f t="shared" si="16"/>
        <v>4.974610888936682E-2</v>
      </c>
      <c r="AH75" s="130">
        <f t="shared" si="16"/>
        <v>4.974610888936682E-2</v>
      </c>
      <c r="AI75" s="130">
        <f t="shared" si="16"/>
        <v>4.974610888936682E-2</v>
      </c>
      <c r="AJ75" s="130">
        <f t="shared" si="16"/>
        <v>4.974610888936682E-2</v>
      </c>
      <c r="AK75" s="130">
        <f t="shared" si="16"/>
        <v>4.974610888936682E-2</v>
      </c>
      <c r="AL75" s="130">
        <f t="shared" si="16"/>
        <v>4.974610888936682E-2</v>
      </c>
      <c r="AM75" s="130">
        <f t="shared" si="16"/>
        <v>4.974610888936682E-2</v>
      </c>
      <c r="AN75" s="130">
        <f t="shared" si="16"/>
        <v>4.974610888936682E-2</v>
      </c>
      <c r="AO75" s="130">
        <f t="shared" si="16"/>
        <v>4.974610888936682E-2</v>
      </c>
      <c r="AP75" s="130">
        <f t="shared" si="16"/>
        <v>4.974610888936682E-2</v>
      </c>
      <c r="AQ75" s="130">
        <f t="shared" si="16"/>
        <v>4.974610888936682E-2</v>
      </c>
    </row>
    <row r="76" spans="7:44" ht="14.25" customHeight="1">
      <c r="G76" s="22"/>
      <c r="H76" s="290"/>
      <c r="J76" s="132"/>
      <c r="K76" s="131" t="s">
        <v>238</v>
      </c>
      <c r="L76" s="129" t="s">
        <v>214</v>
      </c>
      <c r="M76" s="130">
        <f t="shared" ref="M76:AQ76" si="17" xml:space="preserve"> M70 / (1 - (1 / (1 + M70)^$O$33))</f>
        <v>5.1446249343623393E-2</v>
      </c>
      <c r="N76" s="130">
        <f t="shared" si="17"/>
        <v>5.1446249343623393E-2</v>
      </c>
      <c r="O76" s="130">
        <f t="shared" si="17"/>
        <v>5.1446249343623393E-2</v>
      </c>
      <c r="P76" s="130">
        <f t="shared" si="17"/>
        <v>5.1446249343623393E-2</v>
      </c>
      <c r="Q76" s="130">
        <f t="shared" si="17"/>
        <v>5.035698473491778E-2</v>
      </c>
      <c r="R76" s="130">
        <f t="shared" si="17"/>
        <v>5.035698473491778E-2</v>
      </c>
      <c r="S76" s="130">
        <f t="shared" si="17"/>
        <v>4.6744997829469871E-2</v>
      </c>
      <c r="T76" s="130">
        <f t="shared" si="17"/>
        <v>4.749601536847315E-2</v>
      </c>
      <c r="U76" s="130">
        <f t="shared" si="17"/>
        <v>4.8246681626699379E-2</v>
      </c>
      <c r="V76" s="130">
        <f t="shared" si="17"/>
        <v>4.8996783053879903E-2</v>
      </c>
      <c r="W76" s="130">
        <f t="shared" si="17"/>
        <v>4.974610888936682E-2</v>
      </c>
      <c r="X76" s="130">
        <f t="shared" si="17"/>
        <v>4.974610888936682E-2</v>
      </c>
      <c r="Y76" s="130">
        <f t="shared" si="17"/>
        <v>4.974610888936682E-2</v>
      </c>
      <c r="Z76" s="130">
        <f t="shared" si="17"/>
        <v>4.974610888936682E-2</v>
      </c>
      <c r="AA76" s="130">
        <f t="shared" si="17"/>
        <v>4.974610888936682E-2</v>
      </c>
      <c r="AB76" s="130">
        <f t="shared" si="17"/>
        <v>4.974610888936682E-2</v>
      </c>
      <c r="AC76" s="130">
        <f t="shared" si="17"/>
        <v>4.974610888936682E-2</v>
      </c>
      <c r="AD76" s="130">
        <f t="shared" si="17"/>
        <v>4.974610888936682E-2</v>
      </c>
      <c r="AE76" s="130">
        <f t="shared" si="17"/>
        <v>4.974610888936682E-2</v>
      </c>
      <c r="AF76" s="130">
        <f t="shared" si="17"/>
        <v>4.974610888936682E-2</v>
      </c>
      <c r="AG76" s="130">
        <f t="shared" si="17"/>
        <v>4.974610888936682E-2</v>
      </c>
      <c r="AH76" s="130">
        <f t="shared" si="17"/>
        <v>4.974610888936682E-2</v>
      </c>
      <c r="AI76" s="130">
        <f t="shared" si="17"/>
        <v>4.974610888936682E-2</v>
      </c>
      <c r="AJ76" s="130">
        <f t="shared" si="17"/>
        <v>4.974610888936682E-2</v>
      </c>
      <c r="AK76" s="130">
        <f t="shared" si="17"/>
        <v>4.974610888936682E-2</v>
      </c>
      <c r="AL76" s="130">
        <f t="shared" si="17"/>
        <v>4.974610888936682E-2</v>
      </c>
      <c r="AM76" s="130">
        <f t="shared" si="17"/>
        <v>4.974610888936682E-2</v>
      </c>
      <c r="AN76" s="130">
        <f t="shared" si="17"/>
        <v>4.974610888936682E-2</v>
      </c>
      <c r="AO76" s="130">
        <f t="shared" si="17"/>
        <v>4.974610888936682E-2</v>
      </c>
      <c r="AP76" s="130">
        <f t="shared" si="17"/>
        <v>4.974610888936682E-2</v>
      </c>
      <c r="AQ76" s="130">
        <f t="shared" si="17"/>
        <v>4.974610888936682E-2</v>
      </c>
    </row>
    <row r="77" spans="7:44" ht="14.25" customHeight="1">
      <c r="G77" s="133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5"/>
    </row>
    <row r="80" spans="7:44" ht="14.25" customHeight="1">
      <c r="G80" s="136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</row>
    <row r="81" spans="4:44" ht="14.25" customHeight="1">
      <c r="D81" s="21" t="s">
        <v>61</v>
      </c>
      <c r="G81" s="261" t="s">
        <v>129</v>
      </c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138"/>
      <c r="W81" s="138"/>
      <c r="X81" s="138"/>
      <c r="Y81" s="138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</row>
    <row r="82" spans="4:44" ht="14.25" customHeight="1">
      <c r="G82" s="22"/>
      <c r="M82" s="16" t="s">
        <v>130</v>
      </c>
    </row>
    <row r="83" spans="4:44" ht="14.25" customHeight="1">
      <c r="G83" s="22"/>
      <c r="M83" s="128">
        <v>2020</v>
      </c>
      <c r="N83" s="128">
        <v>2021</v>
      </c>
      <c r="O83" s="128">
        <v>2022</v>
      </c>
      <c r="P83" s="128">
        <v>2023</v>
      </c>
      <c r="Q83" s="128">
        <v>2024</v>
      </c>
      <c r="R83" s="128">
        <v>2025</v>
      </c>
      <c r="S83" s="128">
        <v>2026</v>
      </c>
      <c r="T83" s="128">
        <v>2027</v>
      </c>
      <c r="U83" s="128">
        <v>2028</v>
      </c>
      <c r="V83" s="128">
        <v>2029</v>
      </c>
      <c r="W83" s="128">
        <v>2030</v>
      </c>
      <c r="X83" s="128">
        <v>2031</v>
      </c>
      <c r="Y83" s="128">
        <v>2032</v>
      </c>
      <c r="Z83" s="128">
        <v>2033</v>
      </c>
      <c r="AA83" s="128">
        <v>2034</v>
      </c>
      <c r="AB83" s="128">
        <v>2035</v>
      </c>
      <c r="AC83" s="128">
        <v>2036</v>
      </c>
      <c r="AD83" s="128">
        <v>2037</v>
      </c>
      <c r="AE83" s="128">
        <v>2038</v>
      </c>
      <c r="AF83" s="128">
        <v>2039</v>
      </c>
      <c r="AG83" s="128">
        <v>2040</v>
      </c>
      <c r="AH83" s="128">
        <v>2041</v>
      </c>
      <c r="AI83" s="128">
        <v>2042</v>
      </c>
      <c r="AJ83" s="128">
        <v>2043</v>
      </c>
      <c r="AK83" s="128">
        <v>2044</v>
      </c>
      <c r="AL83" s="128">
        <v>2045</v>
      </c>
      <c r="AM83" s="128">
        <v>2046</v>
      </c>
      <c r="AN83" s="128">
        <v>2047</v>
      </c>
      <c r="AO83" s="128">
        <v>2048</v>
      </c>
      <c r="AP83" s="128">
        <v>2049</v>
      </c>
      <c r="AQ83" s="128">
        <v>2050</v>
      </c>
    </row>
    <row r="84" spans="4:44" ht="14.25" customHeight="1">
      <c r="G84" s="22"/>
      <c r="H84" s="302" t="s">
        <v>131</v>
      </c>
      <c r="J84" s="303" t="s">
        <v>132</v>
      </c>
      <c r="K84" s="140" t="s">
        <v>237</v>
      </c>
      <c r="L84" s="140" t="s">
        <v>219</v>
      </c>
      <c r="M84" s="141">
        <v>0.12191978029569846</v>
      </c>
      <c r="N84" s="141">
        <v>0.12409451102742743</v>
      </c>
      <c r="O84" s="141">
        <v>0.12626924175915641</v>
      </c>
      <c r="P84" s="141">
        <v>0.12844397249088538</v>
      </c>
      <c r="Q84" s="141">
        <v>0.13061870322261435</v>
      </c>
      <c r="R84" s="141">
        <v>0.13279343395434332</v>
      </c>
      <c r="S84" s="141">
        <v>0.13496816468607228</v>
      </c>
      <c r="T84" s="141">
        <v>0.13714289541780125</v>
      </c>
      <c r="U84" s="141">
        <v>0.13931762614953022</v>
      </c>
      <c r="V84" s="141">
        <v>0.14149235688125919</v>
      </c>
      <c r="W84" s="141">
        <v>0.14366708761298816</v>
      </c>
      <c r="X84" s="141">
        <v>0.14397940736866857</v>
      </c>
      <c r="Y84" s="141">
        <v>0.14429172712434898</v>
      </c>
      <c r="Z84" s="141">
        <v>0.1446040468800294</v>
      </c>
      <c r="AA84" s="141">
        <v>0.14491636663570981</v>
      </c>
      <c r="AB84" s="141">
        <v>0.14522868639139022</v>
      </c>
      <c r="AC84" s="141">
        <v>0.14554100614707063</v>
      </c>
      <c r="AD84" s="141">
        <v>0.14585332590275105</v>
      </c>
      <c r="AE84" s="141">
        <v>0.14616564565843146</v>
      </c>
      <c r="AF84" s="141">
        <v>0.14647796541411187</v>
      </c>
      <c r="AG84" s="141">
        <v>0.14679028516979228</v>
      </c>
      <c r="AH84" s="141">
        <v>0.1471026049254727</v>
      </c>
      <c r="AI84" s="141">
        <v>0.14741492468115311</v>
      </c>
      <c r="AJ84" s="141">
        <v>0.14772724443683352</v>
      </c>
      <c r="AK84" s="141">
        <v>0.14803956419251393</v>
      </c>
      <c r="AL84" s="141">
        <v>0.14835188394819435</v>
      </c>
      <c r="AM84" s="141">
        <v>0.14866420370387476</v>
      </c>
      <c r="AN84" s="141">
        <v>0.14897652345955517</v>
      </c>
      <c r="AO84" s="141">
        <v>0.14928884321523558</v>
      </c>
      <c r="AP84" s="141">
        <v>0.149601162970916</v>
      </c>
      <c r="AQ84" s="142">
        <v>0.14991348272659633</v>
      </c>
    </row>
    <row r="85" spans="4:44" ht="14.25" customHeight="1">
      <c r="G85" s="22"/>
      <c r="H85" s="302"/>
      <c r="J85" s="304"/>
      <c r="K85" s="19" t="s">
        <v>237</v>
      </c>
      <c r="L85" s="129" t="s">
        <v>218</v>
      </c>
      <c r="M85" s="141">
        <v>0.12103743361693858</v>
      </c>
      <c r="N85" s="141">
        <v>0.12232981766990768</v>
      </c>
      <c r="O85" s="141">
        <v>0.12362220172287677</v>
      </c>
      <c r="P85" s="141">
        <v>0.12491458577584587</v>
      </c>
      <c r="Q85" s="141">
        <v>0.12620696982881496</v>
      </c>
      <c r="R85" s="141">
        <v>0.12749935388178404</v>
      </c>
      <c r="S85" s="141">
        <v>0.12879173793475313</v>
      </c>
      <c r="T85" s="141">
        <v>0.13008412198772221</v>
      </c>
      <c r="U85" s="141">
        <v>0.13137650604069129</v>
      </c>
      <c r="V85" s="141">
        <v>0.13266889009366037</v>
      </c>
      <c r="W85" s="141">
        <v>0.13396127414662951</v>
      </c>
      <c r="X85" s="141">
        <v>0.13444656481994743</v>
      </c>
      <c r="Y85" s="141">
        <v>0.13493185549326536</v>
      </c>
      <c r="Z85" s="141">
        <v>0.13541714616658329</v>
      </c>
      <c r="AA85" s="141">
        <v>0.13590243683990122</v>
      </c>
      <c r="AB85" s="141">
        <v>0.13638772751321915</v>
      </c>
      <c r="AC85" s="141">
        <v>0.13687301818653708</v>
      </c>
      <c r="AD85" s="141">
        <v>0.13735830885985501</v>
      </c>
      <c r="AE85" s="141">
        <v>0.13784359953317293</v>
      </c>
      <c r="AF85" s="141">
        <v>0.13832889020649086</v>
      </c>
      <c r="AG85" s="141">
        <v>0.13881418087980879</v>
      </c>
      <c r="AH85" s="141">
        <v>0.13929947155312672</v>
      </c>
      <c r="AI85" s="141">
        <v>0.13978476222644465</v>
      </c>
      <c r="AJ85" s="141">
        <v>0.14027005289976258</v>
      </c>
      <c r="AK85" s="141">
        <v>0.1407553435730805</v>
      </c>
      <c r="AL85" s="141">
        <v>0.14124063424639843</v>
      </c>
      <c r="AM85" s="141">
        <v>0.14172592491971636</v>
      </c>
      <c r="AN85" s="141">
        <v>0.14221121559303429</v>
      </c>
      <c r="AO85" s="141">
        <v>0.14269650626635222</v>
      </c>
      <c r="AP85" s="141">
        <v>0.14318179693967015</v>
      </c>
      <c r="AQ85" s="143">
        <v>0.14366708761298816</v>
      </c>
    </row>
    <row r="86" spans="4:44" ht="14.25" customHeight="1" thickBot="1">
      <c r="G86" s="22"/>
      <c r="H86" s="302"/>
      <c r="J86" s="304"/>
      <c r="K86" s="144" t="s">
        <v>237</v>
      </c>
      <c r="L86" s="144" t="s">
        <v>214</v>
      </c>
      <c r="M86" s="145">
        <v>0.11974504956396949</v>
      </c>
      <c r="N86" s="145">
        <v>0.11974504956396949</v>
      </c>
      <c r="O86" s="145">
        <v>0.11974504956396949</v>
      </c>
      <c r="P86" s="145">
        <v>0.11974504956396949</v>
      </c>
      <c r="Q86" s="145">
        <v>0.11974504956396949</v>
      </c>
      <c r="R86" s="145">
        <v>0.11974504956396949</v>
      </c>
      <c r="S86" s="145">
        <v>0.11974504956396949</v>
      </c>
      <c r="T86" s="145">
        <v>0.11974504956396949</v>
      </c>
      <c r="U86" s="145">
        <v>0.11974504956396949</v>
      </c>
      <c r="V86" s="145">
        <v>0.11974504956396949</v>
      </c>
      <c r="W86" s="141">
        <v>0.11974504956396949</v>
      </c>
      <c r="X86" s="145">
        <v>0.12045586079310248</v>
      </c>
      <c r="Y86" s="145">
        <v>0.12116667202223548</v>
      </c>
      <c r="Z86" s="145">
        <v>0.12187748325136848</v>
      </c>
      <c r="AA86" s="145">
        <v>0.12258829448050147</v>
      </c>
      <c r="AB86" s="145">
        <v>0.12329910570963447</v>
      </c>
      <c r="AC86" s="145">
        <v>0.12400991693876746</v>
      </c>
      <c r="AD86" s="145">
        <v>0.12472072816790046</v>
      </c>
      <c r="AE86" s="145">
        <v>0.12543153939703347</v>
      </c>
      <c r="AF86" s="145">
        <v>0.12614235062616647</v>
      </c>
      <c r="AG86" s="145">
        <v>0.12685316185529946</v>
      </c>
      <c r="AH86" s="145">
        <v>0.12756397308443246</v>
      </c>
      <c r="AI86" s="145">
        <v>0.12827478431356545</v>
      </c>
      <c r="AJ86" s="145">
        <v>0.12898559554269845</v>
      </c>
      <c r="AK86" s="145">
        <v>0.12969640677183145</v>
      </c>
      <c r="AL86" s="145">
        <v>0.13040721800096444</v>
      </c>
      <c r="AM86" s="145">
        <v>0.13111802923009744</v>
      </c>
      <c r="AN86" s="145">
        <v>0.13182884045923043</v>
      </c>
      <c r="AO86" s="145">
        <v>0.13253965168836343</v>
      </c>
      <c r="AP86" s="145">
        <v>0.13325046291749643</v>
      </c>
      <c r="AQ86" s="146">
        <v>0.13396127414662951</v>
      </c>
    </row>
    <row r="87" spans="4:44" ht="14.25" customHeight="1" thickTop="1">
      <c r="G87" s="22"/>
      <c r="H87" s="302"/>
      <c r="J87" s="304"/>
      <c r="K87" s="140" t="s">
        <v>236</v>
      </c>
      <c r="L87" s="140" t="s">
        <v>219</v>
      </c>
      <c r="M87" s="141">
        <v>0.13402935499411567</v>
      </c>
      <c r="N87" s="141">
        <v>0.13642008893862065</v>
      </c>
      <c r="O87" s="141">
        <v>0.13881082288312563</v>
      </c>
      <c r="P87" s="141">
        <v>0.14120155682763061</v>
      </c>
      <c r="Q87" s="141">
        <v>0.14359229077213559</v>
      </c>
      <c r="R87" s="141">
        <v>0.14598302471664057</v>
      </c>
      <c r="S87" s="141">
        <v>0.14837375866114555</v>
      </c>
      <c r="T87" s="141">
        <v>0.15076449260565053</v>
      </c>
      <c r="U87" s="141">
        <v>0.15315522655015551</v>
      </c>
      <c r="V87" s="141">
        <v>0.15554596049466049</v>
      </c>
      <c r="W87" s="141">
        <v>0.15793669443916541</v>
      </c>
      <c r="X87" s="141">
        <v>0.15828003507925056</v>
      </c>
      <c r="Y87" s="141">
        <v>0.15862337571933571</v>
      </c>
      <c r="Z87" s="141">
        <v>0.15896671635942086</v>
      </c>
      <c r="AA87" s="141">
        <v>0.15931005699950601</v>
      </c>
      <c r="AB87" s="141">
        <v>0.15965339763959116</v>
      </c>
      <c r="AC87" s="141">
        <v>0.15999673827967631</v>
      </c>
      <c r="AD87" s="141">
        <v>0.16034007891976146</v>
      </c>
      <c r="AE87" s="141">
        <v>0.16068341955984661</v>
      </c>
      <c r="AF87" s="141">
        <v>0.16102676019993176</v>
      </c>
      <c r="AG87" s="141">
        <v>0.16137010084001691</v>
      </c>
      <c r="AH87" s="141">
        <v>0.16171344148010205</v>
      </c>
      <c r="AI87" s="141">
        <v>0.1620567821201872</v>
      </c>
      <c r="AJ87" s="141">
        <v>0.16240012276027235</v>
      </c>
      <c r="AK87" s="141">
        <v>0.1627434634003575</v>
      </c>
      <c r="AL87" s="141">
        <v>0.16308680404044265</v>
      </c>
      <c r="AM87" s="141">
        <v>0.1634301446805278</v>
      </c>
      <c r="AN87" s="141">
        <v>0.16377348532061295</v>
      </c>
      <c r="AO87" s="141">
        <v>0.1641168259606981</v>
      </c>
      <c r="AP87" s="141">
        <v>0.16446016660078325</v>
      </c>
      <c r="AQ87" s="142">
        <v>0.16480350724086826</v>
      </c>
    </row>
    <row r="88" spans="4:44" ht="14.25" customHeight="1">
      <c r="G88" s="22"/>
      <c r="H88" s="302"/>
      <c r="J88" s="304"/>
      <c r="K88" s="19" t="s">
        <v>236</v>
      </c>
      <c r="L88" s="129" t="s">
        <v>218</v>
      </c>
      <c r="M88" s="141">
        <v>0.13305937000932844</v>
      </c>
      <c r="N88" s="141">
        <v>0.13448011896904619</v>
      </c>
      <c r="O88" s="141">
        <v>0.13590086792876394</v>
      </c>
      <c r="P88" s="141">
        <v>0.13732161688848168</v>
      </c>
      <c r="Q88" s="141">
        <v>0.13874236584819943</v>
      </c>
      <c r="R88" s="141">
        <v>0.14016311480791718</v>
      </c>
      <c r="S88" s="141">
        <v>0.14158386376763493</v>
      </c>
      <c r="T88" s="141">
        <v>0.14300461272735268</v>
      </c>
      <c r="U88" s="141">
        <v>0.14442536168707043</v>
      </c>
      <c r="V88" s="141">
        <v>0.14584611064678818</v>
      </c>
      <c r="W88" s="141">
        <v>0.14726685960650579</v>
      </c>
      <c r="X88" s="141">
        <v>0.14780035134813876</v>
      </c>
      <c r="Y88" s="141">
        <v>0.14833384308977174</v>
      </c>
      <c r="Z88" s="141">
        <v>0.14886733483140471</v>
      </c>
      <c r="AA88" s="141">
        <v>0.14940082657303769</v>
      </c>
      <c r="AB88" s="141">
        <v>0.14993431831467066</v>
      </c>
      <c r="AC88" s="141">
        <v>0.15046781005630364</v>
      </c>
      <c r="AD88" s="141">
        <v>0.15100130179793661</v>
      </c>
      <c r="AE88" s="141">
        <v>0.15153479353956958</v>
      </c>
      <c r="AF88" s="141">
        <v>0.15206828528120256</v>
      </c>
      <c r="AG88" s="141">
        <v>0.15260177702283553</v>
      </c>
      <c r="AH88" s="141">
        <v>0.15313526876446851</v>
      </c>
      <c r="AI88" s="141">
        <v>0.15366876050610148</v>
      </c>
      <c r="AJ88" s="141">
        <v>0.15420225224773446</v>
      </c>
      <c r="AK88" s="141">
        <v>0.15473574398936743</v>
      </c>
      <c r="AL88" s="141">
        <v>0.1552692357310004</v>
      </c>
      <c r="AM88" s="141">
        <v>0.15580272747263338</v>
      </c>
      <c r="AN88" s="141">
        <v>0.15633621921426635</v>
      </c>
      <c r="AO88" s="141">
        <v>0.15686971095589933</v>
      </c>
      <c r="AP88" s="141">
        <v>0.1574032026975323</v>
      </c>
      <c r="AQ88" s="143">
        <v>0.15793669443916541</v>
      </c>
    </row>
    <row r="89" spans="4:44" ht="14.25" customHeight="1" thickBot="1">
      <c r="G89" s="22"/>
      <c r="H89" s="302"/>
      <c r="J89" s="304"/>
      <c r="K89" s="144" t="s">
        <v>236</v>
      </c>
      <c r="L89" s="144" t="s">
        <v>214</v>
      </c>
      <c r="M89" s="145">
        <v>0.13163862104961069</v>
      </c>
      <c r="N89" s="145">
        <v>0.13163862104961069</v>
      </c>
      <c r="O89" s="145">
        <v>0.13163862104961069</v>
      </c>
      <c r="P89" s="145">
        <v>0.13163862104961069</v>
      </c>
      <c r="Q89" s="145">
        <v>0.13163862104961069</v>
      </c>
      <c r="R89" s="145">
        <v>0.13163862104961069</v>
      </c>
      <c r="S89" s="145">
        <v>0.13163862104961069</v>
      </c>
      <c r="T89" s="145">
        <v>0.13163862104961069</v>
      </c>
      <c r="U89" s="145">
        <v>0.13163862104961069</v>
      </c>
      <c r="V89" s="145">
        <v>0.13163862104961069</v>
      </c>
      <c r="W89" s="145">
        <v>0.13163862104961069</v>
      </c>
      <c r="X89" s="145">
        <v>0.13242003297745544</v>
      </c>
      <c r="Y89" s="145">
        <v>0.1332014449053002</v>
      </c>
      <c r="Z89" s="145">
        <v>0.13398285683314495</v>
      </c>
      <c r="AA89" s="145">
        <v>0.13476426876098971</v>
      </c>
      <c r="AB89" s="145">
        <v>0.13554568068883446</v>
      </c>
      <c r="AC89" s="145">
        <v>0.13632709261667922</v>
      </c>
      <c r="AD89" s="145">
        <v>0.13710850454452397</v>
      </c>
      <c r="AE89" s="145">
        <v>0.13788991647236873</v>
      </c>
      <c r="AF89" s="145">
        <v>0.13867132840021348</v>
      </c>
      <c r="AG89" s="145">
        <v>0.13945274032805824</v>
      </c>
      <c r="AH89" s="145">
        <v>0.14023415225590299</v>
      </c>
      <c r="AI89" s="145">
        <v>0.14101556418374775</v>
      </c>
      <c r="AJ89" s="145">
        <v>0.1417969761115925</v>
      </c>
      <c r="AK89" s="145">
        <v>0.14257838803943726</v>
      </c>
      <c r="AL89" s="145">
        <v>0.14335979996728201</v>
      </c>
      <c r="AM89" s="145">
        <v>0.14414121189512677</v>
      </c>
      <c r="AN89" s="145">
        <v>0.14492262382297152</v>
      </c>
      <c r="AO89" s="145">
        <v>0.14570403575081628</v>
      </c>
      <c r="AP89" s="145">
        <v>0.14648544767866103</v>
      </c>
      <c r="AQ89" s="146">
        <v>0.14726685960650579</v>
      </c>
    </row>
    <row r="90" spans="4:44" ht="14.25" customHeight="1" thickTop="1">
      <c r="G90" s="22"/>
      <c r="H90" s="302"/>
      <c r="J90" s="304"/>
      <c r="K90" s="140" t="s">
        <v>235</v>
      </c>
      <c r="L90" s="140" t="s">
        <v>219</v>
      </c>
      <c r="M90" s="141">
        <v>0.13962985494043542</v>
      </c>
      <c r="N90" s="141">
        <v>0.14212048718952042</v>
      </c>
      <c r="O90" s="141">
        <v>0.14461111943860541</v>
      </c>
      <c r="P90" s="141">
        <v>0.14710175168769041</v>
      </c>
      <c r="Q90" s="141">
        <v>0.1495923839367754</v>
      </c>
      <c r="R90" s="141">
        <v>0.1520830161858604</v>
      </c>
      <c r="S90" s="141">
        <v>0.15457364843494539</v>
      </c>
      <c r="T90" s="141">
        <v>0.15706428068403039</v>
      </c>
      <c r="U90" s="141">
        <v>0.15955491293311538</v>
      </c>
      <c r="V90" s="141">
        <v>0.16204554518220038</v>
      </c>
      <c r="W90" s="141">
        <v>0.16453617743128526</v>
      </c>
      <c r="X90" s="141">
        <v>0.16489386477352719</v>
      </c>
      <c r="Y90" s="141">
        <v>0.16525155211576911</v>
      </c>
      <c r="Z90" s="141">
        <v>0.16560923945801104</v>
      </c>
      <c r="AA90" s="141">
        <v>0.16596692680025296</v>
      </c>
      <c r="AB90" s="141">
        <v>0.16632461414249489</v>
      </c>
      <c r="AC90" s="141">
        <v>0.16668230148473681</v>
      </c>
      <c r="AD90" s="141">
        <v>0.16703998882697874</v>
      </c>
      <c r="AE90" s="141">
        <v>0.16739767616922066</v>
      </c>
      <c r="AF90" s="141">
        <v>0.16775536351146259</v>
      </c>
      <c r="AG90" s="141">
        <v>0.16811305085370451</v>
      </c>
      <c r="AH90" s="141">
        <v>0.16847073819594643</v>
      </c>
      <c r="AI90" s="141">
        <v>0.16882842553818836</v>
      </c>
      <c r="AJ90" s="141">
        <v>0.16918611288043028</v>
      </c>
      <c r="AK90" s="141">
        <v>0.16954380022267221</v>
      </c>
      <c r="AL90" s="141">
        <v>0.16990148756491413</v>
      </c>
      <c r="AM90" s="141">
        <v>0.17025917490715606</v>
      </c>
      <c r="AN90" s="141">
        <v>0.17061686224939798</v>
      </c>
      <c r="AO90" s="141">
        <v>0.17097454959163991</v>
      </c>
      <c r="AP90" s="141">
        <v>0.17133223693388183</v>
      </c>
      <c r="AQ90" s="142">
        <v>0.17168992427612376</v>
      </c>
    </row>
    <row r="91" spans="4:44" ht="14.25" customHeight="1">
      <c r="G91" s="22"/>
      <c r="H91" s="302"/>
      <c r="J91" s="304"/>
      <c r="K91" s="19" t="s">
        <v>235</v>
      </c>
      <c r="L91" s="129" t="s">
        <v>218</v>
      </c>
      <c r="M91" s="141">
        <v>0.13861933852986111</v>
      </c>
      <c r="N91" s="141">
        <v>0.14009945436837179</v>
      </c>
      <c r="O91" s="141">
        <v>0.14157957020688247</v>
      </c>
      <c r="P91" s="141">
        <v>0.14305968604539315</v>
      </c>
      <c r="Q91" s="141">
        <v>0.14453980188390383</v>
      </c>
      <c r="R91" s="141">
        <v>0.14601991772241452</v>
      </c>
      <c r="S91" s="141">
        <v>0.1475000335609252</v>
      </c>
      <c r="T91" s="141">
        <v>0.14898014939943588</v>
      </c>
      <c r="U91" s="141">
        <v>0.15046026523794656</v>
      </c>
      <c r="V91" s="141">
        <v>0.15194038107645724</v>
      </c>
      <c r="W91" s="141">
        <v>0.15342049691496795</v>
      </c>
      <c r="X91" s="141">
        <v>0.15397628094078381</v>
      </c>
      <c r="Y91" s="141">
        <v>0.15453206496659966</v>
      </c>
      <c r="Z91" s="141">
        <v>0.15508784899241551</v>
      </c>
      <c r="AA91" s="141">
        <v>0.15564363301823136</v>
      </c>
      <c r="AB91" s="141">
        <v>0.15619941704404722</v>
      </c>
      <c r="AC91" s="141">
        <v>0.15675520106986307</v>
      </c>
      <c r="AD91" s="141">
        <v>0.15731098509567892</v>
      </c>
      <c r="AE91" s="141">
        <v>0.15786676912149478</v>
      </c>
      <c r="AF91" s="141">
        <v>0.15842255314731063</v>
      </c>
      <c r="AG91" s="141">
        <v>0.15897833717312648</v>
      </c>
      <c r="AH91" s="141">
        <v>0.15953412119894234</v>
      </c>
      <c r="AI91" s="141">
        <v>0.16008990522475819</v>
      </c>
      <c r="AJ91" s="141">
        <v>0.16064568925057404</v>
      </c>
      <c r="AK91" s="141">
        <v>0.16120147327638989</v>
      </c>
      <c r="AL91" s="141">
        <v>0.16175725730220575</v>
      </c>
      <c r="AM91" s="141">
        <v>0.1623130413280216</v>
      </c>
      <c r="AN91" s="141">
        <v>0.16286882535383745</v>
      </c>
      <c r="AO91" s="141">
        <v>0.16342460937965331</v>
      </c>
      <c r="AP91" s="141">
        <v>0.16398039340546916</v>
      </c>
      <c r="AQ91" s="143">
        <v>0.16453617743128526</v>
      </c>
    </row>
    <row r="92" spans="4:44" ht="14.25" customHeight="1" thickBot="1">
      <c r="G92" s="22"/>
      <c r="H92" s="302"/>
      <c r="J92" s="304"/>
      <c r="K92" s="144" t="s">
        <v>235</v>
      </c>
      <c r="L92" s="144" t="s">
        <v>214</v>
      </c>
      <c r="M92" s="145">
        <v>0.13713922269135043</v>
      </c>
      <c r="N92" s="145">
        <v>0.13713922269135043</v>
      </c>
      <c r="O92" s="145">
        <v>0.13713922269135043</v>
      </c>
      <c r="P92" s="145">
        <v>0.13713922269135043</v>
      </c>
      <c r="Q92" s="145">
        <v>0.13713922269135043</v>
      </c>
      <c r="R92" s="145">
        <v>0.13713922269135043</v>
      </c>
      <c r="S92" s="145">
        <v>0.13713922269135043</v>
      </c>
      <c r="T92" s="145">
        <v>0.13713922269135043</v>
      </c>
      <c r="U92" s="145">
        <v>0.13713922269135043</v>
      </c>
      <c r="V92" s="145">
        <v>0.13713922269135043</v>
      </c>
      <c r="W92" s="145">
        <v>0.13713922269135043</v>
      </c>
      <c r="X92" s="145">
        <v>0.13795328640253129</v>
      </c>
      <c r="Y92" s="145">
        <v>0.13876735011371216</v>
      </c>
      <c r="Z92" s="145">
        <v>0.13958141382489303</v>
      </c>
      <c r="AA92" s="145">
        <v>0.1403954775360739</v>
      </c>
      <c r="AB92" s="145">
        <v>0.14120954124725477</v>
      </c>
      <c r="AC92" s="145">
        <v>0.14202360495843563</v>
      </c>
      <c r="AD92" s="145">
        <v>0.1428376686696165</v>
      </c>
      <c r="AE92" s="145">
        <v>0.14365173238079737</v>
      </c>
      <c r="AF92" s="145">
        <v>0.14446579609197824</v>
      </c>
      <c r="AG92" s="145">
        <v>0.14527985980315911</v>
      </c>
      <c r="AH92" s="145">
        <v>0.14609392351433997</v>
      </c>
      <c r="AI92" s="145">
        <v>0.14690798722552084</v>
      </c>
      <c r="AJ92" s="145">
        <v>0.14772205093670171</v>
      </c>
      <c r="AK92" s="145">
        <v>0.14853611464788258</v>
      </c>
      <c r="AL92" s="145">
        <v>0.14935017835906345</v>
      </c>
      <c r="AM92" s="145">
        <v>0.15016424207024431</v>
      </c>
      <c r="AN92" s="145">
        <v>0.15097830578142518</v>
      </c>
      <c r="AO92" s="145">
        <v>0.15179236949260605</v>
      </c>
      <c r="AP92" s="145">
        <v>0.15260643320378692</v>
      </c>
      <c r="AQ92" s="146">
        <v>0.15342049691496795</v>
      </c>
    </row>
    <row r="93" spans="4:44" ht="14.25" customHeight="1" thickTop="1">
      <c r="G93" s="22"/>
      <c r="H93" s="302"/>
      <c r="J93" s="304"/>
      <c r="K93" s="140" t="s">
        <v>234</v>
      </c>
      <c r="L93" s="140" t="s">
        <v>219</v>
      </c>
      <c r="M93" s="141">
        <v>0.14702028633116587</v>
      </c>
      <c r="N93" s="141">
        <v>0.14964274459098656</v>
      </c>
      <c r="O93" s="141">
        <v>0.15226520285080725</v>
      </c>
      <c r="P93" s="141">
        <v>0.15488766111062793</v>
      </c>
      <c r="Q93" s="141">
        <v>0.15751011937044862</v>
      </c>
      <c r="R93" s="141">
        <v>0.16013257763026931</v>
      </c>
      <c r="S93" s="141">
        <v>0.16275503589008999</v>
      </c>
      <c r="T93" s="141">
        <v>0.16537749414991068</v>
      </c>
      <c r="U93" s="141">
        <v>0.16799995240973137</v>
      </c>
      <c r="V93" s="141">
        <v>0.17062241066955205</v>
      </c>
      <c r="W93" s="141">
        <v>0.17324486892937285</v>
      </c>
      <c r="X93" s="141">
        <v>0.17362148820965409</v>
      </c>
      <c r="Y93" s="141">
        <v>0.17399810748993533</v>
      </c>
      <c r="Z93" s="141">
        <v>0.17437472677021656</v>
      </c>
      <c r="AA93" s="141">
        <v>0.1747513460504978</v>
      </c>
      <c r="AB93" s="141">
        <v>0.17512796533077904</v>
      </c>
      <c r="AC93" s="141">
        <v>0.17550458461106028</v>
      </c>
      <c r="AD93" s="141">
        <v>0.17588120389134151</v>
      </c>
      <c r="AE93" s="141">
        <v>0.17625782317162275</v>
      </c>
      <c r="AF93" s="141">
        <v>0.17663444245190399</v>
      </c>
      <c r="AG93" s="141">
        <v>0.17701106173218523</v>
      </c>
      <c r="AH93" s="141">
        <v>0.17738768101246646</v>
      </c>
      <c r="AI93" s="141">
        <v>0.1777643002927477</v>
      </c>
      <c r="AJ93" s="141">
        <v>0.17814091957302894</v>
      </c>
      <c r="AK93" s="141">
        <v>0.17851753885331018</v>
      </c>
      <c r="AL93" s="141">
        <v>0.17889415813359141</v>
      </c>
      <c r="AM93" s="141">
        <v>0.17927077741387265</v>
      </c>
      <c r="AN93" s="141">
        <v>0.17964739669415389</v>
      </c>
      <c r="AO93" s="141">
        <v>0.18002401597443513</v>
      </c>
      <c r="AP93" s="141">
        <v>0.18040063525471636</v>
      </c>
      <c r="AQ93" s="142">
        <v>0.18077725453499777</v>
      </c>
    </row>
    <row r="94" spans="4:44" ht="14.25" customHeight="1">
      <c r="G94" s="22"/>
      <c r="H94" s="302"/>
      <c r="J94" s="304"/>
      <c r="K94" s="19" t="s">
        <v>234</v>
      </c>
      <c r="L94" s="129" t="s">
        <v>218</v>
      </c>
      <c r="M94" s="141">
        <v>0.14595628456672696</v>
      </c>
      <c r="N94" s="141">
        <v>0.14751474106210874</v>
      </c>
      <c r="O94" s="141">
        <v>0.14907319755749052</v>
      </c>
      <c r="P94" s="141">
        <v>0.15063165405287229</v>
      </c>
      <c r="Q94" s="141">
        <v>0.15219011054825407</v>
      </c>
      <c r="R94" s="141">
        <v>0.15374856704363585</v>
      </c>
      <c r="S94" s="141">
        <v>0.15530702353901762</v>
      </c>
      <c r="T94" s="141">
        <v>0.1568654800343994</v>
      </c>
      <c r="U94" s="141">
        <v>0.15842393652978118</v>
      </c>
      <c r="V94" s="141">
        <v>0.15998239302516296</v>
      </c>
      <c r="W94" s="141">
        <v>0.16154084952054459</v>
      </c>
      <c r="X94" s="141">
        <v>0.162126050490986</v>
      </c>
      <c r="Y94" s="141">
        <v>0.1627112514614274</v>
      </c>
      <c r="Z94" s="141">
        <v>0.1632964524318688</v>
      </c>
      <c r="AA94" s="141">
        <v>0.1638816534023102</v>
      </c>
      <c r="AB94" s="141">
        <v>0.1644668543727516</v>
      </c>
      <c r="AC94" s="141">
        <v>0.165052055343193</v>
      </c>
      <c r="AD94" s="141">
        <v>0.16563725631363441</v>
      </c>
      <c r="AE94" s="141">
        <v>0.16622245728407581</v>
      </c>
      <c r="AF94" s="141">
        <v>0.16680765825451721</v>
      </c>
      <c r="AG94" s="141">
        <v>0.16739285922495861</v>
      </c>
      <c r="AH94" s="141">
        <v>0.16797806019540001</v>
      </c>
      <c r="AI94" s="141">
        <v>0.16856326116584142</v>
      </c>
      <c r="AJ94" s="141">
        <v>0.16914846213628282</v>
      </c>
      <c r="AK94" s="141">
        <v>0.16973366310672422</v>
      </c>
      <c r="AL94" s="141">
        <v>0.17031886407716562</v>
      </c>
      <c r="AM94" s="141">
        <v>0.17090406504760702</v>
      </c>
      <c r="AN94" s="141">
        <v>0.17148926601804843</v>
      </c>
      <c r="AO94" s="141">
        <v>0.17207446698848983</v>
      </c>
      <c r="AP94" s="141">
        <v>0.17265966795893123</v>
      </c>
      <c r="AQ94" s="143">
        <v>0.17324486892937285</v>
      </c>
    </row>
    <row r="95" spans="4:44" ht="14.25" customHeight="1" thickBot="1">
      <c r="G95" s="22"/>
      <c r="H95" s="302"/>
      <c r="J95" s="304"/>
      <c r="K95" s="144" t="s">
        <v>234</v>
      </c>
      <c r="L95" s="144" t="s">
        <v>214</v>
      </c>
      <c r="M95" s="145">
        <v>0.14439782807134519</v>
      </c>
      <c r="N95" s="145">
        <v>0.14439782807134519</v>
      </c>
      <c r="O95" s="145">
        <v>0.14439782807134519</v>
      </c>
      <c r="P95" s="145">
        <v>0.14439782807134519</v>
      </c>
      <c r="Q95" s="145">
        <v>0.14439782807134519</v>
      </c>
      <c r="R95" s="145">
        <v>0.14439782807134519</v>
      </c>
      <c r="S95" s="145">
        <v>0.14439782807134519</v>
      </c>
      <c r="T95" s="145">
        <v>0.14439782807134519</v>
      </c>
      <c r="U95" s="145">
        <v>0.14439782807134519</v>
      </c>
      <c r="V95" s="145">
        <v>0.14439782807134519</v>
      </c>
      <c r="W95" s="145">
        <v>0.14439782807134519</v>
      </c>
      <c r="X95" s="145">
        <v>0.14525497914380517</v>
      </c>
      <c r="Y95" s="145">
        <v>0.14611213021626515</v>
      </c>
      <c r="Z95" s="145">
        <v>0.14696928128872513</v>
      </c>
      <c r="AA95" s="145">
        <v>0.14782643236118512</v>
      </c>
      <c r="AB95" s="145">
        <v>0.1486835834336451</v>
      </c>
      <c r="AC95" s="145">
        <v>0.14954073450610508</v>
      </c>
      <c r="AD95" s="145">
        <v>0.15039788557856507</v>
      </c>
      <c r="AE95" s="145">
        <v>0.15125503665102505</v>
      </c>
      <c r="AF95" s="145">
        <v>0.15211218772348503</v>
      </c>
      <c r="AG95" s="145">
        <v>0.15296933879594501</v>
      </c>
      <c r="AH95" s="145">
        <v>0.153826489868405</v>
      </c>
      <c r="AI95" s="145">
        <v>0.15468364094086498</v>
      </c>
      <c r="AJ95" s="145">
        <v>0.15554079201332496</v>
      </c>
      <c r="AK95" s="145">
        <v>0.15639794308578495</v>
      </c>
      <c r="AL95" s="145">
        <v>0.15725509415824493</v>
      </c>
      <c r="AM95" s="145">
        <v>0.15811224523070491</v>
      </c>
      <c r="AN95" s="145">
        <v>0.15896939630316489</v>
      </c>
      <c r="AO95" s="145">
        <v>0.15982654737562488</v>
      </c>
      <c r="AP95" s="145">
        <v>0.16068369844808486</v>
      </c>
      <c r="AQ95" s="146">
        <v>0.16154084952054459</v>
      </c>
    </row>
    <row r="96" spans="4:44" ht="14.25" customHeight="1" thickTop="1">
      <c r="G96" s="22"/>
      <c r="H96" s="302"/>
      <c r="J96" s="304"/>
      <c r="K96" s="140" t="s">
        <v>233</v>
      </c>
      <c r="L96" s="140" t="s">
        <v>219</v>
      </c>
      <c r="M96" s="141">
        <v>0.15430339646551175</v>
      </c>
      <c r="N96" s="141">
        <v>0.15705576640490826</v>
      </c>
      <c r="O96" s="141">
        <v>0.15980813634430477</v>
      </c>
      <c r="P96" s="141">
        <v>0.16256050628370128</v>
      </c>
      <c r="Q96" s="141">
        <v>0.16531287622309779</v>
      </c>
      <c r="R96" s="141">
        <v>0.1680652461624943</v>
      </c>
      <c r="S96" s="141">
        <v>0.17081761610189081</v>
      </c>
      <c r="T96" s="141">
        <v>0.17356998604128732</v>
      </c>
      <c r="U96" s="141">
        <v>0.17632235598068383</v>
      </c>
      <c r="V96" s="141">
        <v>0.17907472592008034</v>
      </c>
      <c r="W96" s="141">
        <v>0.18182709585947687</v>
      </c>
      <c r="X96" s="141">
        <v>0.18222237215482356</v>
      </c>
      <c r="Y96" s="141">
        <v>0.18261764845017026</v>
      </c>
      <c r="Z96" s="141">
        <v>0.18301292474551695</v>
      </c>
      <c r="AA96" s="141">
        <v>0.18340820104086364</v>
      </c>
      <c r="AB96" s="141">
        <v>0.18380347733621033</v>
      </c>
      <c r="AC96" s="141">
        <v>0.18419875363155702</v>
      </c>
      <c r="AD96" s="141">
        <v>0.18459402992690371</v>
      </c>
      <c r="AE96" s="141">
        <v>0.1849893062222504</v>
      </c>
      <c r="AF96" s="141">
        <v>0.1853845825175971</v>
      </c>
      <c r="AG96" s="141">
        <v>0.18577985881294379</v>
      </c>
      <c r="AH96" s="141">
        <v>0.18617513510829048</v>
      </c>
      <c r="AI96" s="141">
        <v>0.18657041140363717</v>
      </c>
      <c r="AJ96" s="141">
        <v>0.18696568769898386</v>
      </c>
      <c r="AK96" s="141">
        <v>0.18736096399433055</v>
      </c>
      <c r="AL96" s="141">
        <v>0.18775624028967725</v>
      </c>
      <c r="AM96" s="141">
        <v>0.18815151658502394</v>
      </c>
      <c r="AN96" s="141">
        <v>0.18854679288037063</v>
      </c>
      <c r="AO96" s="141">
        <v>0.18894206917571732</v>
      </c>
      <c r="AP96" s="141">
        <v>0.18933734547106401</v>
      </c>
      <c r="AQ96" s="142">
        <v>0.18973262176641065</v>
      </c>
    </row>
    <row r="97" spans="7:43" ht="14.25" customHeight="1">
      <c r="G97" s="22"/>
      <c r="H97" s="302"/>
      <c r="J97" s="304"/>
      <c r="K97" s="19" t="s">
        <v>233</v>
      </c>
      <c r="L97" s="129" t="s">
        <v>218</v>
      </c>
      <c r="M97" s="141">
        <v>0.1531866860427854</v>
      </c>
      <c r="N97" s="141">
        <v>0.15482234555945557</v>
      </c>
      <c r="O97" s="141">
        <v>0.15645800507612573</v>
      </c>
      <c r="P97" s="141">
        <v>0.15809366459279589</v>
      </c>
      <c r="Q97" s="141">
        <v>0.15972932410946605</v>
      </c>
      <c r="R97" s="141">
        <v>0.16136498362613622</v>
      </c>
      <c r="S97" s="141">
        <v>0.16300064314280638</v>
      </c>
      <c r="T97" s="141">
        <v>0.16463630265947654</v>
      </c>
      <c r="U97" s="141">
        <v>0.1662719621761467</v>
      </c>
      <c r="V97" s="141">
        <v>0.16790762169281687</v>
      </c>
      <c r="W97" s="141">
        <v>0.16954328120948706</v>
      </c>
      <c r="X97" s="141">
        <v>0.17015747194198655</v>
      </c>
      <c r="Y97" s="141">
        <v>0.17077166267448604</v>
      </c>
      <c r="Z97" s="141">
        <v>0.17138585340698553</v>
      </c>
      <c r="AA97" s="141">
        <v>0.17200004413948503</v>
      </c>
      <c r="AB97" s="141">
        <v>0.17261423487198452</v>
      </c>
      <c r="AC97" s="141">
        <v>0.17322842560448401</v>
      </c>
      <c r="AD97" s="141">
        <v>0.1738426163369835</v>
      </c>
      <c r="AE97" s="141">
        <v>0.17445680706948299</v>
      </c>
      <c r="AF97" s="141">
        <v>0.17507099780198249</v>
      </c>
      <c r="AG97" s="141">
        <v>0.17568518853448198</v>
      </c>
      <c r="AH97" s="141">
        <v>0.17629937926698147</v>
      </c>
      <c r="AI97" s="141">
        <v>0.17691356999948096</v>
      </c>
      <c r="AJ97" s="141">
        <v>0.17752776073198046</v>
      </c>
      <c r="AK97" s="141">
        <v>0.17814195146447995</v>
      </c>
      <c r="AL97" s="141">
        <v>0.17875614219697944</v>
      </c>
      <c r="AM97" s="141">
        <v>0.17937033292947893</v>
      </c>
      <c r="AN97" s="141">
        <v>0.17998452366197842</v>
      </c>
      <c r="AO97" s="141">
        <v>0.18059871439447792</v>
      </c>
      <c r="AP97" s="141">
        <v>0.18121290512697741</v>
      </c>
      <c r="AQ97" s="143">
        <v>0.18182709585947687</v>
      </c>
    </row>
    <row r="98" spans="7:43" ht="14.25" customHeight="1" thickBot="1">
      <c r="G98" s="22"/>
      <c r="H98" s="302"/>
      <c r="J98" s="304"/>
      <c r="K98" s="144" t="s">
        <v>233</v>
      </c>
      <c r="L98" s="144" t="s">
        <v>214</v>
      </c>
      <c r="M98" s="145">
        <v>0.15155102652611524</v>
      </c>
      <c r="N98" s="145">
        <v>0.15155102652611524</v>
      </c>
      <c r="O98" s="145">
        <v>0.15155102652611524</v>
      </c>
      <c r="P98" s="145">
        <v>0.15155102652611524</v>
      </c>
      <c r="Q98" s="145">
        <v>0.15155102652611524</v>
      </c>
      <c r="R98" s="145">
        <v>0.15155102652611524</v>
      </c>
      <c r="S98" s="145">
        <v>0.15155102652611524</v>
      </c>
      <c r="T98" s="145">
        <v>0.15155102652611524</v>
      </c>
      <c r="U98" s="145">
        <v>0.15155102652611524</v>
      </c>
      <c r="V98" s="145">
        <v>0.15155102652611524</v>
      </c>
      <c r="W98" s="145">
        <v>0.15155102652611524</v>
      </c>
      <c r="X98" s="145">
        <v>0.15245063926028382</v>
      </c>
      <c r="Y98" s="145">
        <v>0.1533502519944524</v>
      </c>
      <c r="Z98" s="145">
        <v>0.15424986472862098</v>
      </c>
      <c r="AA98" s="145">
        <v>0.15514947746278956</v>
      </c>
      <c r="AB98" s="145">
        <v>0.15604909019695815</v>
      </c>
      <c r="AC98" s="145">
        <v>0.15694870293112673</v>
      </c>
      <c r="AD98" s="145">
        <v>0.15784831566529531</v>
      </c>
      <c r="AE98" s="145">
        <v>0.15874792839946389</v>
      </c>
      <c r="AF98" s="145">
        <v>0.15964754113363247</v>
      </c>
      <c r="AG98" s="145">
        <v>0.16054715386780105</v>
      </c>
      <c r="AH98" s="145">
        <v>0.16144676660196963</v>
      </c>
      <c r="AI98" s="145">
        <v>0.16234637933613821</v>
      </c>
      <c r="AJ98" s="145">
        <v>0.16324599207030679</v>
      </c>
      <c r="AK98" s="145">
        <v>0.16414560480447538</v>
      </c>
      <c r="AL98" s="145">
        <v>0.16504521753864396</v>
      </c>
      <c r="AM98" s="145">
        <v>0.16594483027281254</v>
      </c>
      <c r="AN98" s="145">
        <v>0.16684444300698112</v>
      </c>
      <c r="AO98" s="145">
        <v>0.1677440557411497</v>
      </c>
      <c r="AP98" s="145">
        <v>0.16864366847531828</v>
      </c>
      <c r="AQ98" s="146">
        <v>0.16954328120948706</v>
      </c>
    </row>
    <row r="99" spans="7:43" ht="14.25" customHeight="1" thickTop="1">
      <c r="G99" s="22"/>
      <c r="H99" s="302"/>
      <c r="J99" s="304"/>
      <c r="K99" s="140" t="s">
        <v>232</v>
      </c>
      <c r="L99" s="140" t="s">
        <v>219</v>
      </c>
      <c r="M99" s="141">
        <v>0.15637705582675099</v>
      </c>
      <c r="N99" s="141">
        <v>0.15916641443795357</v>
      </c>
      <c r="O99" s="141">
        <v>0.16195577304915615</v>
      </c>
      <c r="P99" s="141">
        <v>0.16474513166035873</v>
      </c>
      <c r="Q99" s="141">
        <v>0.16753449027156131</v>
      </c>
      <c r="R99" s="141">
        <v>0.17032384888276389</v>
      </c>
      <c r="S99" s="141">
        <v>0.17311320749396647</v>
      </c>
      <c r="T99" s="141">
        <v>0.17590256610516905</v>
      </c>
      <c r="U99" s="141">
        <v>0.17869192471637163</v>
      </c>
      <c r="V99" s="141">
        <v>0.18148128332757421</v>
      </c>
      <c r="W99" s="141">
        <v>0.18427064193877668</v>
      </c>
      <c r="X99" s="141">
        <v>0.1846712302908175</v>
      </c>
      <c r="Y99" s="141">
        <v>0.18507181864285832</v>
      </c>
      <c r="Z99" s="141">
        <v>0.18547240699489914</v>
      </c>
      <c r="AA99" s="141">
        <v>0.18587299534693996</v>
      </c>
      <c r="AB99" s="141">
        <v>0.18627358369898078</v>
      </c>
      <c r="AC99" s="141">
        <v>0.1866741720510216</v>
      </c>
      <c r="AD99" s="141">
        <v>0.18707476040306242</v>
      </c>
      <c r="AE99" s="141">
        <v>0.18747534875510324</v>
      </c>
      <c r="AF99" s="141">
        <v>0.18787593710714406</v>
      </c>
      <c r="AG99" s="141">
        <v>0.18827652545918488</v>
      </c>
      <c r="AH99" s="141">
        <v>0.18867711381122571</v>
      </c>
      <c r="AI99" s="141">
        <v>0.18907770216326653</v>
      </c>
      <c r="AJ99" s="141">
        <v>0.18947829051530735</v>
      </c>
      <c r="AK99" s="141">
        <v>0.18987887886734817</v>
      </c>
      <c r="AL99" s="141">
        <v>0.19027946721938899</v>
      </c>
      <c r="AM99" s="141">
        <v>0.19068005557142981</v>
      </c>
      <c r="AN99" s="141">
        <v>0.19108064392347063</v>
      </c>
      <c r="AO99" s="141">
        <v>0.19148123227551145</v>
      </c>
      <c r="AP99" s="141">
        <v>0.19188182062755227</v>
      </c>
      <c r="AQ99" s="142">
        <v>0.19228240897959306</v>
      </c>
    </row>
    <row r="100" spans="7:43" ht="14.25" customHeight="1">
      <c r="G100" s="22"/>
      <c r="H100" s="302"/>
      <c r="J100" s="304"/>
      <c r="K100" s="19" t="s">
        <v>232</v>
      </c>
      <c r="L100" s="129" t="s">
        <v>218</v>
      </c>
      <c r="M100" s="141">
        <v>0.15524533810622743</v>
      </c>
      <c r="N100" s="141">
        <v>0.15690297899690644</v>
      </c>
      <c r="O100" s="141">
        <v>0.15856061988758546</v>
      </c>
      <c r="P100" s="141">
        <v>0.16021826077826448</v>
      </c>
      <c r="Q100" s="141">
        <v>0.1618759016689435</v>
      </c>
      <c r="R100" s="141">
        <v>0.16353354255962252</v>
      </c>
      <c r="S100" s="141">
        <v>0.16519118345030154</v>
      </c>
      <c r="T100" s="141">
        <v>0.16684882434098056</v>
      </c>
      <c r="U100" s="141">
        <v>0.16850646523165957</v>
      </c>
      <c r="V100" s="141">
        <v>0.17016410612233859</v>
      </c>
      <c r="W100" s="141">
        <v>0.1718217470130175</v>
      </c>
      <c r="X100" s="141">
        <v>0.17244419175930545</v>
      </c>
      <c r="Y100" s="141">
        <v>0.1730666365055934</v>
      </c>
      <c r="Z100" s="141">
        <v>0.17368908125188134</v>
      </c>
      <c r="AA100" s="141">
        <v>0.17431152599816929</v>
      </c>
      <c r="AB100" s="141">
        <v>0.17493397074445724</v>
      </c>
      <c r="AC100" s="141">
        <v>0.17555641549074519</v>
      </c>
      <c r="AD100" s="141">
        <v>0.17617886023703314</v>
      </c>
      <c r="AE100" s="141">
        <v>0.17680130498332108</v>
      </c>
      <c r="AF100" s="141">
        <v>0.17742374972960903</v>
      </c>
      <c r="AG100" s="141">
        <v>0.17804619447589698</v>
      </c>
      <c r="AH100" s="141">
        <v>0.17866863922218493</v>
      </c>
      <c r="AI100" s="141">
        <v>0.17929108396847288</v>
      </c>
      <c r="AJ100" s="141">
        <v>0.17991352871476082</v>
      </c>
      <c r="AK100" s="141">
        <v>0.18053597346104877</v>
      </c>
      <c r="AL100" s="141">
        <v>0.18115841820733672</v>
      </c>
      <c r="AM100" s="141">
        <v>0.18178086295362467</v>
      </c>
      <c r="AN100" s="141">
        <v>0.18240330769991261</v>
      </c>
      <c r="AO100" s="141">
        <v>0.18302575244620056</v>
      </c>
      <c r="AP100" s="141">
        <v>0.18364819719248851</v>
      </c>
      <c r="AQ100" s="143">
        <v>0.18427064193877668</v>
      </c>
    </row>
    <row r="101" spans="7:43" ht="14.25" customHeight="1" thickBot="1">
      <c r="G101" s="22"/>
      <c r="H101" s="302"/>
      <c r="J101" s="304"/>
      <c r="K101" s="144" t="s">
        <v>232</v>
      </c>
      <c r="L101" s="144" t="s">
        <v>214</v>
      </c>
      <c r="M101" s="145">
        <v>0.15358769721554841</v>
      </c>
      <c r="N101" s="145">
        <v>0.15358769721554841</v>
      </c>
      <c r="O101" s="145">
        <v>0.15358769721554841</v>
      </c>
      <c r="P101" s="145">
        <v>0.15358769721554841</v>
      </c>
      <c r="Q101" s="145">
        <v>0.15358769721554841</v>
      </c>
      <c r="R101" s="145">
        <v>0.15358769721554841</v>
      </c>
      <c r="S101" s="145">
        <v>0.15358769721554841</v>
      </c>
      <c r="T101" s="145">
        <v>0.15358769721554841</v>
      </c>
      <c r="U101" s="145">
        <v>0.15358769721554841</v>
      </c>
      <c r="V101" s="145">
        <v>0.15358769721554841</v>
      </c>
      <c r="W101" s="145">
        <v>0.15358769721554841</v>
      </c>
      <c r="X101" s="145">
        <v>0.15449939970542187</v>
      </c>
      <c r="Y101" s="145">
        <v>0.15541110219529533</v>
      </c>
      <c r="Z101" s="145">
        <v>0.15632280468516879</v>
      </c>
      <c r="AA101" s="145">
        <v>0.15723450717504225</v>
      </c>
      <c r="AB101" s="145">
        <v>0.15814620966491572</v>
      </c>
      <c r="AC101" s="145">
        <v>0.15905791215478918</v>
      </c>
      <c r="AD101" s="145">
        <v>0.15996961464466264</v>
      </c>
      <c r="AE101" s="145">
        <v>0.1608813171345361</v>
      </c>
      <c r="AF101" s="145">
        <v>0.16179301962440956</v>
      </c>
      <c r="AG101" s="145">
        <v>0.16270472211428302</v>
      </c>
      <c r="AH101" s="145">
        <v>0.16361642460415649</v>
      </c>
      <c r="AI101" s="145">
        <v>0.16452812709402995</v>
      </c>
      <c r="AJ101" s="145">
        <v>0.16543982958390341</v>
      </c>
      <c r="AK101" s="145">
        <v>0.16635153207377687</v>
      </c>
      <c r="AL101" s="145">
        <v>0.16726323456365033</v>
      </c>
      <c r="AM101" s="145">
        <v>0.16817493705352379</v>
      </c>
      <c r="AN101" s="145">
        <v>0.16908663954339725</v>
      </c>
      <c r="AO101" s="145">
        <v>0.16999834203327072</v>
      </c>
      <c r="AP101" s="145">
        <v>0.17091004452314418</v>
      </c>
      <c r="AQ101" s="146">
        <v>0.1718217470130175</v>
      </c>
    </row>
    <row r="102" spans="7:43" ht="14.25" customHeight="1" thickTop="1">
      <c r="G102" s="22"/>
      <c r="H102" s="302"/>
      <c r="J102" s="304"/>
      <c r="K102" s="140" t="s">
        <v>231</v>
      </c>
      <c r="L102" s="140" t="s">
        <v>219</v>
      </c>
      <c r="M102" s="141">
        <v>0.16386904445602404</v>
      </c>
      <c r="N102" s="141">
        <v>0.16679204059408509</v>
      </c>
      <c r="O102" s="141">
        <v>0.16971503673214614</v>
      </c>
      <c r="P102" s="141">
        <v>0.17263803287020718</v>
      </c>
      <c r="Q102" s="141">
        <v>0.17556102900826823</v>
      </c>
      <c r="R102" s="141">
        <v>0.17848402514632927</v>
      </c>
      <c r="S102" s="141">
        <v>0.18140702128439032</v>
      </c>
      <c r="T102" s="141">
        <v>0.18433001742245136</v>
      </c>
      <c r="U102" s="141">
        <v>0.18725301356051241</v>
      </c>
      <c r="V102" s="141">
        <v>0.19017600969857346</v>
      </c>
      <c r="W102" s="141">
        <v>0.19309900583663436</v>
      </c>
      <c r="X102" s="141">
        <v>0.19351878628410529</v>
      </c>
      <c r="Y102" s="141">
        <v>0.19393856673157622</v>
      </c>
      <c r="Z102" s="141">
        <v>0.19435834717904715</v>
      </c>
      <c r="AA102" s="141">
        <v>0.19477812762651808</v>
      </c>
      <c r="AB102" s="141">
        <v>0.19519790807398901</v>
      </c>
      <c r="AC102" s="141">
        <v>0.19561768852145994</v>
      </c>
      <c r="AD102" s="141">
        <v>0.19603746896893087</v>
      </c>
      <c r="AE102" s="141">
        <v>0.1964572494164018</v>
      </c>
      <c r="AF102" s="141">
        <v>0.19687702986387273</v>
      </c>
      <c r="AG102" s="141">
        <v>0.19729681031134366</v>
      </c>
      <c r="AH102" s="141">
        <v>0.19771659075881459</v>
      </c>
      <c r="AI102" s="141">
        <v>0.19813637120628552</v>
      </c>
      <c r="AJ102" s="141">
        <v>0.19855615165375645</v>
      </c>
      <c r="AK102" s="141">
        <v>0.19897593210122738</v>
      </c>
      <c r="AL102" s="141">
        <v>0.19939571254869831</v>
      </c>
      <c r="AM102" s="141">
        <v>0.19981549299616924</v>
      </c>
      <c r="AN102" s="141">
        <v>0.20023527344364017</v>
      </c>
      <c r="AO102" s="141">
        <v>0.2006550538911111</v>
      </c>
      <c r="AP102" s="141">
        <v>0.20107483433858203</v>
      </c>
      <c r="AQ102" s="142">
        <v>0.20149461478605324</v>
      </c>
    </row>
    <row r="103" spans="7:43" ht="14.25" customHeight="1">
      <c r="G103" s="22"/>
      <c r="H103" s="302"/>
      <c r="J103" s="304"/>
      <c r="K103" s="19" t="s">
        <v>231</v>
      </c>
      <c r="L103" s="129" t="s">
        <v>218</v>
      </c>
      <c r="M103" s="141">
        <v>0.16268310640088116</v>
      </c>
      <c r="N103" s="141">
        <v>0.16442016448379931</v>
      </c>
      <c r="O103" s="141">
        <v>0.16615722256671747</v>
      </c>
      <c r="P103" s="141">
        <v>0.16789428064963563</v>
      </c>
      <c r="Q103" s="141">
        <v>0.16963133873255379</v>
      </c>
      <c r="R103" s="141">
        <v>0.17136839681547195</v>
      </c>
      <c r="S103" s="141">
        <v>0.1731054548983901</v>
      </c>
      <c r="T103" s="141">
        <v>0.17484251298130826</v>
      </c>
      <c r="U103" s="141">
        <v>0.17657957106422642</v>
      </c>
      <c r="V103" s="141">
        <v>0.17831662914714458</v>
      </c>
      <c r="W103" s="141">
        <v>0.18005368723006271</v>
      </c>
      <c r="X103" s="141">
        <v>0.18070595316039129</v>
      </c>
      <c r="Y103" s="141">
        <v>0.18135821909071986</v>
      </c>
      <c r="Z103" s="141">
        <v>0.18201048502104844</v>
      </c>
      <c r="AA103" s="141">
        <v>0.18266275095137702</v>
      </c>
      <c r="AB103" s="141">
        <v>0.18331501688170559</v>
      </c>
      <c r="AC103" s="141">
        <v>0.18396728281203417</v>
      </c>
      <c r="AD103" s="141">
        <v>0.18461954874236275</v>
      </c>
      <c r="AE103" s="141">
        <v>0.18527181467269133</v>
      </c>
      <c r="AF103" s="141">
        <v>0.1859240806030199</v>
      </c>
      <c r="AG103" s="141">
        <v>0.18657634653334848</v>
      </c>
      <c r="AH103" s="141">
        <v>0.18722861246367706</v>
      </c>
      <c r="AI103" s="141">
        <v>0.18788087839400563</v>
      </c>
      <c r="AJ103" s="141">
        <v>0.18853314432433421</v>
      </c>
      <c r="AK103" s="141">
        <v>0.18918541025466279</v>
      </c>
      <c r="AL103" s="141">
        <v>0.18983767618499137</v>
      </c>
      <c r="AM103" s="141">
        <v>0.19048994211531994</v>
      </c>
      <c r="AN103" s="141">
        <v>0.19114220804564852</v>
      </c>
      <c r="AO103" s="141">
        <v>0.1917944739759771</v>
      </c>
      <c r="AP103" s="141">
        <v>0.19244673990630567</v>
      </c>
      <c r="AQ103" s="143">
        <v>0.19309900583663436</v>
      </c>
    </row>
    <row r="104" spans="7:43" ht="14.25" customHeight="1" thickBot="1">
      <c r="G104" s="22"/>
      <c r="H104" s="302"/>
      <c r="J104" s="304"/>
      <c r="K104" s="144" t="s">
        <v>231</v>
      </c>
      <c r="L104" s="144" t="s">
        <v>214</v>
      </c>
      <c r="M104" s="145">
        <v>0.160946048317963</v>
      </c>
      <c r="N104" s="145">
        <v>0.160946048317963</v>
      </c>
      <c r="O104" s="145">
        <v>0.160946048317963</v>
      </c>
      <c r="P104" s="145">
        <v>0.160946048317963</v>
      </c>
      <c r="Q104" s="145">
        <v>0.160946048317963</v>
      </c>
      <c r="R104" s="145">
        <v>0.160946048317963</v>
      </c>
      <c r="S104" s="145">
        <v>0.160946048317963</v>
      </c>
      <c r="T104" s="145">
        <v>0.160946048317963</v>
      </c>
      <c r="U104" s="145">
        <v>0.160946048317963</v>
      </c>
      <c r="V104" s="145">
        <v>0.160946048317963</v>
      </c>
      <c r="W104" s="145">
        <v>0.160946048317963</v>
      </c>
      <c r="X104" s="145">
        <v>0.16190143026356799</v>
      </c>
      <c r="Y104" s="145">
        <v>0.16285681220917297</v>
      </c>
      <c r="Z104" s="145">
        <v>0.16381219415477796</v>
      </c>
      <c r="AA104" s="145">
        <v>0.16476757610038295</v>
      </c>
      <c r="AB104" s="145">
        <v>0.16572295804598794</v>
      </c>
      <c r="AC104" s="145">
        <v>0.16667833999159293</v>
      </c>
      <c r="AD104" s="145">
        <v>0.16763372193719792</v>
      </c>
      <c r="AE104" s="145">
        <v>0.1685891038828029</v>
      </c>
      <c r="AF104" s="145">
        <v>0.16954448582840789</v>
      </c>
      <c r="AG104" s="145">
        <v>0.17049986777401288</v>
      </c>
      <c r="AH104" s="145">
        <v>0.17145524971961787</v>
      </c>
      <c r="AI104" s="145">
        <v>0.17241063166522286</v>
      </c>
      <c r="AJ104" s="145">
        <v>0.17336601361082785</v>
      </c>
      <c r="AK104" s="145">
        <v>0.17432139555643283</v>
      </c>
      <c r="AL104" s="145">
        <v>0.17527677750203782</v>
      </c>
      <c r="AM104" s="145">
        <v>0.17623215944764281</v>
      </c>
      <c r="AN104" s="145">
        <v>0.1771875413932478</v>
      </c>
      <c r="AO104" s="145">
        <v>0.17814292333885279</v>
      </c>
      <c r="AP104" s="145">
        <v>0.17909830528445778</v>
      </c>
      <c r="AQ104" s="146">
        <v>0.18005368723006271</v>
      </c>
    </row>
    <row r="105" spans="7:43" ht="14.25" customHeight="1" thickTop="1">
      <c r="G105" s="22"/>
      <c r="H105" s="302"/>
      <c r="J105" s="304"/>
      <c r="K105" s="140" t="s">
        <v>230</v>
      </c>
      <c r="L105" s="140" t="s">
        <v>219</v>
      </c>
      <c r="M105" s="141">
        <v>0.17301098684863317</v>
      </c>
      <c r="N105" s="141">
        <v>0.17609705138314868</v>
      </c>
      <c r="O105" s="141">
        <v>0.1791831159176642</v>
      </c>
      <c r="P105" s="141">
        <v>0.18226918045217971</v>
      </c>
      <c r="Q105" s="141">
        <v>0.18535524498669523</v>
      </c>
      <c r="R105" s="141">
        <v>0.18844130952121074</v>
      </c>
      <c r="S105" s="141">
        <v>0.19152737405572626</v>
      </c>
      <c r="T105" s="141">
        <v>0.19461343859024177</v>
      </c>
      <c r="U105" s="141">
        <v>0.19769950312475729</v>
      </c>
      <c r="V105" s="141">
        <v>0.2007855676592728</v>
      </c>
      <c r="W105" s="141">
        <v>0.20387163219378834</v>
      </c>
      <c r="X105" s="141">
        <v>0.20431483139420961</v>
      </c>
      <c r="Y105" s="141">
        <v>0.20475803059463088</v>
      </c>
      <c r="Z105" s="141">
        <v>0.20520122979505215</v>
      </c>
      <c r="AA105" s="141">
        <v>0.20564442899547342</v>
      </c>
      <c r="AB105" s="141">
        <v>0.20608762819589468</v>
      </c>
      <c r="AC105" s="141">
        <v>0.20653082739631595</v>
      </c>
      <c r="AD105" s="141">
        <v>0.20697402659673722</v>
      </c>
      <c r="AE105" s="141">
        <v>0.20741722579715849</v>
      </c>
      <c r="AF105" s="141">
        <v>0.20786042499757976</v>
      </c>
      <c r="AG105" s="141">
        <v>0.20830362419800103</v>
      </c>
      <c r="AH105" s="141">
        <v>0.20874682339842229</v>
      </c>
      <c r="AI105" s="141">
        <v>0.20919002259884356</v>
      </c>
      <c r="AJ105" s="141">
        <v>0.20963322179926483</v>
      </c>
      <c r="AK105" s="141">
        <v>0.2100764209996861</v>
      </c>
      <c r="AL105" s="141">
        <v>0.21051962020010737</v>
      </c>
      <c r="AM105" s="141">
        <v>0.21096281940052863</v>
      </c>
      <c r="AN105" s="141">
        <v>0.2114060186009499</v>
      </c>
      <c r="AO105" s="141">
        <v>0.21184921780137117</v>
      </c>
      <c r="AP105" s="141">
        <v>0.21229241700179244</v>
      </c>
      <c r="AQ105" s="142">
        <v>0.21273561620221393</v>
      </c>
    </row>
    <row r="106" spans="7:43" ht="14.25" customHeight="1">
      <c r="G106" s="22"/>
      <c r="H106" s="302"/>
      <c r="J106" s="304"/>
      <c r="K106" s="19" t="s">
        <v>230</v>
      </c>
      <c r="L106" s="129" t="s">
        <v>218</v>
      </c>
      <c r="M106" s="141">
        <v>0.17175888756445945</v>
      </c>
      <c r="N106" s="141">
        <v>0.17359285281480125</v>
      </c>
      <c r="O106" s="141">
        <v>0.17542681806514304</v>
      </c>
      <c r="P106" s="141">
        <v>0.17726078331548484</v>
      </c>
      <c r="Q106" s="141">
        <v>0.17909474856582663</v>
      </c>
      <c r="R106" s="141">
        <v>0.18092871381616843</v>
      </c>
      <c r="S106" s="141">
        <v>0.18276267906651023</v>
      </c>
      <c r="T106" s="141">
        <v>0.18459664431685202</v>
      </c>
      <c r="U106" s="141">
        <v>0.18643060956719382</v>
      </c>
      <c r="V106" s="141">
        <v>0.18826457481753561</v>
      </c>
      <c r="W106" s="141">
        <v>0.19009854006787755</v>
      </c>
      <c r="X106" s="141">
        <v>0.1907871946741731</v>
      </c>
      <c r="Y106" s="141">
        <v>0.19147584928046865</v>
      </c>
      <c r="Z106" s="141">
        <v>0.1921645038867642</v>
      </c>
      <c r="AA106" s="141">
        <v>0.19285315849305976</v>
      </c>
      <c r="AB106" s="141">
        <v>0.19354181309935531</v>
      </c>
      <c r="AC106" s="141">
        <v>0.19423046770565086</v>
      </c>
      <c r="AD106" s="141">
        <v>0.19491912231194641</v>
      </c>
      <c r="AE106" s="141">
        <v>0.19560777691824197</v>
      </c>
      <c r="AF106" s="141">
        <v>0.19629643152453752</v>
      </c>
      <c r="AG106" s="141">
        <v>0.19698508613083307</v>
      </c>
      <c r="AH106" s="141">
        <v>0.19767374073712862</v>
      </c>
      <c r="AI106" s="141">
        <v>0.19836239534342417</v>
      </c>
      <c r="AJ106" s="141">
        <v>0.19905104994971973</v>
      </c>
      <c r="AK106" s="141">
        <v>0.19973970455601528</v>
      </c>
      <c r="AL106" s="141">
        <v>0.20042835916231083</v>
      </c>
      <c r="AM106" s="141">
        <v>0.20111701376860638</v>
      </c>
      <c r="AN106" s="141">
        <v>0.20180566837490194</v>
      </c>
      <c r="AO106" s="141">
        <v>0.20249432298119749</v>
      </c>
      <c r="AP106" s="141">
        <v>0.20318297758749304</v>
      </c>
      <c r="AQ106" s="143">
        <v>0.20387163219378834</v>
      </c>
    </row>
    <row r="107" spans="7:43" ht="14.25" customHeight="1" thickBot="1">
      <c r="G107" s="22"/>
      <c r="H107" s="302"/>
      <c r="J107" s="304"/>
      <c r="K107" s="144" t="s">
        <v>230</v>
      </c>
      <c r="L107" s="144" t="s">
        <v>214</v>
      </c>
      <c r="M107" s="145">
        <v>0.16992492231411765</v>
      </c>
      <c r="N107" s="145">
        <v>0.16992492231411765</v>
      </c>
      <c r="O107" s="145">
        <v>0.16992492231411765</v>
      </c>
      <c r="P107" s="145">
        <v>0.16992492231411765</v>
      </c>
      <c r="Q107" s="145">
        <v>0.16992492231411765</v>
      </c>
      <c r="R107" s="145">
        <v>0.16992492231411765</v>
      </c>
      <c r="S107" s="145">
        <v>0.16992492231411765</v>
      </c>
      <c r="T107" s="145">
        <v>0.16992492231411765</v>
      </c>
      <c r="U107" s="145">
        <v>0.16992492231411765</v>
      </c>
      <c r="V107" s="145">
        <v>0.16992492231411765</v>
      </c>
      <c r="W107" s="145">
        <v>0.16992492231411765</v>
      </c>
      <c r="X107" s="145">
        <v>0.17093360320180565</v>
      </c>
      <c r="Y107" s="145">
        <v>0.17194228408949364</v>
      </c>
      <c r="Z107" s="145">
        <v>0.17295096497718163</v>
      </c>
      <c r="AA107" s="145">
        <v>0.17395964586486962</v>
      </c>
      <c r="AB107" s="145">
        <v>0.17496832675255761</v>
      </c>
      <c r="AC107" s="145">
        <v>0.1759770076402456</v>
      </c>
      <c r="AD107" s="145">
        <v>0.17698568852793359</v>
      </c>
      <c r="AE107" s="145">
        <v>0.17799436941562158</v>
      </c>
      <c r="AF107" s="145">
        <v>0.17900305030330957</v>
      </c>
      <c r="AG107" s="145">
        <v>0.18001173119099756</v>
      </c>
      <c r="AH107" s="145">
        <v>0.18102041207868555</v>
      </c>
      <c r="AI107" s="145">
        <v>0.18202909296637354</v>
      </c>
      <c r="AJ107" s="145">
        <v>0.18303777385406153</v>
      </c>
      <c r="AK107" s="145">
        <v>0.18404645474174952</v>
      </c>
      <c r="AL107" s="145">
        <v>0.18505513562943751</v>
      </c>
      <c r="AM107" s="145">
        <v>0.1860638165171255</v>
      </c>
      <c r="AN107" s="145">
        <v>0.18707249740481349</v>
      </c>
      <c r="AO107" s="145">
        <v>0.18808117829250148</v>
      </c>
      <c r="AP107" s="145">
        <v>0.18908985918018947</v>
      </c>
      <c r="AQ107" s="146">
        <v>0.19009854006787755</v>
      </c>
    </row>
    <row r="108" spans="7:43" ht="14.25" customHeight="1" thickTop="1">
      <c r="G108" s="22"/>
      <c r="H108" s="302"/>
      <c r="J108" s="304"/>
      <c r="K108" s="140" t="s">
        <v>229</v>
      </c>
      <c r="L108" s="140" t="s">
        <v>219</v>
      </c>
      <c r="M108" s="141">
        <v>0.18276757870474997</v>
      </c>
      <c r="N108" s="141">
        <v>0.18602767537822582</v>
      </c>
      <c r="O108" s="141">
        <v>0.18928777205170166</v>
      </c>
      <c r="P108" s="141">
        <v>0.19254786872517751</v>
      </c>
      <c r="Q108" s="141">
        <v>0.19580796539865336</v>
      </c>
      <c r="R108" s="141">
        <v>0.19906806207212921</v>
      </c>
      <c r="S108" s="141">
        <v>0.20232815874560506</v>
      </c>
      <c r="T108" s="141">
        <v>0.20558825541908091</v>
      </c>
      <c r="U108" s="141">
        <v>0.20884835209255675</v>
      </c>
      <c r="V108" s="141">
        <v>0.2121084487660326</v>
      </c>
      <c r="W108" s="141">
        <v>0.21536854543950842</v>
      </c>
      <c r="X108" s="141">
        <v>0.21583673792959432</v>
      </c>
      <c r="Y108" s="141">
        <v>0.21630493041968021</v>
      </c>
      <c r="Z108" s="141">
        <v>0.21677312290976611</v>
      </c>
      <c r="AA108" s="141">
        <v>0.217241315399852</v>
      </c>
      <c r="AB108" s="141">
        <v>0.2177095078899379</v>
      </c>
      <c r="AC108" s="141">
        <v>0.21817770038002379</v>
      </c>
      <c r="AD108" s="141">
        <v>0.21864589287010969</v>
      </c>
      <c r="AE108" s="141">
        <v>0.21911408536019558</v>
      </c>
      <c r="AF108" s="141">
        <v>0.21958227785028148</v>
      </c>
      <c r="AG108" s="141">
        <v>0.22005047034036737</v>
      </c>
      <c r="AH108" s="141">
        <v>0.22051866283045327</v>
      </c>
      <c r="AI108" s="141">
        <v>0.22098685532053916</v>
      </c>
      <c r="AJ108" s="141">
        <v>0.22145504781062506</v>
      </c>
      <c r="AK108" s="141">
        <v>0.22192324030071095</v>
      </c>
      <c r="AL108" s="141">
        <v>0.22239143279079684</v>
      </c>
      <c r="AM108" s="141">
        <v>0.22285962528088274</v>
      </c>
      <c r="AN108" s="141">
        <v>0.22332781777096863</v>
      </c>
      <c r="AO108" s="141">
        <v>0.22379601026105453</v>
      </c>
      <c r="AP108" s="141">
        <v>0.22426420275114042</v>
      </c>
      <c r="AQ108" s="142">
        <v>0.22473239524122618</v>
      </c>
    </row>
    <row r="109" spans="7:43" ht="14.25" customHeight="1">
      <c r="G109" s="22"/>
      <c r="H109" s="302"/>
      <c r="J109" s="304"/>
      <c r="K109" s="19" t="s">
        <v>229</v>
      </c>
      <c r="L109" s="129" t="s">
        <v>218</v>
      </c>
      <c r="M109" s="141">
        <v>0.18144486990668621</v>
      </c>
      <c r="N109" s="141">
        <v>0.1833822577820983</v>
      </c>
      <c r="O109" s="141">
        <v>0.18531964565751038</v>
      </c>
      <c r="P109" s="141">
        <v>0.18725703353292247</v>
      </c>
      <c r="Q109" s="141">
        <v>0.18919442140833456</v>
      </c>
      <c r="R109" s="141">
        <v>0.19113180928374665</v>
      </c>
      <c r="S109" s="141">
        <v>0.19306919715915874</v>
      </c>
      <c r="T109" s="141">
        <v>0.19500658503457083</v>
      </c>
      <c r="U109" s="141">
        <v>0.19694397290998292</v>
      </c>
      <c r="V109" s="141">
        <v>0.19888136078539501</v>
      </c>
      <c r="W109" s="141">
        <v>0.20081874866080715</v>
      </c>
      <c r="X109" s="141">
        <v>0.20154623849974221</v>
      </c>
      <c r="Y109" s="141">
        <v>0.20227372833867727</v>
      </c>
      <c r="Z109" s="141">
        <v>0.20300121817761232</v>
      </c>
      <c r="AA109" s="141">
        <v>0.20372870801654738</v>
      </c>
      <c r="AB109" s="141">
        <v>0.20445619785548244</v>
      </c>
      <c r="AC109" s="141">
        <v>0.2051836876944175</v>
      </c>
      <c r="AD109" s="141">
        <v>0.20591117753335256</v>
      </c>
      <c r="AE109" s="141">
        <v>0.20663866737228762</v>
      </c>
      <c r="AF109" s="141">
        <v>0.20736615721122267</v>
      </c>
      <c r="AG109" s="141">
        <v>0.20809364705015773</v>
      </c>
      <c r="AH109" s="141">
        <v>0.20882113688909279</v>
      </c>
      <c r="AI109" s="141">
        <v>0.20954862672802785</v>
      </c>
      <c r="AJ109" s="141">
        <v>0.21027611656696291</v>
      </c>
      <c r="AK109" s="141">
        <v>0.21100360640589796</v>
      </c>
      <c r="AL109" s="141">
        <v>0.21173109624483302</v>
      </c>
      <c r="AM109" s="141">
        <v>0.21245858608376808</v>
      </c>
      <c r="AN109" s="141">
        <v>0.21318607592270314</v>
      </c>
      <c r="AO109" s="141">
        <v>0.2139135657616382</v>
      </c>
      <c r="AP109" s="141">
        <v>0.21464105560057326</v>
      </c>
      <c r="AQ109" s="143">
        <v>0.21536854543950842</v>
      </c>
    </row>
    <row r="110" spans="7:43" ht="14.25" customHeight="1" thickBot="1">
      <c r="G110" s="22"/>
      <c r="H110" s="302"/>
      <c r="J110" s="304"/>
      <c r="K110" s="144" t="s">
        <v>229</v>
      </c>
      <c r="L110" s="144" t="s">
        <v>214</v>
      </c>
      <c r="M110" s="145">
        <v>0.17950748203127412</v>
      </c>
      <c r="N110" s="145">
        <v>0.17950748203127412</v>
      </c>
      <c r="O110" s="145">
        <v>0.17950748203127412</v>
      </c>
      <c r="P110" s="145">
        <v>0.17950748203127412</v>
      </c>
      <c r="Q110" s="145">
        <v>0.17950748203127412</v>
      </c>
      <c r="R110" s="145">
        <v>0.17950748203127412</v>
      </c>
      <c r="S110" s="145">
        <v>0.17950748203127412</v>
      </c>
      <c r="T110" s="145">
        <v>0.17950748203127412</v>
      </c>
      <c r="U110" s="145">
        <v>0.17950748203127412</v>
      </c>
      <c r="V110" s="145">
        <v>0.17950748203127412</v>
      </c>
      <c r="W110" s="145">
        <v>0.17950748203127412</v>
      </c>
      <c r="X110" s="145">
        <v>0.18057304536275076</v>
      </c>
      <c r="Y110" s="145">
        <v>0.1816386086942274</v>
      </c>
      <c r="Z110" s="145">
        <v>0.18270417202570405</v>
      </c>
      <c r="AA110" s="145">
        <v>0.18376973535718069</v>
      </c>
      <c r="AB110" s="145">
        <v>0.18483529868865733</v>
      </c>
      <c r="AC110" s="145">
        <v>0.18590086202013398</v>
      </c>
      <c r="AD110" s="145">
        <v>0.18696642535161062</v>
      </c>
      <c r="AE110" s="145">
        <v>0.18803198868308726</v>
      </c>
      <c r="AF110" s="145">
        <v>0.18909755201456391</v>
      </c>
      <c r="AG110" s="145">
        <v>0.19016311534604055</v>
      </c>
      <c r="AH110" s="145">
        <v>0.19122867867751719</v>
      </c>
      <c r="AI110" s="145">
        <v>0.19229424200899384</v>
      </c>
      <c r="AJ110" s="145">
        <v>0.19335980534047048</v>
      </c>
      <c r="AK110" s="145">
        <v>0.19442536867194712</v>
      </c>
      <c r="AL110" s="145">
        <v>0.19549093200342377</v>
      </c>
      <c r="AM110" s="145">
        <v>0.19655649533490041</v>
      </c>
      <c r="AN110" s="145">
        <v>0.19762205866637705</v>
      </c>
      <c r="AO110" s="145">
        <v>0.1986876219978537</v>
      </c>
      <c r="AP110" s="145">
        <v>0.19975318532933034</v>
      </c>
      <c r="AQ110" s="146">
        <v>0.20081874866080715</v>
      </c>
    </row>
    <row r="111" spans="7:43" ht="14.25" customHeight="1" thickTop="1">
      <c r="G111" s="22"/>
      <c r="H111" s="302"/>
      <c r="J111" s="304"/>
      <c r="K111" s="140" t="s">
        <v>228</v>
      </c>
      <c r="L111" s="140" t="s">
        <v>219</v>
      </c>
      <c r="M111" s="141">
        <v>0.18964463992464817</v>
      </c>
      <c r="N111" s="141">
        <v>0.19302740542464766</v>
      </c>
      <c r="O111" s="141">
        <v>0.19641017092464716</v>
      </c>
      <c r="P111" s="141">
        <v>0.19979293642464666</v>
      </c>
      <c r="Q111" s="141">
        <v>0.20317570192464615</v>
      </c>
      <c r="R111" s="141">
        <v>0.20655846742464565</v>
      </c>
      <c r="S111" s="141">
        <v>0.20994123292464514</v>
      </c>
      <c r="T111" s="141">
        <v>0.21332399842464464</v>
      </c>
      <c r="U111" s="141">
        <v>0.21670676392464414</v>
      </c>
      <c r="V111" s="141">
        <v>0.22008952942464363</v>
      </c>
      <c r="W111" s="141">
        <v>0.2234722949246431</v>
      </c>
      <c r="X111" s="141">
        <v>0.22395810426143581</v>
      </c>
      <c r="Y111" s="141">
        <v>0.22444391359822852</v>
      </c>
      <c r="Z111" s="141">
        <v>0.22492972293502123</v>
      </c>
      <c r="AA111" s="141">
        <v>0.22541553227181393</v>
      </c>
      <c r="AB111" s="141">
        <v>0.22590134160860664</v>
      </c>
      <c r="AC111" s="141">
        <v>0.22638715094539935</v>
      </c>
      <c r="AD111" s="141">
        <v>0.22687296028219206</v>
      </c>
      <c r="AE111" s="141">
        <v>0.22735876961898477</v>
      </c>
      <c r="AF111" s="141">
        <v>0.22784457895577748</v>
      </c>
      <c r="AG111" s="141">
        <v>0.22833038829257019</v>
      </c>
      <c r="AH111" s="141">
        <v>0.22881619762936289</v>
      </c>
      <c r="AI111" s="141">
        <v>0.2293020069661556</v>
      </c>
      <c r="AJ111" s="141">
        <v>0.22978781630294831</v>
      </c>
      <c r="AK111" s="141">
        <v>0.23027362563974102</v>
      </c>
      <c r="AL111" s="141">
        <v>0.23075943497653373</v>
      </c>
      <c r="AM111" s="141">
        <v>0.23124524431332644</v>
      </c>
      <c r="AN111" s="141">
        <v>0.23173105365011915</v>
      </c>
      <c r="AO111" s="141">
        <v>0.23221686298691185</v>
      </c>
      <c r="AP111" s="141">
        <v>0.23270267232370456</v>
      </c>
      <c r="AQ111" s="142">
        <v>0.23318848166049716</v>
      </c>
    </row>
    <row r="112" spans="7:43" ht="14.25" customHeight="1">
      <c r="G112" s="22"/>
      <c r="H112" s="302"/>
      <c r="J112" s="304"/>
      <c r="K112" s="19" t="s">
        <v>228</v>
      </c>
      <c r="L112" s="129" t="s">
        <v>218</v>
      </c>
      <c r="M112" s="141">
        <v>0.18827216108834871</v>
      </c>
      <c r="N112" s="141">
        <v>0.19028244775204875</v>
      </c>
      <c r="O112" s="141">
        <v>0.19229273441574879</v>
      </c>
      <c r="P112" s="141">
        <v>0.19430302107944883</v>
      </c>
      <c r="Q112" s="141">
        <v>0.19631330774314887</v>
      </c>
      <c r="R112" s="141">
        <v>0.19832359440684891</v>
      </c>
      <c r="S112" s="141">
        <v>0.20033388107054895</v>
      </c>
      <c r="T112" s="141">
        <v>0.20234416773424899</v>
      </c>
      <c r="U112" s="141">
        <v>0.20435445439794903</v>
      </c>
      <c r="V112" s="141">
        <v>0.20636474106164907</v>
      </c>
      <c r="W112" s="141">
        <v>0.20837502772534908</v>
      </c>
      <c r="X112" s="141">
        <v>0.20912989108531377</v>
      </c>
      <c r="Y112" s="141">
        <v>0.20988475444527846</v>
      </c>
      <c r="Z112" s="141">
        <v>0.21063961780524315</v>
      </c>
      <c r="AA112" s="141">
        <v>0.21139448116520784</v>
      </c>
      <c r="AB112" s="141">
        <v>0.21214934452517253</v>
      </c>
      <c r="AC112" s="141">
        <v>0.21290420788513723</v>
      </c>
      <c r="AD112" s="141">
        <v>0.21365907124510192</v>
      </c>
      <c r="AE112" s="141">
        <v>0.21441393460506661</v>
      </c>
      <c r="AF112" s="141">
        <v>0.2151687979650313</v>
      </c>
      <c r="AG112" s="141">
        <v>0.21592366132499599</v>
      </c>
      <c r="AH112" s="141">
        <v>0.21667852468496068</v>
      </c>
      <c r="AI112" s="141">
        <v>0.21743338804492537</v>
      </c>
      <c r="AJ112" s="141">
        <v>0.21818825140489007</v>
      </c>
      <c r="AK112" s="141">
        <v>0.21894311476485476</v>
      </c>
      <c r="AL112" s="141">
        <v>0.21969797812481945</v>
      </c>
      <c r="AM112" s="141">
        <v>0.22045284148478414</v>
      </c>
      <c r="AN112" s="141">
        <v>0.22120770484474883</v>
      </c>
      <c r="AO112" s="141">
        <v>0.22196256820471352</v>
      </c>
      <c r="AP112" s="141">
        <v>0.22271743156467821</v>
      </c>
      <c r="AQ112" s="143">
        <v>0.2234722949246431</v>
      </c>
    </row>
    <row r="113" spans="7:45" ht="14.25" customHeight="1" thickBot="1">
      <c r="G113" s="22"/>
      <c r="H113" s="302"/>
      <c r="J113" s="305"/>
      <c r="K113" s="144" t="s">
        <v>228</v>
      </c>
      <c r="L113" s="144" t="s">
        <v>214</v>
      </c>
      <c r="M113" s="145">
        <v>0.18626187442464867</v>
      </c>
      <c r="N113" s="145">
        <v>0.18626187442464867</v>
      </c>
      <c r="O113" s="145">
        <v>0.18626187442464867</v>
      </c>
      <c r="P113" s="145">
        <v>0.18626187442464867</v>
      </c>
      <c r="Q113" s="145">
        <v>0.18626187442464867</v>
      </c>
      <c r="R113" s="145">
        <v>0.18626187442464867</v>
      </c>
      <c r="S113" s="145">
        <v>0.18626187442464867</v>
      </c>
      <c r="T113" s="145">
        <v>0.18626187442464867</v>
      </c>
      <c r="U113" s="145">
        <v>0.18626187442464867</v>
      </c>
      <c r="V113" s="145">
        <v>0.18626187442464867</v>
      </c>
      <c r="W113" s="145">
        <v>0.18626187442464867</v>
      </c>
      <c r="X113" s="145">
        <v>0.18736753208968368</v>
      </c>
      <c r="Y113" s="145">
        <v>0.18847318975471869</v>
      </c>
      <c r="Z113" s="145">
        <v>0.1895788474197537</v>
      </c>
      <c r="AA113" s="145">
        <v>0.19068450508478871</v>
      </c>
      <c r="AB113" s="145">
        <v>0.19179016274982372</v>
      </c>
      <c r="AC113" s="145">
        <v>0.19289582041485873</v>
      </c>
      <c r="AD113" s="145">
        <v>0.19400147807989374</v>
      </c>
      <c r="AE113" s="145">
        <v>0.19510713574492874</v>
      </c>
      <c r="AF113" s="145">
        <v>0.19621279340996375</v>
      </c>
      <c r="AG113" s="145">
        <v>0.19731845107499876</v>
      </c>
      <c r="AH113" s="145">
        <v>0.19842410874003377</v>
      </c>
      <c r="AI113" s="145">
        <v>0.19952976640506878</v>
      </c>
      <c r="AJ113" s="145">
        <v>0.20063542407010379</v>
      </c>
      <c r="AK113" s="145">
        <v>0.2017410817351388</v>
      </c>
      <c r="AL113" s="145">
        <v>0.20284673940017381</v>
      </c>
      <c r="AM113" s="145">
        <v>0.20395239706520882</v>
      </c>
      <c r="AN113" s="145">
        <v>0.20505805473024383</v>
      </c>
      <c r="AO113" s="145">
        <v>0.20616371239527884</v>
      </c>
      <c r="AP113" s="145">
        <v>0.20726937006031385</v>
      </c>
      <c r="AQ113" s="146">
        <v>0.20837502772534908</v>
      </c>
    </row>
    <row r="114" spans="7:45" ht="14.25" customHeight="1" thickTop="1">
      <c r="G114" s="22"/>
      <c r="H114" s="302"/>
      <c r="J114" s="147"/>
      <c r="K114" s="19"/>
      <c r="L114" s="19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</row>
    <row r="115" spans="7:45" ht="14.25" customHeight="1">
      <c r="G115" s="22"/>
      <c r="H115" s="302"/>
      <c r="J115" s="78"/>
      <c r="M115" s="128">
        <v>2020</v>
      </c>
      <c r="N115" s="128">
        <v>2021</v>
      </c>
      <c r="O115" s="128">
        <v>2022</v>
      </c>
      <c r="P115" s="128">
        <v>2023</v>
      </c>
      <c r="Q115" s="128">
        <v>2024</v>
      </c>
      <c r="R115" s="128">
        <v>2025</v>
      </c>
      <c r="S115" s="128">
        <v>2026</v>
      </c>
      <c r="T115" s="128">
        <v>2027</v>
      </c>
      <c r="U115" s="128">
        <v>2028</v>
      </c>
      <c r="V115" s="128">
        <v>2029</v>
      </c>
      <c r="W115" s="128">
        <v>2030</v>
      </c>
      <c r="X115" s="128">
        <v>2031</v>
      </c>
      <c r="Y115" s="128">
        <v>2032</v>
      </c>
      <c r="Z115" s="128">
        <v>2033</v>
      </c>
      <c r="AA115" s="128">
        <v>2034</v>
      </c>
      <c r="AB115" s="128">
        <v>2035</v>
      </c>
      <c r="AC115" s="128">
        <v>2036</v>
      </c>
      <c r="AD115" s="128">
        <v>2037</v>
      </c>
      <c r="AE115" s="128">
        <v>2038</v>
      </c>
      <c r="AF115" s="128">
        <v>2039</v>
      </c>
      <c r="AG115" s="128">
        <v>2040</v>
      </c>
      <c r="AH115" s="128">
        <v>2041</v>
      </c>
      <c r="AI115" s="128">
        <v>2042</v>
      </c>
      <c r="AJ115" s="128">
        <v>2043</v>
      </c>
      <c r="AK115" s="128">
        <v>2044</v>
      </c>
      <c r="AL115" s="128">
        <v>2045</v>
      </c>
      <c r="AM115" s="128">
        <v>2046</v>
      </c>
      <c r="AN115" s="128">
        <v>2047</v>
      </c>
      <c r="AO115" s="128">
        <v>2048</v>
      </c>
      <c r="AP115" s="128">
        <v>2049</v>
      </c>
      <c r="AQ115" s="128">
        <v>2050</v>
      </c>
    </row>
    <row r="116" spans="7:45" ht="14.25" customHeight="1">
      <c r="G116" s="22"/>
      <c r="H116" s="302"/>
      <c r="J116" s="303" t="s">
        <v>163</v>
      </c>
      <c r="K116" s="140" t="s">
        <v>237</v>
      </c>
      <c r="L116" s="140" t="s">
        <v>219</v>
      </c>
      <c r="M116" s="148">
        <f t="shared" ref="M116:AQ116" si="18">M84*8760</f>
        <v>1068.0172753903184</v>
      </c>
      <c r="N116" s="148">
        <f t="shared" si="18"/>
        <v>1087.0679166002642</v>
      </c>
      <c r="O116" s="148">
        <f t="shared" si="18"/>
        <v>1106.1185578102102</v>
      </c>
      <c r="P116" s="148">
        <f t="shared" si="18"/>
        <v>1125.1691990201559</v>
      </c>
      <c r="Q116" s="148">
        <f t="shared" si="18"/>
        <v>1144.2198402301017</v>
      </c>
      <c r="R116" s="148">
        <f t="shared" si="18"/>
        <v>1163.2704814400474</v>
      </c>
      <c r="S116" s="148">
        <f t="shared" si="18"/>
        <v>1182.3211226499932</v>
      </c>
      <c r="T116" s="148">
        <f t="shared" si="18"/>
        <v>1201.3717638599389</v>
      </c>
      <c r="U116" s="148">
        <f t="shared" si="18"/>
        <v>1220.4224050698847</v>
      </c>
      <c r="V116" s="148">
        <f t="shared" si="18"/>
        <v>1239.4730462798304</v>
      </c>
      <c r="W116" s="148">
        <f t="shared" si="18"/>
        <v>1258.5236874897762</v>
      </c>
      <c r="X116" s="148">
        <f t="shared" si="18"/>
        <v>1261.2596085495368</v>
      </c>
      <c r="Y116" s="148">
        <f t="shared" si="18"/>
        <v>1263.9955296092971</v>
      </c>
      <c r="Z116" s="148">
        <f t="shared" si="18"/>
        <v>1266.7314506690575</v>
      </c>
      <c r="AA116" s="148">
        <f t="shared" si="18"/>
        <v>1269.4673717288179</v>
      </c>
      <c r="AB116" s="148">
        <f t="shared" si="18"/>
        <v>1272.2032927885784</v>
      </c>
      <c r="AC116" s="148">
        <f t="shared" si="18"/>
        <v>1274.9392138483388</v>
      </c>
      <c r="AD116" s="148">
        <f t="shared" si="18"/>
        <v>1277.6751349080992</v>
      </c>
      <c r="AE116" s="148">
        <f t="shared" si="18"/>
        <v>1280.4110559678595</v>
      </c>
      <c r="AF116" s="148">
        <f t="shared" si="18"/>
        <v>1283.1469770276201</v>
      </c>
      <c r="AG116" s="148">
        <f t="shared" si="18"/>
        <v>1285.8828980873805</v>
      </c>
      <c r="AH116" s="148">
        <f t="shared" si="18"/>
        <v>1288.6188191471408</v>
      </c>
      <c r="AI116" s="148">
        <f t="shared" si="18"/>
        <v>1291.3547402069012</v>
      </c>
      <c r="AJ116" s="148">
        <f t="shared" si="18"/>
        <v>1294.0906612666618</v>
      </c>
      <c r="AK116" s="148">
        <f t="shared" si="18"/>
        <v>1296.8265823264221</v>
      </c>
      <c r="AL116" s="148">
        <f t="shared" si="18"/>
        <v>1299.5625033861825</v>
      </c>
      <c r="AM116" s="148">
        <f t="shared" si="18"/>
        <v>1302.2984244459428</v>
      </c>
      <c r="AN116" s="148">
        <f t="shared" si="18"/>
        <v>1305.0343455057034</v>
      </c>
      <c r="AO116" s="148">
        <f t="shared" si="18"/>
        <v>1307.7702665654638</v>
      </c>
      <c r="AP116" s="148">
        <f t="shared" si="18"/>
        <v>1310.5061876252241</v>
      </c>
      <c r="AQ116" s="148">
        <f t="shared" si="18"/>
        <v>1313.2421086849838</v>
      </c>
    </row>
    <row r="117" spans="7:45" ht="14.25" customHeight="1">
      <c r="G117" s="22"/>
      <c r="H117" s="302"/>
      <c r="J117" s="304"/>
      <c r="K117" s="19" t="s">
        <v>237</v>
      </c>
      <c r="L117" s="129" t="s">
        <v>218</v>
      </c>
      <c r="M117" s="149">
        <f t="shared" ref="M117:AQ117" si="19">M85*8760</f>
        <v>1060.2879184843821</v>
      </c>
      <c r="N117" s="149">
        <f t="shared" si="19"/>
        <v>1071.6092027883913</v>
      </c>
      <c r="O117" s="149">
        <f t="shared" si="19"/>
        <v>1082.9304870924004</v>
      </c>
      <c r="P117" s="149">
        <f t="shared" si="19"/>
        <v>1094.2517713964098</v>
      </c>
      <c r="Q117" s="149">
        <f t="shared" si="19"/>
        <v>1105.573055700419</v>
      </c>
      <c r="R117" s="149">
        <f t="shared" si="19"/>
        <v>1116.8943400044282</v>
      </c>
      <c r="S117" s="149">
        <f t="shared" si="19"/>
        <v>1128.2156243084373</v>
      </c>
      <c r="T117" s="149">
        <f t="shared" si="19"/>
        <v>1139.5369086124465</v>
      </c>
      <c r="U117" s="149">
        <f t="shared" si="19"/>
        <v>1150.8581929164557</v>
      </c>
      <c r="V117" s="149">
        <f t="shared" si="19"/>
        <v>1162.1794772204648</v>
      </c>
      <c r="W117" s="149">
        <f t="shared" si="19"/>
        <v>1173.5007615244745</v>
      </c>
      <c r="X117" s="149">
        <f t="shared" si="19"/>
        <v>1177.7519078227394</v>
      </c>
      <c r="Y117" s="149">
        <f t="shared" si="19"/>
        <v>1182.0030541210047</v>
      </c>
      <c r="Z117" s="149">
        <f t="shared" si="19"/>
        <v>1186.2542004192696</v>
      </c>
      <c r="AA117" s="149">
        <f t="shared" si="19"/>
        <v>1190.5053467175346</v>
      </c>
      <c r="AB117" s="149">
        <f t="shared" si="19"/>
        <v>1194.7564930157998</v>
      </c>
      <c r="AC117" s="149">
        <f t="shared" si="19"/>
        <v>1199.0076393140648</v>
      </c>
      <c r="AD117" s="149">
        <f t="shared" si="19"/>
        <v>1203.2587856123298</v>
      </c>
      <c r="AE117" s="149">
        <f t="shared" si="19"/>
        <v>1207.5099319105948</v>
      </c>
      <c r="AF117" s="149">
        <f t="shared" si="19"/>
        <v>1211.76107820886</v>
      </c>
      <c r="AG117" s="149">
        <f t="shared" si="19"/>
        <v>1216.012224507125</v>
      </c>
      <c r="AH117" s="149">
        <f t="shared" si="19"/>
        <v>1220.26337080539</v>
      </c>
      <c r="AI117" s="149">
        <f t="shared" si="19"/>
        <v>1224.5145171036552</v>
      </c>
      <c r="AJ117" s="149">
        <f t="shared" si="19"/>
        <v>1228.7656634019202</v>
      </c>
      <c r="AK117" s="149">
        <f t="shared" si="19"/>
        <v>1233.0168097001851</v>
      </c>
      <c r="AL117" s="149">
        <f t="shared" si="19"/>
        <v>1237.2679559984504</v>
      </c>
      <c r="AM117" s="149">
        <f t="shared" si="19"/>
        <v>1241.5191022967153</v>
      </c>
      <c r="AN117" s="149">
        <f t="shared" si="19"/>
        <v>1245.7702485949803</v>
      </c>
      <c r="AO117" s="149">
        <f t="shared" si="19"/>
        <v>1250.0213948932455</v>
      </c>
      <c r="AP117" s="149">
        <f t="shared" si="19"/>
        <v>1254.2725411915105</v>
      </c>
      <c r="AQ117" s="149">
        <f t="shared" si="19"/>
        <v>1258.5236874897762</v>
      </c>
    </row>
    <row r="118" spans="7:45" ht="14.25" customHeight="1" thickBot="1">
      <c r="G118" s="22"/>
      <c r="H118" s="302"/>
      <c r="J118" s="304"/>
      <c r="K118" s="144" t="s">
        <v>237</v>
      </c>
      <c r="L118" s="144" t="s">
        <v>214</v>
      </c>
      <c r="M118" s="150">
        <f t="shared" ref="M118:AQ118" si="20">M86*8760</f>
        <v>1048.9666341803727</v>
      </c>
      <c r="N118" s="150">
        <f t="shared" si="20"/>
        <v>1048.9666341803727</v>
      </c>
      <c r="O118" s="150">
        <f t="shared" si="20"/>
        <v>1048.9666341803727</v>
      </c>
      <c r="P118" s="150">
        <f t="shared" si="20"/>
        <v>1048.9666341803727</v>
      </c>
      <c r="Q118" s="150">
        <f t="shared" si="20"/>
        <v>1048.9666341803727</v>
      </c>
      <c r="R118" s="150">
        <f t="shared" si="20"/>
        <v>1048.9666341803727</v>
      </c>
      <c r="S118" s="150">
        <f t="shared" si="20"/>
        <v>1048.9666341803727</v>
      </c>
      <c r="T118" s="150">
        <f t="shared" si="20"/>
        <v>1048.9666341803727</v>
      </c>
      <c r="U118" s="150">
        <f t="shared" si="20"/>
        <v>1048.9666341803727</v>
      </c>
      <c r="V118" s="150">
        <f t="shared" si="20"/>
        <v>1048.9666341803727</v>
      </c>
      <c r="W118" s="150">
        <f t="shared" si="20"/>
        <v>1048.9666341803727</v>
      </c>
      <c r="X118" s="150">
        <f t="shared" si="20"/>
        <v>1055.1933405475777</v>
      </c>
      <c r="Y118" s="150">
        <f t="shared" si="20"/>
        <v>1061.4200469147829</v>
      </c>
      <c r="Z118" s="150">
        <f t="shared" si="20"/>
        <v>1067.6467532819879</v>
      </c>
      <c r="AA118" s="150">
        <f t="shared" si="20"/>
        <v>1073.8734596491929</v>
      </c>
      <c r="AB118" s="150">
        <f t="shared" si="20"/>
        <v>1080.1001660163979</v>
      </c>
      <c r="AC118" s="150">
        <f t="shared" si="20"/>
        <v>1086.3268723836029</v>
      </c>
      <c r="AD118" s="150">
        <f t="shared" si="20"/>
        <v>1092.5535787508081</v>
      </c>
      <c r="AE118" s="150">
        <f t="shared" si="20"/>
        <v>1098.7802851180131</v>
      </c>
      <c r="AF118" s="150">
        <f t="shared" si="20"/>
        <v>1105.0069914852184</v>
      </c>
      <c r="AG118" s="150">
        <f t="shared" si="20"/>
        <v>1111.2336978524233</v>
      </c>
      <c r="AH118" s="150">
        <f t="shared" si="20"/>
        <v>1117.4604042196283</v>
      </c>
      <c r="AI118" s="150">
        <f t="shared" si="20"/>
        <v>1123.6871105868333</v>
      </c>
      <c r="AJ118" s="150">
        <f t="shared" si="20"/>
        <v>1129.9138169540383</v>
      </c>
      <c r="AK118" s="150">
        <f t="shared" si="20"/>
        <v>1136.1405233212436</v>
      </c>
      <c r="AL118" s="150">
        <f t="shared" si="20"/>
        <v>1142.3672296884486</v>
      </c>
      <c r="AM118" s="150">
        <f t="shared" si="20"/>
        <v>1148.5939360556536</v>
      </c>
      <c r="AN118" s="150">
        <f t="shared" si="20"/>
        <v>1154.8206424228586</v>
      </c>
      <c r="AO118" s="150">
        <f t="shared" si="20"/>
        <v>1161.0473487900636</v>
      </c>
      <c r="AP118" s="150">
        <f t="shared" si="20"/>
        <v>1167.2740551572688</v>
      </c>
      <c r="AQ118" s="150">
        <f t="shared" si="20"/>
        <v>1173.5007615244745</v>
      </c>
    </row>
    <row r="119" spans="7:45" ht="14.25" customHeight="1" thickTop="1">
      <c r="G119" s="22"/>
      <c r="H119" s="302"/>
      <c r="J119" s="304"/>
      <c r="K119" s="140" t="s">
        <v>236</v>
      </c>
      <c r="L119" s="140" t="s">
        <v>219</v>
      </c>
      <c r="M119" s="151">
        <f t="shared" ref="M119:AQ119" si="21">M87*8760</f>
        <v>1174.0971497484531</v>
      </c>
      <c r="N119" s="151">
        <f t="shared" si="21"/>
        <v>1195.0399791023169</v>
      </c>
      <c r="O119" s="151">
        <f t="shared" si="21"/>
        <v>1215.9828084561805</v>
      </c>
      <c r="P119" s="151">
        <f t="shared" si="21"/>
        <v>1236.9256378100442</v>
      </c>
      <c r="Q119" s="151">
        <f t="shared" si="21"/>
        <v>1257.8684671639078</v>
      </c>
      <c r="R119" s="151">
        <f t="shared" si="21"/>
        <v>1278.8112965177713</v>
      </c>
      <c r="S119" s="151">
        <f t="shared" si="21"/>
        <v>1299.7541258716351</v>
      </c>
      <c r="T119" s="151">
        <f t="shared" si="21"/>
        <v>1320.6969552254986</v>
      </c>
      <c r="U119" s="151">
        <f t="shared" si="21"/>
        <v>1341.6397845793622</v>
      </c>
      <c r="V119" s="151">
        <f t="shared" si="21"/>
        <v>1362.582613933226</v>
      </c>
      <c r="W119" s="151">
        <f t="shared" si="21"/>
        <v>1383.525443287089</v>
      </c>
      <c r="X119" s="151">
        <f t="shared" si="21"/>
        <v>1386.5331072942349</v>
      </c>
      <c r="Y119" s="151">
        <f t="shared" si="21"/>
        <v>1389.5407713013808</v>
      </c>
      <c r="Z119" s="151">
        <f t="shared" si="21"/>
        <v>1392.5484353085267</v>
      </c>
      <c r="AA119" s="151">
        <f t="shared" si="21"/>
        <v>1395.5560993156726</v>
      </c>
      <c r="AB119" s="151">
        <f t="shared" si="21"/>
        <v>1398.5637633228187</v>
      </c>
      <c r="AC119" s="151">
        <f t="shared" si="21"/>
        <v>1401.5714273299645</v>
      </c>
      <c r="AD119" s="151">
        <f t="shared" si="21"/>
        <v>1404.5790913371104</v>
      </c>
      <c r="AE119" s="151">
        <f t="shared" si="21"/>
        <v>1407.5867553442563</v>
      </c>
      <c r="AF119" s="151">
        <f t="shared" si="21"/>
        <v>1410.5944193514022</v>
      </c>
      <c r="AG119" s="151">
        <f t="shared" si="21"/>
        <v>1413.602083358548</v>
      </c>
      <c r="AH119" s="151">
        <f t="shared" si="21"/>
        <v>1416.6097473656939</v>
      </c>
      <c r="AI119" s="151">
        <f t="shared" si="21"/>
        <v>1419.6174113728398</v>
      </c>
      <c r="AJ119" s="151">
        <f t="shared" si="21"/>
        <v>1422.6250753799859</v>
      </c>
      <c r="AK119" s="151">
        <f t="shared" si="21"/>
        <v>1425.6327393871318</v>
      </c>
      <c r="AL119" s="151">
        <f t="shared" si="21"/>
        <v>1428.6404033942777</v>
      </c>
      <c r="AM119" s="151">
        <f t="shared" si="21"/>
        <v>1431.6480674014235</v>
      </c>
      <c r="AN119" s="151">
        <f t="shared" si="21"/>
        <v>1434.6557314085694</v>
      </c>
      <c r="AO119" s="151">
        <f t="shared" si="21"/>
        <v>1437.6633954157153</v>
      </c>
      <c r="AP119" s="151">
        <f t="shared" si="21"/>
        <v>1440.6710594228612</v>
      </c>
      <c r="AQ119" s="151">
        <f t="shared" si="21"/>
        <v>1443.6787234300059</v>
      </c>
    </row>
    <row r="120" spans="7:45" ht="14.25" customHeight="1">
      <c r="G120" s="22"/>
      <c r="H120" s="302"/>
      <c r="J120" s="304"/>
      <c r="K120" s="19" t="s">
        <v>236</v>
      </c>
      <c r="L120" s="129" t="s">
        <v>218</v>
      </c>
      <c r="M120" s="149">
        <f t="shared" ref="M120:AQ120" si="22">M88*8760</f>
        <v>1165.6000812817172</v>
      </c>
      <c r="N120" s="149">
        <f t="shared" si="22"/>
        <v>1178.0458421688445</v>
      </c>
      <c r="O120" s="149">
        <f t="shared" si="22"/>
        <v>1190.4916030559721</v>
      </c>
      <c r="P120" s="149">
        <f t="shared" si="22"/>
        <v>1202.9373639430996</v>
      </c>
      <c r="Q120" s="149">
        <f t="shared" si="22"/>
        <v>1215.383124830227</v>
      </c>
      <c r="R120" s="149">
        <f t="shared" si="22"/>
        <v>1227.8288857173545</v>
      </c>
      <c r="S120" s="149">
        <f t="shared" si="22"/>
        <v>1240.2746466044821</v>
      </c>
      <c r="T120" s="149">
        <f t="shared" si="22"/>
        <v>1252.7204074916094</v>
      </c>
      <c r="U120" s="149">
        <f t="shared" si="22"/>
        <v>1265.166168378737</v>
      </c>
      <c r="V120" s="149">
        <f t="shared" si="22"/>
        <v>1277.6119292658645</v>
      </c>
      <c r="W120" s="149">
        <f t="shared" si="22"/>
        <v>1290.0576901529907</v>
      </c>
      <c r="X120" s="149">
        <f t="shared" si="22"/>
        <v>1294.7310778096955</v>
      </c>
      <c r="Y120" s="149">
        <f t="shared" si="22"/>
        <v>1299.4044654664003</v>
      </c>
      <c r="Z120" s="149">
        <f t="shared" si="22"/>
        <v>1304.0778531231053</v>
      </c>
      <c r="AA120" s="149">
        <f t="shared" si="22"/>
        <v>1308.7512407798101</v>
      </c>
      <c r="AB120" s="149">
        <f t="shared" si="22"/>
        <v>1313.4246284365149</v>
      </c>
      <c r="AC120" s="149">
        <f t="shared" si="22"/>
        <v>1318.0980160932199</v>
      </c>
      <c r="AD120" s="149">
        <f t="shared" si="22"/>
        <v>1322.7714037499247</v>
      </c>
      <c r="AE120" s="149">
        <f t="shared" si="22"/>
        <v>1327.4447914066295</v>
      </c>
      <c r="AF120" s="149">
        <f t="shared" si="22"/>
        <v>1332.1181790633343</v>
      </c>
      <c r="AG120" s="149">
        <f t="shared" si="22"/>
        <v>1336.7915667200393</v>
      </c>
      <c r="AH120" s="149">
        <f t="shared" si="22"/>
        <v>1341.4649543767441</v>
      </c>
      <c r="AI120" s="149">
        <f t="shared" si="22"/>
        <v>1346.1383420334489</v>
      </c>
      <c r="AJ120" s="149">
        <f t="shared" si="22"/>
        <v>1350.8117296901539</v>
      </c>
      <c r="AK120" s="149">
        <f t="shared" si="22"/>
        <v>1355.4851173468587</v>
      </c>
      <c r="AL120" s="149">
        <f t="shared" si="22"/>
        <v>1360.1585050035635</v>
      </c>
      <c r="AM120" s="149">
        <f t="shared" si="22"/>
        <v>1364.8318926602683</v>
      </c>
      <c r="AN120" s="149">
        <f t="shared" si="22"/>
        <v>1369.5052803169733</v>
      </c>
      <c r="AO120" s="149">
        <f t="shared" si="22"/>
        <v>1374.1786679736781</v>
      </c>
      <c r="AP120" s="149">
        <f t="shared" si="22"/>
        <v>1378.8520556303829</v>
      </c>
      <c r="AQ120" s="149">
        <f t="shared" si="22"/>
        <v>1383.525443287089</v>
      </c>
    </row>
    <row r="121" spans="7:45" ht="14.25" customHeight="1" thickBot="1">
      <c r="G121" s="22"/>
      <c r="H121" s="302"/>
      <c r="J121" s="304"/>
      <c r="K121" s="144" t="s">
        <v>236</v>
      </c>
      <c r="L121" s="144" t="s">
        <v>214</v>
      </c>
      <c r="M121" s="150">
        <f t="shared" ref="M121:AQ121" si="23">M89*8760</f>
        <v>1153.1543203945896</v>
      </c>
      <c r="N121" s="150">
        <f t="shared" si="23"/>
        <v>1153.1543203945896</v>
      </c>
      <c r="O121" s="150">
        <f t="shared" si="23"/>
        <v>1153.1543203945896</v>
      </c>
      <c r="P121" s="150">
        <f t="shared" si="23"/>
        <v>1153.1543203945896</v>
      </c>
      <c r="Q121" s="150">
        <f t="shared" si="23"/>
        <v>1153.1543203945896</v>
      </c>
      <c r="R121" s="150">
        <f t="shared" si="23"/>
        <v>1153.1543203945896</v>
      </c>
      <c r="S121" s="150">
        <f t="shared" si="23"/>
        <v>1153.1543203945896</v>
      </c>
      <c r="T121" s="150">
        <f t="shared" si="23"/>
        <v>1153.1543203945896</v>
      </c>
      <c r="U121" s="150">
        <f t="shared" si="23"/>
        <v>1153.1543203945896</v>
      </c>
      <c r="V121" s="150">
        <f t="shared" si="23"/>
        <v>1153.1543203945896</v>
      </c>
      <c r="W121" s="150">
        <f t="shared" si="23"/>
        <v>1153.1543203945896</v>
      </c>
      <c r="X121" s="150">
        <f t="shared" si="23"/>
        <v>1159.9994888825097</v>
      </c>
      <c r="Y121" s="150">
        <f t="shared" si="23"/>
        <v>1166.8446573704298</v>
      </c>
      <c r="Z121" s="150">
        <f t="shared" si="23"/>
        <v>1173.6898258583499</v>
      </c>
      <c r="AA121" s="150">
        <f t="shared" si="23"/>
        <v>1180.5349943462697</v>
      </c>
      <c r="AB121" s="150">
        <f t="shared" si="23"/>
        <v>1187.3801628341898</v>
      </c>
      <c r="AC121" s="150">
        <f t="shared" si="23"/>
        <v>1194.2253313221099</v>
      </c>
      <c r="AD121" s="150">
        <f t="shared" si="23"/>
        <v>1201.07049981003</v>
      </c>
      <c r="AE121" s="150">
        <f t="shared" si="23"/>
        <v>1207.9156682979501</v>
      </c>
      <c r="AF121" s="150">
        <f t="shared" si="23"/>
        <v>1214.7608367858702</v>
      </c>
      <c r="AG121" s="150">
        <f t="shared" si="23"/>
        <v>1221.6060052737901</v>
      </c>
      <c r="AH121" s="150">
        <f t="shared" si="23"/>
        <v>1228.4511737617102</v>
      </c>
      <c r="AI121" s="150">
        <f t="shared" si="23"/>
        <v>1235.2963422496302</v>
      </c>
      <c r="AJ121" s="150">
        <f t="shared" si="23"/>
        <v>1242.1415107375503</v>
      </c>
      <c r="AK121" s="150">
        <f t="shared" si="23"/>
        <v>1248.9866792254704</v>
      </c>
      <c r="AL121" s="150">
        <f t="shared" si="23"/>
        <v>1255.8318477133905</v>
      </c>
      <c r="AM121" s="150">
        <f t="shared" si="23"/>
        <v>1262.6770162013106</v>
      </c>
      <c r="AN121" s="150">
        <f t="shared" si="23"/>
        <v>1269.5221846892305</v>
      </c>
      <c r="AO121" s="150">
        <f t="shared" si="23"/>
        <v>1276.3673531771506</v>
      </c>
      <c r="AP121" s="150">
        <f t="shared" si="23"/>
        <v>1283.2125216650707</v>
      </c>
      <c r="AQ121" s="150">
        <f t="shared" si="23"/>
        <v>1290.0576901529907</v>
      </c>
    </row>
    <row r="122" spans="7:45" ht="14.25" customHeight="1" thickTop="1">
      <c r="G122" s="22"/>
      <c r="H122" s="302"/>
      <c r="J122" s="304"/>
      <c r="K122" s="140" t="s">
        <v>235</v>
      </c>
      <c r="L122" s="140" t="s">
        <v>219</v>
      </c>
      <c r="M122" s="151">
        <f t="shared" ref="M122:AQ122" si="24">M90*8760</f>
        <v>1223.1575292782143</v>
      </c>
      <c r="N122" s="151">
        <f t="shared" si="24"/>
        <v>1244.9754677801989</v>
      </c>
      <c r="O122" s="151">
        <f t="shared" si="24"/>
        <v>1266.7934062821835</v>
      </c>
      <c r="P122" s="151">
        <f t="shared" si="24"/>
        <v>1288.6113447841681</v>
      </c>
      <c r="Q122" s="151">
        <f t="shared" si="24"/>
        <v>1310.4292832861524</v>
      </c>
      <c r="R122" s="151">
        <f t="shared" si="24"/>
        <v>1332.247221788137</v>
      </c>
      <c r="S122" s="151">
        <f t="shared" si="24"/>
        <v>1354.0651602901216</v>
      </c>
      <c r="T122" s="151">
        <f t="shared" si="24"/>
        <v>1375.8830987921062</v>
      </c>
      <c r="U122" s="151">
        <f t="shared" si="24"/>
        <v>1397.7010372940908</v>
      </c>
      <c r="V122" s="151">
        <f t="shared" si="24"/>
        <v>1419.5189757960752</v>
      </c>
      <c r="W122" s="151">
        <f t="shared" si="24"/>
        <v>1441.3369142980589</v>
      </c>
      <c r="X122" s="151">
        <f t="shared" si="24"/>
        <v>1444.4702554160981</v>
      </c>
      <c r="Y122" s="151">
        <f t="shared" si="24"/>
        <v>1447.6035965341375</v>
      </c>
      <c r="Z122" s="151">
        <f t="shared" si="24"/>
        <v>1450.7369376521767</v>
      </c>
      <c r="AA122" s="151">
        <f t="shared" si="24"/>
        <v>1453.8702787702159</v>
      </c>
      <c r="AB122" s="151">
        <f t="shared" si="24"/>
        <v>1457.0036198882551</v>
      </c>
      <c r="AC122" s="151">
        <f t="shared" si="24"/>
        <v>1460.1369610062945</v>
      </c>
      <c r="AD122" s="151">
        <f t="shared" si="24"/>
        <v>1463.2703021243337</v>
      </c>
      <c r="AE122" s="151">
        <f t="shared" si="24"/>
        <v>1466.4036432423729</v>
      </c>
      <c r="AF122" s="151">
        <f t="shared" si="24"/>
        <v>1469.5369843604121</v>
      </c>
      <c r="AG122" s="151">
        <f t="shared" si="24"/>
        <v>1472.6703254784516</v>
      </c>
      <c r="AH122" s="151">
        <f t="shared" si="24"/>
        <v>1475.8036665964908</v>
      </c>
      <c r="AI122" s="151">
        <f t="shared" si="24"/>
        <v>1478.93700771453</v>
      </c>
      <c r="AJ122" s="151">
        <f t="shared" si="24"/>
        <v>1482.0703488325694</v>
      </c>
      <c r="AK122" s="151">
        <f t="shared" si="24"/>
        <v>1485.2036899506086</v>
      </c>
      <c r="AL122" s="151">
        <f t="shared" si="24"/>
        <v>1488.3370310686478</v>
      </c>
      <c r="AM122" s="151">
        <f t="shared" si="24"/>
        <v>1491.470372186687</v>
      </c>
      <c r="AN122" s="151">
        <f t="shared" si="24"/>
        <v>1494.6037133047264</v>
      </c>
      <c r="AO122" s="151">
        <f t="shared" si="24"/>
        <v>1497.7370544227656</v>
      </c>
      <c r="AP122" s="151">
        <f t="shared" si="24"/>
        <v>1500.8703955408048</v>
      </c>
      <c r="AQ122" s="151">
        <f t="shared" si="24"/>
        <v>1504.0037366588442</v>
      </c>
    </row>
    <row r="123" spans="7:45" ht="14.25" customHeight="1">
      <c r="G123" s="22"/>
      <c r="H123" s="302"/>
      <c r="J123" s="304"/>
      <c r="K123" s="19" t="s">
        <v>235</v>
      </c>
      <c r="L123" s="129" t="s">
        <v>218</v>
      </c>
      <c r="M123" s="149">
        <f t="shared" ref="M123:AQ123" si="25">M91*8760</f>
        <v>1214.3054055215832</v>
      </c>
      <c r="N123" s="149">
        <f t="shared" si="25"/>
        <v>1227.2712202669368</v>
      </c>
      <c r="O123" s="149">
        <f t="shared" si="25"/>
        <v>1240.2370350122906</v>
      </c>
      <c r="P123" s="149">
        <f t="shared" si="25"/>
        <v>1253.2028497576441</v>
      </c>
      <c r="Q123" s="149">
        <f t="shared" si="25"/>
        <v>1266.1686645029977</v>
      </c>
      <c r="R123" s="149">
        <f t="shared" si="25"/>
        <v>1279.1344792483512</v>
      </c>
      <c r="S123" s="149">
        <f t="shared" si="25"/>
        <v>1292.1002939937048</v>
      </c>
      <c r="T123" s="149">
        <f t="shared" si="25"/>
        <v>1305.0661087390583</v>
      </c>
      <c r="U123" s="149">
        <f t="shared" si="25"/>
        <v>1318.0319234844119</v>
      </c>
      <c r="V123" s="149">
        <f t="shared" si="25"/>
        <v>1330.9977382297654</v>
      </c>
      <c r="W123" s="149">
        <f t="shared" si="25"/>
        <v>1343.9635529751192</v>
      </c>
      <c r="X123" s="149">
        <f t="shared" si="25"/>
        <v>1348.8322210412662</v>
      </c>
      <c r="Y123" s="149">
        <f t="shared" si="25"/>
        <v>1353.7008891074131</v>
      </c>
      <c r="Z123" s="149">
        <f t="shared" si="25"/>
        <v>1358.5695571735598</v>
      </c>
      <c r="AA123" s="149">
        <f t="shared" si="25"/>
        <v>1363.4382252397068</v>
      </c>
      <c r="AB123" s="149">
        <f t="shared" si="25"/>
        <v>1368.3068933058537</v>
      </c>
      <c r="AC123" s="149">
        <f t="shared" si="25"/>
        <v>1373.1755613720004</v>
      </c>
      <c r="AD123" s="149">
        <f t="shared" si="25"/>
        <v>1378.0442294381473</v>
      </c>
      <c r="AE123" s="149">
        <f t="shared" si="25"/>
        <v>1382.9128975042943</v>
      </c>
      <c r="AF123" s="149">
        <f t="shared" si="25"/>
        <v>1387.7815655704412</v>
      </c>
      <c r="AG123" s="149">
        <f t="shared" si="25"/>
        <v>1392.6502336365879</v>
      </c>
      <c r="AH123" s="149">
        <f t="shared" si="25"/>
        <v>1397.5189017027349</v>
      </c>
      <c r="AI123" s="149">
        <f t="shared" si="25"/>
        <v>1402.3875697688818</v>
      </c>
      <c r="AJ123" s="149">
        <f t="shared" si="25"/>
        <v>1407.2562378350285</v>
      </c>
      <c r="AK123" s="149">
        <f t="shared" si="25"/>
        <v>1412.1249059011755</v>
      </c>
      <c r="AL123" s="149">
        <f t="shared" si="25"/>
        <v>1416.9935739673224</v>
      </c>
      <c r="AM123" s="149">
        <f t="shared" si="25"/>
        <v>1421.8622420334693</v>
      </c>
      <c r="AN123" s="149">
        <f t="shared" si="25"/>
        <v>1426.730910099616</v>
      </c>
      <c r="AO123" s="149">
        <f t="shared" si="25"/>
        <v>1431.599578165763</v>
      </c>
      <c r="AP123" s="149">
        <f t="shared" si="25"/>
        <v>1436.4682462319099</v>
      </c>
      <c r="AQ123" s="149">
        <f t="shared" si="25"/>
        <v>1441.3369142980589</v>
      </c>
    </row>
    <row r="124" spans="7:45" ht="14.25" customHeight="1" thickBot="1">
      <c r="G124" s="22"/>
      <c r="H124" s="302"/>
      <c r="J124" s="304"/>
      <c r="K124" s="144" t="s">
        <v>235</v>
      </c>
      <c r="L124" s="144" t="s">
        <v>214</v>
      </c>
      <c r="M124" s="152">
        <f t="shared" ref="M124:AQ124" si="26">M92*8760</f>
        <v>1201.3395907762297</v>
      </c>
      <c r="N124" s="152">
        <f t="shared" si="26"/>
        <v>1201.3395907762297</v>
      </c>
      <c r="O124" s="152">
        <f t="shared" si="26"/>
        <v>1201.3395907762297</v>
      </c>
      <c r="P124" s="152">
        <f t="shared" si="26"/>
        <v>1201.3395907762297</v>
      </c>
      <c r="Q124" s="152">
        <f t="shared" si="26"/>
        <v>1201.3395907762297</v>
      </c>
      <c r="R124" s="152">
        <f t="shared" si="26"/>
        <v>1201.3395907762297</v>
      </c>
      <c r="S124" s="152">
        <f t="shared" si="26"/>
        <v>1201.3395907762297</v>
      </c>
      <c r="T124" s="152">
        <f t="shared" si="26"/>
        <v>1201.3395907762297</v>
      </c>
      <c r="U124" s="152">
        <f t="shared" si="26"/>
        <v>1201.3395907762297</v>
      </c>
      <c r="V124" s="152">
        <f t="shared" si="26"/>
        <v>1201.3395907762297</v>
      </c>
      <c r="W124" s="152">
        <f t="shared" si="26"/>
        <v>1201.3395907762297</v>
      </c>
      <c r="X124" s="152">
        <f t="shared" si="26"/>
        <v>1208.4707888861742</v>
      </c>
      <c r="Y124" s="152">
        <f t="shared" si="26"/>
        <v>1215.6019869961185</v>
      </c>
      <c r="Z124" s="152">
        <f t="shared" si="26"/>
        <v>1222.733185106063</v>
      </c>
      <c r="AA124" s="152">
        <f t="shared" si="26"/>
        <v>1229.8643832160074</v>
      </c>
      <c r="AB124" s="152">
        <f t="shared" si="26"/>
        <v>1236.9955813259517</v>
      </c>
      <c r="AC124" s="152">
        <f t="shared" si="26"/>
        <v>1244.1267794358962</v>
      </c>
      <c r="AD124" s="152">
        <f t="shared" si="26"/>
        <v>1251.2579775458405</v>
      </c>
      <c r="AE124" s="152">
        <f t="shared" si="26"/>
        <v>1258.389175655785</v>
      </c>
      <c r="AF124" s="152">
        <f t="shared" si="26"/>
        <v>1265.5203737657293</v>
      </c>
      <c r="AG124" s="152">
        <f t="shared" si="26"/>
        <v>1272.6515718756739</v>
      </c>
      <c r="AH124" s="152">
        <f t="shared" si="26"/>
        <v>1279.7827699856182</v>
      </c>
      <c r="AI124" s="152">
        <f t="shared" si="26"/>
        <v>1286.9139680955625</v>
      </c>
      <c r="AJ124" s="152">
        <f t="shared" si="26"/>
        <v>1294.045166205507</v>
      </c>
      <c r="AK124" s="152">
        <f t="shared" si="26"/>
        <v>1301.1763643154513</v>
      </c>
      <c r="AL124" s="152">
        <f t="shared" si="26"/>
        <v>1308.3075624253959</v>
      </c>
      <c r="AM124" s="152">
        <f t="shared" si="26"/>
        <v>1315.4387605353402</v>
      </c>
      <c r="AN124" s="152">
        <f t="shared" si="26"/>
        <v>1322.5699586452845</v>
      </c>
      <c r="AO124" s="152">
        <f t="shared" si="26"/>
        <v>1329.701156755229</v>
      </c>
      <c r="AP124" s="152">
        <f t="shared" si="26"/>
        <v>1336.8323548651733</v>
      </c>
      <c r="AQ124" s="152">
        <f t="shared" si="26"/>
        <v>1343.9635529751192</v>
      </c>
      <c r="AR124" s="153"/>
      <c r="AS124" s="153"/>
    </row>
    <row r="125" spans="7:45" ht="14.25" customHeight="1" thickTop="1">
      <c r="G125" s="22"/>
      <c r="H125" s="302"/>
      <c r="J125" s="304"/>
      <c r="K125" s="140" t="s">
        <v>234</v>
      </c>
      <c r="L125" s="140" t="s">
        <v>219</v>
      </c>
      <c r="M125" s="151">
        <f t="shared" ref="M125:AQ125" si="27">M93*8760</f>
        <v>1287.8977082610131</v>
      </c>
      <c r="N125" s="151">
        <f t="shared" si="27"/>
        <v>1310.8704426170423</v>
      </c>
      <c r="O125" s="151">
        <f t="shared" si="27"/>
        <v>1333.8431769730714</v>
      </c>
      <c r="P125" s="151">
        <f t="shared" si="27"/>
        <v>1356.8159113291008</v>
      </c>
      <c r="Q125" s="151">
        <f t="shared" si="27"/>
        <v>1379.7886456851299</v>
      </c>
      <c r="R125" s="151">
        <f t="shared" si="27"/>
        <v>1402.7613800411591</v>
      </c>
      <c r="S125" s="151">
        <f t="shared" si="27"/>
        <v>1425.7341143971883</v>
      </c>
      <c r="T125" s="151">
        <f t="shared" si="27"/>
        <v>1448.7068487532176</v>
      </c>
      <c r="U125" s="151">
        <f t="shared" si="27"/>
        <v>1471.6795831092468</v>
      </c>
      <c r="V125" s="151">
        <f t="shared" si="27"/>
        <v>1494.6523174652759</v>
      </c>
      <c r="W125" s="151">
        <f t="shared" si="27"/>
        <v>1517.6250518213062</v>
      </c>
      <c r="X125" s="151">
        <f t="shared" si="27"/>
        <v>1520.9242367165698</v>
      </c>
      <c r="Y125" s="151">
        <f t="shared" si="27"/>
        <v>1524.2234216118334</v>
      </c>
      <c r="Z125" s="151">
        <f t="shared" si="27"/>
        <v>1527.5226065070972</v>
      </c>
      <c r="AA125" s="151">
        <f t="shared" si="27"/>
        <v>1530.8217914023608</v>
      </c>
      <c r="AB125" s="151">
        <f t="shared" si="27"/>
        <v>1534.1209762976243</v>
      </c>
      <c r="AC125" s="151">
        <f t="shared" si="27"/>
        <v>1537.4201611928879</v>
      </c>
      <c r="AD125" s="151">
        <f t="shared" si="27"/>
        <v>1540.7193460881517</v>
      </c>
      <c r="AE125" s="151">
        <f t="shared" si="27"/>
        <v>1544.0185309834153</v>
      </c>
      <c r="AF125" s="151">
        <f t="shared" si="27"/>
        <v>1547.3177158786789</v>
      </c>
      <c r="AG125" s="151">
        <f t="shared" si="27"/>
        <v>1550.6169007739427</v>
      </c>
      <c r="AH125" s="151">
        <f t="shared" si="27"/>
        <v>1553.9160856692063</v>
      </c>
      <c r="AI125" s="151">
        <f t="shared" si="27"/>
        <v>1557.2152705644698</v>
      </c>
      <c r="AJ125" s="151">
        <f t="shared" si="27"/>
        <v>1560.5144554597334</v>
      </c>
      <c r="AK125" s="151">
        <f t="shared" si="27"/>
        <v>1563.8136403549972</v>
      </c>
      <c r="AL125" s="151">
        <f t="shared" si="27"/>
        <v>1567.1128252502608</v>
      </c>
      <c r="AM125" s="151">
        <f t="shared" si="27"/>
        <v>1570.4120101455244</v>
      </c>
      <c r="AN125" s="151">
        <f t="shared" si="27"/>
        <v>1573.711195040788</v>
      </c>
      <c r="AO125" s="151">
        <f t="shared" si="27"/>
        <v>1577.0103799360518</v>
      </c>
      <c r="AP125" s="151">
        <f t="shared" si="27"/>
        <v>1580.3095648313154</v>
      </c>
      <c r="AQ125" s="151">
        <f t="shared" si="27"/>
        <v>1583.6087497265805</v>
      </c>
    </row>
    <row r="126" spans="7:45" ht="14.25" customHeight="1">
      <c r="G126" s="22"/>
      <c r="H126" s="302"/>
      <c r="J126" s="304"/>
      <c r="K126" s="19" t="s">
        <v>234</v>
      </c>
      <c r="L126" s="129" t="s">
        <v>218</v>
      </c>
      <c r="M126" s="149">
        <f t="shared" ref="M126:AQ126" si="28">M94*8760</f>
        <v>1278.5770528045282</v>
      </c>
      <c r="N126" s="149">
        <f t="shared" si="28"/>
        <v>1292.2291317040726</v>
      </c>
      <c r="O126" s="149">
        <f t="shared" si="28"/>
        <v>1305.8812106036169</v>
      </c>
      <c r="P126" s="149">
        <f t="shared" si="28"/>
        <v>1319.5332895031613</v>
      </c>
      <c r="Q126" s="149">
        <f t="shared" si="28"/>
        <v>1333.1853684027058</v>
      </c>
      <c r="R126" s="149">
        <f t="shared" si="28"/>
        <v>1346.83744730225</v>
      </c>
      <c r="S126" s="149">
        <f t="shared" si="28"/>
        <v>1360.4895262017944</v>
      </c>
      <c r="T126" s="149">
        <f t="shared" si="28"/>
        <v>1374.1416051013387</v>
      </c>
      <c r="U126" s="149">
        <f t="shared" si="28"/>
        <v>1387.7936840008831</v>
      </c>
      <c r="V126" s="149">
        <f t="shared" si="28"/>
        <v>1401.4457629004276</v>
      </c>
      <c r="W126" s="149">
        <f t="shared" si="28"/>
        <v>1415.0978417999706</v>
      </c>
      <c r="X126" s="149">
        <f t="shared" si="28"/>
        <v>1420.2242023010374</v>
      </c>
      <c r="Y126" s="149">
        <f t="shared" si="28"/>
        <v>1425.3505628021039</v>
      </c>
      <c r="Z126" s="149">
        <f t="shared" si="28"/>
        <v>1430.4769233031707</v>
      </c>
      <c r="AA126" s="149">
        <f t="shared" si="28"/>
        <v>1435.6032838042374</v>
      </c>
      <c r="AB126" s="149">
        <f t="shared" si="28"/>
        <v>1440.729644305304</v>
      </c>
      <c r="AC126" s="149">
        <f t="shared" si="28"/>
        <v>1445.8560048063707</v>
      </c>
      <c r="AD126" s="149">
        <f t="shared" si="28"/>
        <v>1450.9823653074375</v>
      </c>
      <c r="AE126" s="149">
        <f t="shared" si="28"/>
        <v>1456.108725808504</v>
      </c>
      <c r="AF126" s="149">
        <f t="shared" si="28"/>
        <v>1461.2350863095708</v>
      </c>
      <c r="AG126" s="149">
        <f t="shared" si="28"/>
        <v>1466.3614468106375</v>
      </c>
      <c r="AH126" s="149">
        <f t="shared" si="28"/>
        <v>1471.487807311704</v>
      </c>
      <c r="AI126" s="149">
        <f t="shared" si="28"/>
        <v>1476.6141678127708</v>
      </c>
      <c r="AJ126" s="149">
        <f t="shared" si="28"/>
        <v>1481.7405283138376</v>
      </c>
      <c r="AK126" s="149">
        <f t="shared" si="28"/>
        <v>1486.8668888149041</v>
      </c>
      <c r="AL126" s="149">
        <f t="shared" si="28"/>
        <v>1491.9932493159708</v>
      </c>
      <c r="AM126" s="149">
        <f t="shared" si="28"/>
        <v>1497.1196098170376</v>
      </c>
      <c r="AN126" s="149">
        <f t="shared" si="28"/>
        <v>1502.2459703181041</v>
      </c>
      <c r="AO126" s="149">
        <f t="shared" si="28"/>
        <v>1507.3723308191709</v>
      </c>
      <c r="AP126" s="149">
        <f t="shared" si="28"/>
        <v>1512.4986913202376</v>
      </c>
      <c r="AQ126" s="149">
        <f t="shared" si="28"/>
        <v>1517.6250518213062</v>
      </c>
    </row>
    <row r="127" spans="7:45" ht="14.25" customHeight="1" thickBot="1">
      <c r="G127" s="22"/>
      <c r="H127" s="302"/>
      <c r="J127" s="304"/>
      <c r="K127" s="144" t="s">
        <v>234</v>
      </c>
      <c r="L127" s="144" t="s">
        <v>214</v>
      </c>
      <c r="M127" s="152">
        <f t="shared" ref="M127:AQ127" si="29">M95*8760</f>
        <v>1264.9249739049837</v>
      </c>
      <c r="N127" s="152">
        <f t="shared" si="29"/>
        <v>1264.9249739049837</v>
      </c>
      <c r="O127" s="152">
        <f t="shared" si="29"/>
        <v>1264.9249739049837</v>
      </c>
      <c r="P127" s="152">
        <f t="shared" si="29"/>
        <v>1264.9249739049837</v>
      </c>
      <c r="Q127" s="152">
        <f t="shared" si="29"/>
        <v>1264.9249739049837</v>
      </c>
      <c r="R127" s="152">
        <f t="shared" si="29"/>
        <v>1264.9249739049837</v>
      </c>
      <c r="S127" s="152">
        <f t="shared" si="29"/>
        <v>1264.9249739049837</v>
      </c>
      <c r="T127" s="152">
        <f t="shared" si="29"/>
        <v>1264.9249739049837</v>
      </c>
      <c r="U127" s="152">
        <f t="shared" si="29"/>
        <v>1264.9249739049837</v>
      </c>
      <c r="V127" s="152">
        <f t="shared" si="29"/>
        <v>1264.9249739049837</v>
      </c>
      <c r="W127" s="152">
        <f t="shared" si="29"/>
        <v>1264.9249739049837</v>
      </c>
      <c r="X127" s="152">
        <f t="shared" si="29"/>
        <v>1272.4336172997332</v>
      </c>
      <c r="Y127" s="152">
        <f t="shared" si="29"/>
        <v>1279.9422606944827</v>
      </c>
      <c r="Z127" s="152">
        <f t="shared" si="29"/>
        <v>1287.4509040892322</v>
      </c>
      <c r="AA127" s="152">
        <f t="shared" si="29"/>
        <v>1294.9595474839816</v>
      </c>
      <c r="AB127" s="152">
        <f t="shared" si="29"/>
        <v>1302.4681908787311</v>
      </c>
      <c r="AC127" s="152">
        <f t="shared" si="29"/>
        <v>1309.9768342734806</v>
      </c>
      <c r="AD127" s="152">
        <f t="shared" si="29"/>
        <v>1317.48547766823</v>
      </c>
      <c r="AE127" s="152">
        <f t="shared" si="29"/>
        <v>1324.9941210629795</v>
      </c>
      <c r="AF127" s="152">
        <f t="shared" si="29"/>
        <v>1332.502764457729</v>
      </c>
      <c r="AG127" s="152">
        <f t="shared" si="29"/>
        <v>1340.0114078524782</v>
      </c>
      <c r="AH127" s="152">
        <f t="shared" si="29"/>
        <v>1347.5200512472277</v>
      </c>
      <c r="AI127" s="152">
        <f t="shared" si="29"/>
        <v>1355.0286946419772</v>
      </c>
      <c r="AJ127" s="152">
        <f t="shared" si="29"/>
        <v>1362.5373380367266</v>
      </c>
      <c r="AK127" s="152">
        <f t="shared" si="29"/>
        <v>1370.0459814314761</v>
      </c>
      <c r="AL127" s="152">
        <f t="shared" si="29"/>
        <v>1377.5546248262256</v>
      </c>
      <c r="AM127" s="152">
        <f t="shared" si="29"/>
        <v>1385.063268220975</v>
      </c>
      <c r="AN127" s="152">
        <f t="shared" si="29"/>
        <v>1392.5719116157245</v>
      </c>
      <c r="AO127" s="152">
        <f t="shared" si="29"/>
        <v>1400.080555010474</v>
      </c>
      <c r="AP127" s="152">
        <f t="shared" si="29"/>
        <v>1407.5891984052234</v>
      </c>
      <c r="AQ127" s="152">
        <f t="shared" si="29"/>
        <v>1415.0978417999706</v>
      </c>
      <c r="AR127" s="153"/>
      <c r="AS127" s="153"/>
    </row>
    <row r="128" spans="7:45" ht="14.25" customHeight="1" thickTop="1">
      <c r="G128" s="22"/>
      <c r="H128" s="302"/>
      <c r="J128" s="304"/>
      <c r="K128" s="140" t="s">
        <v>233</v>
      </c>
      <c r="L128" s="140" t="s">
        <v>219</v>
      </c>
      <c r="M128" s="151">
        <f t="shared" ref="M128:AQ128" si="30">M96*8760</f>
        <v>1351.6977530378829</v>
      </c>
      <c r="N128" s="151">
        <f t="shared" si="30"/>
        <v>1375.8085137069963</v>
      </c>
      <c r="O128" s="151">
        <f t="shared" si="30"/>
        <v>1399.9192743761098</v>
      </c>
      <c r="P128" s="151">
        <f t="shared" si="30"/>
        <v>1424.0300350452233</v>
      </c>
      <c r="Q128" s="151">
        <f t="shared" si="30"/>
        <v>1448.1407957143367</v>
      </c>
      <c r="R128" s="151">
        <f t="shared" si="30"/>
        <v>1472.25155638345</v>
      </c>
      <c r="S128" s="151">
        <f t="shared" si="30"/>
        <v>1496.3623170525634</v>
      </c>
      <c r="T128" s="151">
        <f t="shared" si="30"/>
        <v>1520.4730777216769</v>
      </c>
      <c r="U128" s="151">
        <f t="shared" si="30"/>
        <v>1544.5838383907903</v>
      </c>
      <c r="V128" s="151">
        <f t="shared" si="30"/>
        <v>1568.6945990599038</v>
      </c>
      <c r="W128" s="151">
        <f t="shared" si="30"/>
        <v>1592.8053597290175</v>
      </c>
      <c r="X128" s="151">
        <f t="shared" si="30"/>
        <v>1596.2679800762544</v>
      </c>
      <c r="Y128" s="151">
        <f t="shared" si="30"/>
        <v>1599.7306004234915</v>
      </c>
      <c r="Z128" s="151">
        <f t="shared" si="30"/>
        <v>1603.1932207707284</v>
      </c>
      <c r="AA128" s="151">
        <f t="shared" si="30"/>
        <v>1606.6558411179656</v>
      </c>
      <c r="AB128" s="151">
        <f t="shared" si="30"/>
        <v>1610.1184614652025</v>
      </c>
      <c r="AC128" s="151">
        <f t="shared" si="30"/>
        <v>1613.5810818124396</v>
      </c>
      <c r="AD128" s="151">
        <f t="shared" si="30"/>
        <v>1617.0437021596765</v>
      </c>
      <c r="AE128" s="151">
        <f t="shared" si="30"/>
        <v>1620.5063225069136</v>
      </c>
      <c r="AF128" s="151">
        <f t="shared" si="30"/>
        <v>1623.9689428541506</v>
      </c>
      <c r="AG128" s="151">
        <f t="shared" si="30"/>
        <v>1627.4315632013877</v>
      </c>
      <c r="AH128" s="151">
        <f t="shared" si="30"/>
        <v>1630.8941835486246</v>
      </c>
      <c r="AI128" s="151">
        <f t="shared" si="30"/>
        <v>1634.3568038958615</v>
      </c>
      <c r="AJ128" s="151">
        <f t="shared" si="30"/>
        <v>1637.8194242430986</v>
      </c>
      <c r="AK128" s="151">
        <f t="shared" si="30"/>
        <v>1641.2820445903355</v>
      </c>
      <c r="AL128" s="151">
        <f t="shared" si="30"/>
        <v>1644.7446649375727</v>
      </c>
      <c r="AM128" s="151">
        <f t="shared" si="30"/>
        <v>1648.2072852848096</v>
      </c>
      <c r="AN128" s="151">
        <f t="shared" si="30"/>
        <v>1651.6699056320467</v>
      </c>
      <c r="AO128" s="151">
        <f t="shared" si="30"/>
        <v>1655.1325259792836</v>
      </c>
      <c r="AP128" s="151">
        <f t="shared" si="30"/>
        <v>1658.5951463265208</v>
      </c>
      <c r="AQ128" s="151">
        <f t="shared" si="30"/>
        <v>1662.0577666737572</v>
      </c>
    </row>
    <row r="129" spans="7:45" ht="14.25" customHeight="1">
      <c r="G129" s="22"/>
      <c r="H129" s="302"/>
      <c r="J129" s="304"/>
      <c r="K129" s="19" t="s">
        <v>233</v>
      </c>
      <c r="L129" s="129" t="s">
        <v>218</v>
      </c>
      <c r="M129" s="149">
        <f t="shared" ref="M129:AQ129" si="31">M97*8760</f>
        <v>1341.9153697348002</v>
      </c>
      <c r="N129" s="149">
        <f t="shared" si="31"/>
        <v>1356.2437471008307</v>
      </c>
      <c r="O129" s="149">
        <f t="shared" si="31"/>
        <v>1370.5721244668614</v>
      </c>
      <c r="P129" s="149">
        <f t="shared" si="31"/>
        <v>1384.9005018328919</v>
      </c>
      <c r="Q129" s="149">
        <f t="shared" si="31"/>
        <v>1399.2288791989226</v>
      </c>
      <c r="R129" s="149">
        <f t="shared" si="31"/>
        <v>1413.5572565649531</v>
      </c>
      <c r="S129" s="149">
        <f t="shared" si="31"/>
        <v>1427.8856339309839</v>
      </c>
      <c r="T129" s="149">
        <f t="shared" si="31"/>
        <v>1442.2140112970144</v>
      </c>
      <c r="U129" s="149">
        <f t="shared" si="31"/>
        <v>1456.5423886630451</v>
      </c>
      <c r="V129" s="149">
        <f t="shared" si="31"/>
        <v>1470.8707660290756</v>
      </c>
      <c r="W129" s="149">
        <f t="shared" si="31"/>
        <v>1485.1991433951066</v>
      </c>
      <c r="X129" s="149">
        <f t="shared" si="31"/>
        <v>1490.5794542118022</v>
      </c>
      <c r="Y129" s="149">
        <f t="shared" si="31"/>
        <v>1495.9597650284977</v>
      </c>
      <c r="Z129" s="149">
        <f t="shared" si="31"/>
        <v>1501.3400758451933</v>
      </c>
      <c r="AA129" s="149">
        <f t="shared" si="31"/>
        <v>1506.7203866618888</v>
      </c>
      <c r="AB129" s="149">
        <f t="shared" si="31"/>
        <v>1512.1006974785844</v>
      </c>
      <c r="AC129" s="149">
        <f t="shared" si="31"/>
        <v>1517.4810082952799</v>
      </c>
      <c r="AD129" s="149">
        <f t="shared" si="31"/>
        <v>1522.8613191119755</v>
      </c>
      <c r="AE129" s="149">
        <f t="shared" si="31"/>
        <v>1528.241629928671</v>
      </c>
      <c r="AF129" s="149">
        <f t="shared" si="31"/>
        <v>1533.6219407453666</v>
      </c>
      <c r="AG129" s="149">
        <f t="shared" si="31"/>
        <v>1539.0022515620622</v>
      </c>
      <c r="AH129" s="149">
        <f t="shared" si="31"/>
        <v>1544.3825623787577</v>
      </c>
      <c r="AI129" s="149">
        <f t="shared" si="31"/>
        <v>1549.7628731954533</v>
      </c>
      <c r="AJ129" s="149">
        <f t="shared" si="31"/>
        <v>1555.1431840121488</v>
      </c>
      <c r="AK129" s="149">
        <f t="shared" si="31"/>
        <v>1560.5234948288444</v>
      </c>
      <c r="AL129" s="149">
        <f t="shared" si="31"/>
        <v>1565.9038056455399</v>
      </c>
      <c r="AM129" s="149">
        <f t="shared" si="31"/>
        <v>1571.2841164622355</v>
      </c>
      <c r="AN129" s="149">
        <f t="shared" si="31"/>
        <v>1576.664427278931</v>
      </c>
      <c r="AO129" s="149">
        <f t="shared" si="31"/>
        <v>1582.0447380956266</v>
      </c>
      <c r="AP129" s="149">
        <f t="shared" si="31"/>
        <v>1587.4250489123222</v>
      </c>
      <c r="AQ129" s="149">
        <f t="shared" si="31"/>
        <v>1592.8053597290175</v>
      </c>
    </row>
    <row r="130" spans="7:45" ht="14.25" customHeight="1" thickBot="1">
      <c r="G130" s="22"/>
      <c r="H130" s="302"/>
      <c r="J130" s="304"/>
      <c r="K130" s="144" t="s">
        <v>233</v>
      </c>
      <c r="L130" s="144" t="s">
        <v>214</v>
      </c>
      <c r="M130" s="152">
        <f t="shared" ref="M130:AQ130" si="32">M98*8760</f>
        <v>1327.5869923687694</v>
      </c>
      <c r="N130" s="152">
        <f t="shared" si="32"/>
        <v>1327.5869923687694</v>
      </c>
      <c r="O130" s="152">
        <f t="shared" si="32"/>
        <v>1327.5869923687694</v>
      </c>
      <c r="P130" s="152">
        <f t="shared" si="32"/>
        <v>1327.5869923687694</v>
      </c>
      <c r="Q130" s="152">
        <f t="shared" si="32"/>
        <v>1327.5869923687694</v>
      </c>
      <c r="R130" s="152">
        <f t="shared" si="32"/>
        <v>1327.5869923687694</v>
      </c>
      <c r="S130" s="152">
        <f t="shared" si="32"/>
        <v>1327.5869923687694</v>
      </c>
      <c r="T130" s="152">
        <f t="shared" si="32"/>
        <v>1327.5869923687694</v>
      </c>
      <c r="U130" s="152">
        <f t="shared" si="32"/>
        <v>1327.5869923687694</v>
      </c>
      <c r="V130" s="152">
        <f t="shared" si="32"/>
        <v>1327.5869923687694</v>
      </c>
      <c r="W130" s="152">
        <f t="shared" si="32"/>
        <v>1327.5869923687694</v>
      </c>
      <c r="X130" s="152">
        <f t="shared" si="32"/>
        <v>1335.4675999200863</v>
      </c>
      <c r="Y130" s="152">
        <f t="shared" si="32"/>
        <v>1343.3482074714032</v>
      </c>
      <c r="Z130" s="152">
        <f t="shared" si="32"/>
        <v>1351.2288150227198</v>
      </c>
      <c r="AA130" s="152">
        <f t="shared" si="32"/>
        <v>1359.1094225740367</v>
      </c>
      <c r="AB130" s="152">
        <f t="shared" si="32"/>
        <v>1366.9900301253533</v>
      </c>
      <c r="AC130" s="152">
        <f t="shared" si="32"/>
        <v>1374.8706376766702</v>
      </c>
      <c r="AD130" s="152">
        <f t="shared" si="32"/>
        <v>1382.7512452279868</v>
      </c>
      <c r="AE130" s="152">
        <f t="shared" si="32"/>
        <v>1390.6318527793037</v>
      </c>
      <c r="AF130" s="152">
        <f t="shared" si="32"/>
        <v>1398.5124603306203</v>
      </c>
      <c r="AG130" s="152">
        <f t="shared" si="32"/>
        <v>1406.3930678819372</v>
      </c>
      <c r="AH130" s="152">
        <f t="shared" si="32"/>
        <v>1414.2736754332541</v>
      </c>
      <c r="AI130" s="152">
        <f t="shared" si="32"/>
        <v>1422.1542829845707</v>
      </c>
      <c r="AJ130" s="152">
        <f t="shared" si="32"/>
        <v>1430.0348905358876</v>
      </c>
      <c r="AK130" s="152">
        <f t="shared" si="32"/>
        <v>1437.9154980872042</v>
      </c>
      <c r="AL130" s="152">
        <f t="shared" si="32"/>
        <v>1445.7961056385211</v>
      </c>
      <c r="AM130" s="152">
        <f t="shared" si="32"/>
        <v>1453.6767131898378</v>
      </c>
      <c r="AN130" s="152">
        <f t="shared" si="32"/>
        <v>1461.5573207411546</v>
      </c>
      <c r="AO130" s="152">
        <f t="shared" si="32"/>
        <v>1469.4379282924713</v>
      </c>
      <c r="AP130" s="152">
        <f t="shared" si="32"/>
        <v>1477.3185358437881</v>
      </c>
      <c r="AQ130" s="152">
        <f t="shared" si="32"/>
        <v>1485.1991433951066</v>
      </c>
      <c r="AR130" s="153"/>
      <c r="AS130" s="153"/>
    </row>
    <row r="131" spans="7:45" ht="14.25" customHeight="1" thickTop="1">
      <c r="G131" s="22"/>
      <c r="H131" s="302"/>
      <c r="J131" s="304"/>
      <c r="K131" s="140" t="s">
        <v>232</v>
      </c>
      <c r="L131" s="140" t="s">
        <v>219</v>
      </c>
      <c r="M131" s="148">
        <f t="shared" ref="M131:AQ131" si="33">M99*8760</f>
        <v>1369.8630090423387</v>
      </c>
      <c r="N131" s="148">
        <f t="shared" si="33"/>
        <v>1394.2977904764732</v>
      </c>
      <c r="O131" s="148">
        <f t="shared" si="33"/>
        <v>1418.7325719106079</v>
      </c>
      <c r="P131" s="148">
        <f t="shared" si="33"/>
        <v>1443.1673533447424</v>
      </c>
      <c r="Q131" s="148">
        <f t="shared" si="33"/>
        <v>1467.6021347788771</v>
      </c>
      <c r="R131" s="148">
        <f t="shared" si="33"/>
        <v>1492.0369162130116</v>
      </c>
      <c r="S131" s="148">
        <f t="shared" si="33"/>
        <v>1516.4716976471464</v>
      </c>
      <c r="T131" s="148">
        <f t="shared" si="33"/>
        <v>1540.9064790812808</v>
      </c>
      <c r="U131" s="148">
        <f t="shared" si="33"/>
        <v>1565.3412605154156</v>
      </c>
      <c r="V131" s="148">
        <f t="shared" si="33"/>
        <v>1589.7760419495501</v>
      </c>
      <c r="W131" s="148">
        <f t="shared" si="33"/>
        <v>1614.2108233836836</v>
      </c>
      <c r="X131" s="148">
        <f t="shared" si="33"/>
        <v>1617.7199773475613</v>
      </c>
      <c r="Y131" s="148">
        <f t="shared" si="33"/>
        <v>1621.229131311439</v>
      </c>
      <c r="Z131" s="148">
        <f t="shared" si="33"/>
        <v>1624.7382852753165</v>
      </c>
      <c r="AA131" s="148">
        <f t="shared" si="33"/>
        <v>1628.2474392391941</v>
      </c>
      <c r="AB131" s="148">
        <f t="shared" si="33"/>
        <v>1631.7565932030716</v>
      </c>
      <c r="AC131" s="148">
        <f t="shared" si="33"/>
        <v>1635.2657471669493</v>
      </c>
      <c r="AD131" s="148">
        <f t="shared" si="33"/>
        <v>1638.7749011308267</v>
      </c>
      <c r="AE131" s="148">
        <f t="shared" si="33"/>
        <v>1642.2840550947044</v>
      </c>
      <c r="AF131" s="148">
        <f t="shared" si="33"/>
        <v>1645.7932090585821</v>
      </c>
      <c r="AG131" s="148">
        <f t="shared" si="33"/>
        <v>1649.3023630224595</v>
      </c>
      <c r="AH131" s="148">
        <f t="shared" si="33"/>
        <v>1652.8115169863372</v>
      </c>
      <c r="AI131" s="148">
        <f t="shared" si="33"/>
        <v>1656.3206709502147</v>
      </c>
      <c r="AJ131" s="148">
        <f t="shared" si="33"/>
        <v>1659.8298249140923</v>
      </c>
      <c r="AK131" s="148">
        <f t="shared" si="33"/>
        <v>1663.33897887797</v>
      </c>
      <c r="AL131" s="148">
        <f t="shared" si="33"/>
        <v>1666.8481328418475</v>
      </c>
      <c r="AM131" s="148">
        <f t="shared" si="33"/>
        <v>1670.3572868057252</v>
      </c>
      <c r="AN131" s="148">
        <f t="shared" si="33"/>
        <v>1673.8664407696026</v>
      </c>
      <c r="AO131" s="148">
        <f t="shared" si="33"/>
        <v>1677.3755947334803</v>
      </c>
      <c r="AP131" s="148">
        <f t="shared" si="33"/>
        <v>1680.884748697358</v>
      </c>
      <c r="AQ131" s="148">
        <f t="shared" si="33"/>
        <v>1684.3939026612352</v>
      </c>
    </row>
    <row r="132" spans="7:45" ht="14.25" customHeight="1">
      <c r="G132" s="22"/>
      <c r="H132" s="302"/>
      <c r="J132" s="304"/>
      <c r="K132" s="19" t="s">
        <v>232</v>
      </c>
      <c r="L132" s="129" t="s">
        <v>218</v>
      </c>
      <c r="M132" s="149">
        <f t="shared" ref="M132:AQ132" si="34">M100*8760</f>
        <v>1359.9491618105521</v>
      </c>
      <c r="N132" s="149">
        <f t="shared" si="34"/>
        <v>1374.4700960129005</v>
      </c>
      <c r="O132" s="149">
        <f t="shared" si="34"/>
        <v>1388.9910302152487</v>
      </c>
      <c r="P132" s="149">
        <f t="shared" si="34"/>
        <v>1403.5119644175968</v>
      </c>
      <c r="Q132" s="149">
        <f t="shared" si="34"/>
        <v>1418.0328986199452</v>
      </c>
      <c r="R132" s="149">
        <f t="shared" si="34"/>
        <v>1432.5538328222933</v>
      </c>
      <c r="S132" s="149">
        <f t="shared" si="34"/>
        <v>1447.0747670246415</v>
      </c>
      <c r="T132" s="149">
        <f t="shared" si="34"/>
        <v>1461.5957012269896</v>
      </c>
      <c r="U132" s="149">
        <f t="shared" si="34"/>
        <v>1476.116635429338</v>
      </c>
      <c r="V132" s="149">
        <f t="shared" si="34"/>
        <v>1490.6375696316861</v>
      </c>
      <c r="W132" s="149">
        <f t="shared" si="34"/>
        <v>1505.1585038340334</v>
      </c>
      <c r="X132" s="149">
        <f t="shared" si="34"/>
        <v>1510.6111198115157</v>
      </c>
      <c r="Y132" s="149">
        <f t="shared" si="34"/>
        <v>1516.0637357889982</v>
      </c>
      <c r="Z132" s="149">
        <f t="shared" si="34"/>
        <v>1521.5163517664805</v>
      </c>
      <c r="AA132" s="149">
        <f t="shared" si="34"/>
        <v>1526.968967743963</v>
      </c>
      <c r="AB132" s="149">
        <f t="shared" si="34"/>
        <v>1532.4215837214454</v>
      </c>
      <c r="AC132" s="149">
        <f t="shared" si="34"/>
        <v>1537.8741996989279</v>
      </c>
      <c r="AD132" s="149">
        <f t="shared" si="34"/>
        <v>1543.3268156764102</v>
      </c>
      <c r="AE132" s="149">
        <f t="shared" si="34"/>
        <v>1548.7794316538927</v>
      </c>
      <c r="AF132" s="149">
        <f t="shared" si="34"/>
        <v>1554.2320476313751</v>
      </c>
      <c r="AG132" s="149">
        <f t="shared" si="34"/>
        <v>1559.6846636088576</v>
      </c>
      <c r="AH132" s="149">
        <f t="shared" si="34"/>
        <v>1565.1372795863399</v>
      </c>
      <c r="AI132" s="149">
        <f t="shared" si="34"/>
        <v>1570.5898955638224</v>
      </c>
      <c r="AJ132" s="149">
        <f t="shared" si="34"/>
        <v>1576.0425115413047</v>
      </c>
      <c r="AK132" s="149">
        <f t="shared" si="34"/>
        <v>1581.4951275187873</v>
      </c>
      <c r="AL132" s="149">
        <f t="shared" si="34"/>
        <v>1586.9477434962696</v>
      </c>
      <c r="AM132" s="149">
        <f t="shared" si="34"/>
        <v>1592.4003594737521</v>
      </c>
      <c r="AN132" s="149">
        <f t="shared" si="34"/>
        <v>1597.8529754512344</v>
      </c>
      <c r="AO132" s="149">
        <f t="shared" si="34"/>
        <v>1603.305591428717</v>
      </c>
      <c r="AP132" s="149">
        <f t="shared" si="34"/>
        <v>1608.7582074061993</v>
      </c>
      <c r="AQ132" s="149">
        <f t="shared" si="34"/>
        <v>1614.2108233836836</v>
      </c>
    </row>
    <row r="133" spans="7:45" ht="14.25" customHeight="1" thickBot="1">
      <c r="G133" s="22"/>
      <c r="H133" s="302"/>
      <c r="J133" s="304"/>
      <c r="K133" s="144" t="s">
        <v>232</v>
      </c>
      <c r="L133" s="144" t="s">
        <v>214</v>
      </c>
      <c r="M133" s="150">
        <f t="shared" ref="M133:AQ133" si="35">M101*8760</f>
        <v>1345.428227608204</v>
      </c>
      <c r="N133" s="150">
        <f t="shared" si="35"/>
        <v>1345.428227608204</v>
      </c>
      <c r="O133" s="150">
        <f t="shared" si="35"/>
        <v>1345.428227608204</v>
      </c>
      <c r="P133" s="150">
        <f t="shared" si="35"/>
        <v>1345.428227608204</v>
      </c>
      <c r="Q133" s="150">
        <f t="shared" si="35"/>
        <v>1345.428227608204</v>
      </c>
      <c r="R133" s="150">
        <f t="shared" si="35"/>
        <v>1345.428227608204</v>
      </c>
      <c r="S133" s="150">
        <f t="shared" si="35"/>
        <v>1345.428227608204</v>
      </c>
      <c r="T133" s="150">
        <f t="shared" si="35"/>
        <v>1345.428227608204</v>
      </c>
      <c r="U133" s="150">
        <f t="shared" si="35"/>
        <v>1345.428227608204</v>
      </c>
      <c r="V133" s="150">
        <f t="shared" si="35"/>
        <v>1345.428227608204</v>
      </c>
      <c r="W133" s="150">
        <f t="shared" si="35"/>
        <v>1345.428227608204</v>
      </c>
      <c r="X133" s="150">
        <f t="shared" si="35"/>
        <v>1353.4147414194956</v>
      </c>
      <c r="Y133" s="150">
        <f t="shared" si="35"/>
        <v>1361.401255230787</v>
      </c>
      <c r="Z133" s="150">
        <f t="shared" si="35"/>
        <v>1369.3877690420786</v>
      </c>
      <c r="AA133" s="150">
        <f t="shared" si="35"/>
        <v>1377.3742828533702</v>
      </c>
      <c r="AB133" s="150">
        <f t="shared" si="35"/>
        <v>1385.3607966646616</v>
      </c>
      <c r="AC133" s="150">
        <f t="shared" si="35"/>
        <v>1393.3473104759532</v>
      </c>
      <c r="AD133" s="150">
        <f t="shared" si="35"/>
        <v>1401.3338242872446</v>
      </c>
      <c r="AE133" s="150">
        <f t="shared" si="35"/>
        <v>1409.3203380985362</v>
      </c>
      <c r="AF133" s="150">
        <f t="shared" si="35"/>
        <v>1417.3068519098279</v>
      </c>
      <c r="AG133" s="150">
        <f t="shared" si="35"/>
        <v>1425.2933657211192</v>
      </c>
      <c r="AH133" s="150">
        <f t="shared" si="35"/>
        <v>1433.2798795324109</v>
      </c>
      <c r="AI133" s="150">
        <f t="shared" si="35"/>
        <v>1441.2663933437022</v>
      </c>
      <c r="AJ133" s="150">
        <f t="shared" si="35"/>
        <v>1449.2529071549939</v>
      </c>
      <c r="AK133" s="150">
        <f t="shared" si="35"/>
        <v>1457.2394209662855</v>
      </c>
      <c r="AL133" s="150">
        <f t="shared" si="35"/>
        <v>1465.2259347775769</v>
      </c>
      <c r="AM133" s="150">
        <f t="shared" si="35"/>
        <v>1473.2124485888685</v>
      </c>
      <c r="AN133" s="150">
        <f t="shared" si="35"/>
        <v>1481.1989624001599</v>
      </c>
      <c r="AO133" s="150">
        <f t="shared" si="35"/>
        <v>1489.1854762114515</v>
      </c>
      <c r="AP133" s="150">
        <f t="shared" si="35"/>
        <v>1497.1719900227431</v>
      </c>
      <c r="AQ133" s="150">
        <f t="shared" si="35"/>
        <v>1505.1585038340334</v>
      </c>
    </row>
    <row r="134" spans="7:45" ht="14.25" customHeight="1" thickTop="1">
      <c r="G134" s="22"/>
      <c r="H134" s="302"/>
      <c r="J134" s="304"/>
      <c r="K134" s="140" t="s">
        <v>231</v>
      </c>
      <c r="L134" s="140" t="s">
        <v>219</v>
      </c>
      <c r="M134" s="151">
        <f t="shared" ref="M134:AQ134" si="36">M102*8760</f>
        <v>1435.4928294347706</v>
      </c>
      <c r="N134" s="151">
        <f t="shared" si="36"/>
        <v>1461.0982756041853</v>
      </c>
      <c r="O134" s="151">
        <f t="shared" si="36"/>
        <v>1486.7037217736001</v>
      </c>
      <c r="P134" s="151">
        <f t="shared" si="36"/>
        <v>1512.3091679430149</v>
      </c>
      <c r="Q134" s="151">
        <f t="shared" si="36"/>
        <v>1537.9146141124297</v>
      </c>
      <c r="R134" s="151">
        <f t="shared" si="36"/>
        <v>1563.5200602818445</v>
      </c>
      <c r="S134" s="151">
        <f t="shared" si="36"/>
        <v>1589.1255064512593</v>
      </c>
      <c r="T134" s="151">
        <f t="shared" si="36"/>
        <v>1614.7309526206739</v>
      </c>
      <c r="U134" s="151">
        <f t="shared" si="36"/>
        <v>1640.3363987900887</v>
      </c>
      <c r="V134" s="151">
        <f t="shared" si="36"/>
        <v>1665.9418449595034</v>
      </c>
      <c r="W134" s="151">
        <f t="shared" si="36"/>
        <v>1691.5472911289171</v>
      </c>
      <c r="X134" s="151">
        <f t="shared" si="36"/>
        <v>1695.2245678487623</v>
      </c>
      <c r="Y134" s="151">
        <f t="shared" si="36"/>
        <v>1698.9018445686077</v>
      </c>
      <c r="Z134" s="151">
        <f t="shared" si="36"/>
        <v>1702.5791212884531</v>
      </c>
      <c r="AA134" s="151">
        <f t="shared" si="36"/>
        <v>1706.2563980082984</v>
      </c>
      <c r="AB134" s="151">
        <f t="shared" si="36"/>
        <v>1709.9336747281438</v>
      </c>
      <c r="AC134" s="151">
        <f t="shared" si="36"/>
        <v>1713.610951447989</v>
      </c>
      <c r="AD134" s="151">
        <f t="shared" si="36"/>
        <v>1717.2882281678344</v>
      </c>
      <c r="AE134" s="151">
        <f t="shared" si="36"/>
        <v>1720.9655048876798</v>
      </c>
      <c r="AF134" s="151">
        <f t="shared" si="36"/>
        <v>1724.6427816075252</v>
      </c>
      <c r="AG134" s="151">
        <f t="shared" si="36"/>
        <v>1728.3200583273706</v>
      </c>
      <c r="AH134" s="151">
        <f t="shared" si="36"/>
        <v>1731.9973350472158</v>
      </c>
      <c r="AI134" s="151">
        <f t="shared" si="36"/>
        <v>1735.6746117670612</v>
      </c>
      <c r="AJ134" s="151">
        <f t="shared" si="36"/>
        <v>1739.3518884869065</v>
      </c>
      <c r="AK134" s="151">
        <f t="shared" si="36"/>
        <v>1743.0291652067519</v>
      </c>
      <c r="AL134" s="151">
        <f t="shared" si="36"/>
        <v>1746.7064419265971</v>
      </c>
      <c r="AM134" s="151">
        <f t="shared" si="36"/>
        <v>1750.3837186464425</v>
      </c>
      <c r="AN134" s="151">
        <f t="shared" si="36"/>
        <v>1754.0609953662879</v>
      </c>
      <c r="AO134" s="151">
        <f t="shared" si="36"/>
        <v>1757.7382720861333</v>
      </c>
      <c r="AP134" s="151">
        <f t="shared" si="36"/>
        <v>1761.4155488059787</v>
      </c>
      <c r="AQ134" s="151">
        <f t="shared" si="36"/>
        <v>1765.0928255258264</v>
      </c>
    </row>
    <row r="135" spans="7:45" ht="14.25" customHeight="1">
      <c r="G135" s="22"/>
      <c r="H135" s="302"/>
      <c r="J135" s="304"/>
      <c r="K135" s="19" t="s">
        <v>231</v>
      </c>
      <c r="L135" s="129" t="s">
        <v>218</v>
      </c>
      <c r="M135" s="149">
        <f t="shared" ref="M135:AQ135" si="37">M103*8760</f>
        <v>1425.1040120717189</v>
      </c>
      <c r="N135" s="149">
        <f t="shared" si="37"/>
        <v>1440.320640878082</v>
      </c>
      <c r="O135" s="149">
        <f t="shared" si="37"/>
        <v>1455.5372696844452</v>
      </c>
      <c r="P135" s="149">
        <f t="shared" si="37"/>
        <v>1470.7538984908081</v>
      </c>
      <c r="Q135" s="149">
        <f t="shared" si="37"/>
        <v>1485.9705272971712</v>
      </c>
      <c r="R135" s="149">
        <f t="shared" si="37"/>
        <v>1501.1871561035343</v>
      </c>
      <c r="S135" s="149">
        <f t="shared" si="37"/>
        <v>1516.4037849098972</v>
      </c>
      <c r="T135" s="149">
        <f t="shared" si="37"/>
        <v>1531.6204137162604</v>
      </c>
      <c r="U135" s="149">
        <f t="shared" si="37"/>
        <v>1546.8370425226235</v>
      </c>
      <c r="V135" s="149">
        <f t="shared" si="37"/>
        <v>1562.0536713289864</v>
      </c>
      <c r="W135" s="149">
        <f t="shared" si="37"/>
        <v>1577.2703001353493</v>
      </c>
      <c r="X135" s="149">
        <f t="shared" si="37"/>
        <v>1582.9841496850277</v>
      </c>
      <c r="Y135" s="149">
        <f t="shared" si="37"/>
        <v>1588.697999234706</v>
      </c>
      <c r="Z135" s="149">
        <f t="shared" si="37"/>
        <v>1594.4118487843843</v>
      </c>
      <c r="AA135" s="149">
        <f t="shared" si="37"/>
        <v>1600.1256983340627</v>
      </c>
      <c r="AB135" s="149">
        <f t="shared" si="37"/>
        <v>1605.839547883741</v>
      </c>
      <c r="AC135" s="149">
        <f t="shared" si="37"/>
        <v>1611.5533974334194</v>
      </c>
      <c r="AD135" s="149">
        <f t="shared" si="37"/>
        <v>1617.2672469830977</v>
      </c>
      <c r="AE135" s="149">
        <f t="shared" si="37"/>
        <v>1622.9810965327761</v>
      </c>
      <c r="AF135" s="149">
        <f t="shared" si="37"/>
        <v>1628.6949460824544</v>
      </c>
      <c r="AG135" s="149">
        <f t="shared" si="37"/>
        <v>1634.4087956321328</v>
      </c>
      <c r="AH135" s="149">
        <f t="shared" si="37"/>
        <v>1640.1226451818111</v>
      </c>
      <c r="AI135" s="149">
        <f t="shared" si="37"/>
        <v>1645.8364947314894</v>
      </c>
      <c r="AJ135" s="149">
        <f t="shared" si="37"/>
        <v>1651.5503442811678</v>
      </c>
      <c r="AK135" s="149">
        <f t="shared" si="37"/>
        <v>1657.2641938308461</v>
      </c>
      <c r="AL135" s="149">
        <f t="shared" si="37"/>
        <v>1662.9780433805245</v>
      </c>
      <c r="AM135" s="149">
        <f t="shared" si="37"/>
        <v>1668.6918929302028</v>
      </c>
      <c r="AN135" s="149">
        <f t="shared" si="37"/>
        <v>1674.4057424798809</v>
      </c>
      <c r="AO135" s="149">
        <f t="shared" si="37"/>
        <v>1680.1195920295593</v>
      </c>
      <c r="AP135" s="149">
        <f t="shared" si="37"/>
        <v>1685.8334415792376</v>
      </c>
      <c r="AQ135" s="149">
        <f t="shared" si="37"/>
        <v>1691.5472911289171</v>
      </c>
    </row>
    <row r="136" spans="7:45" ht="14.25" customHeight="1" thickBot="1">
      <c r="G136" s="22"/>
      <c r="H136" s="302"/>
      <c r="J136" s="304"/>
      <c r="K136" s="144" t="s">
        <v>231</v>
      </c>
      <c r="L136" s="144" t="s">
        <v>214</v>
      </c>
      <c r="M136" s="150">
        <f t="shared" ref="M136:AQ136" si="38">M104*8760</f>
        <v>1409.8873832653558</v>
      </c>
      <c r="N136" s="150">
        <f t="shared" si="38"/>
        <v>1409.8873832653558</v>
      </c>
      <c r="O136" s="150">
        <f t="shared" si="38"/>
        <v>1409.8873832653558</v>
      </c>
      <c r="P136" s="150">
        <f t="shared" si="38"/>
        <v>1409.8873832653558</v>
      </c>
      <c r="Q136" s="150">
        <f t="shared" si="38"/>
        <v>1409.8873832653558</v>
      </c>
      <c r="R136" s="150">
        <f t="shared" si="38"/>
        <v>1409.8873832653558</v>
      </c>
      <c r="S136" s="150">
        <f t="shared" si="38"/>
        <v>1409.8873832653558</v>
      </c>
      <c r="T136" s="150">
        <f t="shared" si="38"/>
        <v>1409.8873832653558</v>
      </c>
      <c r="U136" s="150">
        <f t="shared" si="38"/>
        <v>1409.8873832653558</v>
      </c>
      <c r="V136" s="150">
        <f t="shared" si="38"/>
        <v>1409.8873832653558</v>
      </c>
      <c r="W136" s="150">
        <f t="shared" si="38"/>
        <v>1409.8873832653558</v>
      </c>
      <c r="X136" s="150">
        <f t="shared" si="38"/>
        <v>1418.2565291088556</v>
      </c>
      <c r="Y136" s="150">
        <f t="shared" si="38"/>
        <v>1426.6256749523552</v>
      </c>
      <c r="Z136" s="150">
        <f t="shared" si="38"/>
        <v>1434.994820795855</v>
      </c>
      <c r="AA136" s="150">
        <f t="shared" si="38"/>
        <v>1443.3639666393547</v>
      </c>
      <c r="AB136" s="150">
        <f t="shared" si="38"/>
        <v>1451.7331124828543</v>
      </c>
      <c r="AC136" s="150">
        <f t="shared" si="38"/>
        <v>1460.1022583263541</v>
      </c>
      <c r="AD136" s="150">
        <f t="shared" si="38"/>
        <v>1468.4714041698537</v>
      </c>
      <c r="AE136" s="150">
        <f t="shared" si="38"/>
        <v>1476.8405500133535</v>
      </c>
      <c r="AF136" s="150">
        <f t="shared" si="38"/>
        <v>1485.2096958568532</v>
      </c>
      <c r="AG136" s="150">
        <f t="shared" si="38"/>
        <v>1493.5788417003528</v>
      </c>
      <c r="AH136" s="150">
        <f t="shared" si="38"/>
        <v>1501.9479875438526</v>
      </c>
      <c r="AI136" s="150">
        <f t="shared" si="38"/>
        <v>1510.3171333873522</v>
      </c>
      <c r="AJ136" s="150">
        <f t="shared" si="38"/>
        <v>1518.6862792308518</v>
      </c>
      <c r="AK136" s="150">
        <f t="shared" si="38"/>
        <v>1527.0554250743517</v>
      </c>
      <c r="AL136" s="150">
        <f t="shared" si="38"/>
        <v>1535.4245709178513</v>
      </c>
      <c r="AM136" s="150">
        <f t="shared" si="38"/>
        <v>1543.7937167613511</v>
      </c>
      <c r="AN136" s="150">
        <f t="shared" si="38"/>
        <v>1552.1628626048507</v>
      </c>
      <c r="AO136" s="150">
        <f t="shared" si="38"/>
        <v>1560.5320084483503</v>
      </c>
      <c r="AP136" s="150">
        <f t="shared" si="38"/>
        <v>1568.9011542918502</v>
      </c>
      <c r="AQ136" s="150">
        <f t="shared" si="38"/>
        <v>1577.2703001353493</v>
      </c>
    </row>
    <row r="137" spans="7:45" ht="14.25" customHeight="1" thickTop="1">
      <c r="G137" s="22"/>
      <c r="H137" s="302"/>
      <c r="J137" s="304"/>
      <c r="K137" s="140" t="s">
        <v>230</v>
      </c>
      <c r="L137" s="140" t="s">
        <v>219</v>
      </c>
      <c r="M137" s="151">
        <f t="shared" ref="M137:AQ137" si="39">M105*8760</f>
        <v>1515.5762447940265</v>
      </c>
      <c r="N137" s="151">
        <f t="shared" si="39"/>
        <v>1542.6101701163825</v>
      </c>
      <c r="O137" s="151">
        <f t="shared" si="39"/>
        <v>1569.6440954387383</v>
      </c>
      <c r="P137" s="151">
        <f t="shared" si="39"/>
        <v>1596.6780207610943</v>
      </c>
      <c r="Q137" s="151">
        <f t="shared" si="39"/>
        <v>1623.7119460834501</v>
      </c>
      <c r="R137" s="151">
        <f t="shared" si="39"/>
        <v>1650.7458714058062</v>
      </c>
      <c r="S137" s="151">
        <f t="shared" si="39"/>
        <v>1677.779796728162</v>
      </c>
      <c r="T137" s="151">
        <f t="shared" si="39"/>
        <v>1704.813722050518</v>
      </c>
      <c r="U137" s="151">
        <f t="shared" si="39"/>
        <v>1731.8476473728738</v>
      </c>
      <c r="V137" s="151">
        <f t="shared" si="39"/>
        <v>1758.8815726952298</v>
      </c>
      <c r="W137" s="151">
        <f t="shared" si="39"/>
        <v>1785.9154980175858</v>
      </c>
      <c r="X137" s="151">
        <f t="shared" si="39"/>
        <v>1789.7979230132762</v>
      </c>
      <c r="Y137" s="151">
        <f t="shared" si="39"/>
        <v>1793.6803480089666</v>
      </c>
      <c r="Z137" s="151">
        <f t="shared" si="39"/>
        <v>1797.5627730046567</v>
      </c>
      <c r="AA137" s="151">
        <f t="shared" si="39"/>
        <v>1801.4451980003471</v>
      </c>
      <c r="AB137" s="151">
        <f t="shared" si="39"/>
        <v>1805.3276229960375</v>
      </c>
      <c r="AC137" s="151">
        <f t="shared" si="39"/>
        <v>1809.2100479917278</v>
      </c>
      <c r="AD137" s="151">
        <f t="shared" si="39"/>
        <v>1813.092472987418</v>
      </c>
      <c r="AE137" s="151">
        <f t="shared" si="39"/>
        <v>1816.9748979831083</v>
      </c>
      <c r="AF137" s="151">
        <f t="shared" si="39"/>
        <v>1820.8573229787987</v>
      </c>
      <c r="AG137" s="151">
        <f t="shared" si="39"/>
        <v>1824.7397479744891</v>
      </c>
      <c r="AH137" s="151">
        <f t="shared" si="39"/>
        <v>1828.6221729701792</v>
      </c>
      <c r="AI137" s="151">
        <f t="shared" si="39"/>
        <v>1832.5045979658696</v>
      </c>
      <c r="AJ137" s="151">
        <f t="shared" si="39"/>
        <v>1836.38702296156</v>
      </c>
      <c r="AK137" s="151">
        <f t="shared" si="39"/>
        <v>1840.2694479572501</v>
      </c>
      <c r="AL137" s="151">
        <f t="shared" si="39"/>
        <v>1844.1518729529405</v>
      </c>
      <c r="AM137" s="151">
        <f t="shared" si="39"/>
        <v>1848.0342979486309</v>
      </c>
      <c r="AN137" s="151">
        <f t="shared" si="39"/>
        <v>1851.9167229443212</v>
      </c>
      <c r="AO137" s="151">
        <f t="shared" si="39"/>
        <v>1855.7991479400114</v>
      </c>
      <c r="AP137" s="151">
        <f t="shared" si="39"/>
        <v>1859.6815729357018</v>
      </c>
      <c r="AQ137" s="151">
        <f t="shared" si="39"/>
        <v>1863.5639979313939</v>
      </c>
    </row>
    <row r="138" spans="7:45" ht="14.25" customHeight="1">
      <c r="G138" s="22"/>
      <c r="H138" s="302"/>
      <c r="J138" s="304"/>
      <c r="K138" s="19" t="s">
        <v>230</v>
      </c>
      <c r="L138" s="129" t="s">
        <v>218</v>
      </c>
      <c r="M138" s="149">
        <f t="shared" ref="M138:AQ138" si="40">M106*8760</f>
        <v>1504.6078550646648</v>
      </c>
      <c r="N138" s="149">
        <f t="shared" si="40"/>
        <v>1520.673390657659</v>
      </c>
      <c r="O138" s="149">
        <f t="shared" si="40"/>
        <v>1536.7389262506531</v>
      </c>
      <c r="P138" s="149">
        <f t="shared" si="40"/>
        <v>1552.8044618436472</v>
      </c>
      <c r="Q138" s="149">
        <f t="shared" si="40"/>
        <v>1568.8699974366414</v>
      </c>
      <c r="R138" s="149">
        <f t="shared" si="40"/>
        <v>1584.9355330296355</v>
      </c>
      <c r="S138" s="149">
        <f t="shared" si="40"/>
        <v>1601.0010686226296</v>
      </c>
      <c r="T138" s="149">
        <f t="shared" si="40"/>
        <v>1617.0666042156238</v>
      </c>
      <c r="U138" s="149">
        <f t="shared" si="40"/>
        <v>1633.1321398086179</v>
      </c>
      <c r="V138" s="149">
        <f t="shared" si="40"/>
        <v>1649.1976754016121</v>
      </c>
      <c r="W138" s="149">
        <f t="shared" si="40"/>
        <v>1665.2632109946073</v>
      </c>
      <c r="X138" s="149">
        <f t="shared" si="40"/>
        <v>1671.2958253457564</v>
      </c>
      <c r="Y138" s="149">
        <f t="shared" si="40"/>
        <v>1677.3284396969054</v>
      </c>
      <c r="Z138" s="149">
        <f t="shared" si="40"/>
        <v>1683.3610540480545</v>
      </c>
      <c r="AA138" s="149">
        <f t="shared" si="40"/>
        <v>1689.3936683992035</v>
      </c>
      <c r="AB138" s="149">
        <f t="shared" si="40"/>
        <v>1695.4262827503526</v>
      </c>
      <c r="AC138" s="149">
        <f t="shared" si="40"/>
        <v>1701.4588971015016</v>
      </c>
      <c r="AD138" s="149">
        <f t="shared" si="40"/>
        <v>1707.4915114526507</v>
      </c>
      <c r="AE138" s="149">
        <f t="shared" si="40"/>
        <v>1713.5241258037995</v>
      </c>
      <c r="AF138" s="149">
        <f t="shared" si="40"/>
        <v>1719.5567401549486</v>
      </c>
      <c r="AG138" s="149">
        <f t="shared" si="40"/>
        <v>1725.5893545060976</v>
      </c>
      <c r="AH138" s="149">
        <f t="shared" si="40"/>
        <v>1731.6219688572467</v>
      </c>
      <c r="AI138" s="149">
        <f t="shared" si="40"/>
        <v>1737.6545832083957</v>
      </c>
      <c r="AJ138" s="149">
        <f t="shared" si="40"/>
        <v>1743.6871975595448</v>
      </c>
      <c r="AK138" s="149">
        <f t="shared" si="40"/>
        <v>1749.7198119106938</v>
      </c>
      <c r="AL138" s="149">
        <f t="shared" si="40"/>
        <v>1755.7524262618429</v>
      </c>
      <c r="AM138" s="149">
        <f t="shared" si="40"/>
        <v>1761.7850406129919</v>
      </c>
      <c r="AN138" s="149">
        <f t="shared" si="40"/>
        <v>1767.817654964141</v>
      </c>
      <c r="AO138" s="149">
        <f t="shared" si="40"/>
        <v>1773.85026931529</v>
      </c>
      <c r="AP138" s="149">
        <f t="shared" si="40"/>
        <v>1779.8828836664391</v>
      </c>
      <c r="AQ138" s="149">
        <f t="shared" si="40"/>
        <v>1785.9154980175858</v>
      </c>
    </row>
    <row r="139" spans="7:45" ht="14.25" customHeight="1" thickBot="1">
      <c r="G139" s="22"/>
      <c r="H139" s="302"/>
      <c r="J139" s="304"/>
      <c r="K139" s="144" t="s">
        <v>230</v>
      </c>
      <c r="L139" s="144" t="s">
        <v>214</v>
      </c>
      <c r="M139" s="152">
        <f t="shared" ref="M139:AQ139" si="41">M107*8760</f>
        <v>1488.5423194716707</v>
      </c>
      <c r="N139" s="152">
        <f t="shared" si="41"/>
        <v>1488.5423194716707</v>
      </c>
      <c r="O139" s="152">
        <f t="shared" si="41"/>
        <v>1488.5423194716707</v>
      </c>
      <c r="P139" s="152">
        <f t="shared" si="41"/>
        <v>1488.5423194716707</v>
      </c>
      <c r="Q139" s="152">
        <f t="shared" si="41"/>
        <v>1488.5423194716707</v>
      </c>
      <c r="R139" s="152">
        <f t="shared" si="41"/>
        <v>1488.5423194716707</v>
      </c>
      <c r="S139" s="152">
        <f t="shared" si="41"/>
        <v>1488.5423194716707</v>
      </c>
      <c r="T139" s="152">
        <f t="shared" si="41"/>
        <v>1488.5423194716707</v>
      </c>
      <c r="U139" s="152">
        <f t="shared" si="41"/>
        <v>1488.5423194716707</v>
      </c>
      <c r="V139" s="152">
        <f t="shared" si="41"/>
        <v>1488.5423194716707</v>
      </c>
      <c r="W139" s="152">
        <f t="shared" si="41"/>
        <v>1488.5423194716707</v>
      </c>
      <c r="X139" s="152">
        <f t="shared" si="41"/>
        <v>1497.3783640478175</v>
      </c>
      <c r="Y139" s="152">
        <f t="shared" si="41"/>
        <v>1506.2144086239643</v>
      </c>
      <c r="Z139" s="152">
        <f t="shared" si="41"/>
        <v>1515.050453200111</v>
      </c>
      <c r="AA139" s="152">
        <f t="shared" si="41"/>
        <v>1523.8864977762578</v>
      </c>
      <c r="AB139" s="152">
        <f t="shared" si="41"/>
        <v>1532.7225423524046</v>
      </c>
      <c r="AC139" s="152">
        <f t="shared" si="41"/>
        <v>1541.5585869285514</v>
      </c>
      <c r="AD139" s="152">
        <f t="shared" si="41"/>
        <v>1550.3946315046983</v>
      </c>
      <c r="AE139" s="152">
        <f t="shared" si="41"/>
        <v>1559.2306760808451</v>
      </c>
      <c r="AF139" s="152">
        <f t="shared" si="41"/>
        <v>1568.0667206569917</v>
      </c>
      <c r="AG139" s="152">
        <f t="shared" si="41"/>
        <v>1576.9027652331386</v>
      </c>
      <c r="AH139" s="152">
        <f t="shared" si="41"/>
        <v>1585.7388098092854</v>
      </c>
      <c r="AI139" s="152">
        <f t="shared" si="41"/>
        <v>1594.5748543854322</v>
      </c>
      <c r="AJ139" s="152">
        <f t="shared" si="41"/>
        <v>1603.4108989615791</v>
      </c>
      <c r="AK139" s="152">
        <f t="shared" si="41"/>
        <v>1612.2469435377259</v>
      </c>
      <c r="AL139" s="152">
        <f t="shared" si="41"/>
        <v>1621.0829881138725</v>
      </c>
      <c r="AM139" s="152">
        <f t="shared" si="41"/>
        <v>1629.9190326900193</v>
      </c>
      <c r="AN139" s="152">
        <f t="shared" si="41"/>
        <v>1638.7550772661662</v>
      </c>
      <c r="AO139" s="152">
        <f t="shared" si="41"/>
        <v>1647.591121842313</v>
      </c>
      <c r="AP139" s="152">
        <f t="shared" si="41"/>
        <v>1656.4271664184598</v>
      </c>
      <c r="AQ139" s="152">
        <f t="shared" si="41"/>
        <v>1665.2632109946073</v>
      </c>
      <c r="AR139" s="153"/>
      <c r="AS139" s="153"/>
    </row>
    <row r="140" spans="7:45" ht="14.25" customHeight="1" thickTop="1">
      <c r="G140" s="22"/>
      <c r="H140" s="302"/>
      <c r="J140" s="304"/>
      <c r="K140" s="140" t="s">
        <v>229</v>
      </c>
      <c r="L140" s="140" t="s">
        <v>219</v>
      </c>
      <c r="M140" s="151">
        <f t="shared" ref="M140:AQ140" si="42">M108*8760</f>
        <v>1601.0439894536098</v>
      </c>
      <c r="N140" s="151">
        <f t="shared" si="42"/>
        <v>1629.6024363132581</v>
      </c>
      <c r="O140" s="151">
        <f t="shared" si="42"/>
        <v>1658.1608831729066</v>
      </c>
      <c r="P140" s="151">
        <f t="shared" si="42"/>
        <v>1686.719330032555</v>
      </c>
      <c r="Q140" s="151">
        <f t="shared" si="42"/>
        <v>1715.2777768922035</v>
      </c>
      <c r="R140" s="151">
        <f t="shared" si="42"/>
        <v>1743.8362237518518</v>
      </c>
      <c r="S140" s="151">
        <f t="shared" si="42"/>
        <v>1772.3946706115003</v>
      </c>
      <c r="T140" s="151">
        <f t="shared" si="42"/>
        <v>1800.9531174711487</v>
      </c>
      <c r="U140" s="151">
        <f t="shared" si="42"/>
        <v>1829.5115643307972</v>
      </c>
      <c r="V140" s="151">
        <f t="shared" si="42"/>
        <v>1858.0700111904457</v>
      </c>
      <c r="W140" s="151">
        <f t="shared" si="42"/>
        <v>1886.6284580500937</v>
      </c>
      <c r="X140" s="151">
        <f t="shared" si="42"/>
        <v>1890.7298242632462</v>
      </c>
      <c r="Y140" s="151">
        <f t="shared" si="42"/>
        <v>1894.8311904763987</v>
      </c>
      <c r="Z140" s="151">
        <f t="shared" si="42"/>
        <v>1898.9325566895511</v>
      </c>
      <c r="AA140" s="151">
        <f t="shared" si="42"/>
        <v>1903.0339229027036</v>
      </c>
      <c r="AB140" s="151">
        <f t="shared" si="42"/>
        <v>1907.135289115856</v>
      </c>
      <c r="AC140" s="151">
        <f t="shared" si="42"/>
        <v>1911.2366553290085</v>
      </c>
      <c r="AD140" s="151">
        <f t="shared" si="42"/>
        <v>1915.338021542161</v>
      </c>
      <c r="AE140" s="151">
        <f t="shared" si="42"/>
        <v>1919.4393877553132</v>
      </c>
      <c r="AF140" s="151">
        <f t="shared" si="42"/>
        <v>1923.5407539684657</v>
      </c>
      <c r="AG140" s="151">
        <f t="shared" si="42"/>
        <v>1927.6421201816181</v>
      </c>
      <c r="AH140" s="151">
        <f t="shared" si="42"/>
        <v>1931.7434863947706</v>
      </c>
      <c r="AI140" s="151">
        <f t="shared" si="42"/>
        <v>1935.844852607923</v>
      </c>
      <c r="AJ140" s="151">
        <f t="shared" si="42"/>
        <v>1939.9462188210755</v>
      </c>
      <c r="AK140" s="151">
        <f t="shared" si="42"/>
        <v>1944.047585034228</v>
      </c>
      <c r="AL140" s="151">
        <f t="shared" si="42"/>
        <v>1948.1489512473804</v>
      </c>
      <c r="AM140" s="151">
        <f t="shared" si="42"/>
        <v>1952.2503174605329</v>
      </c>
      <c r="AN140" s="151">
        <f t="shared" si="42"/>
        <v>1956.3516836736853</v>
      </c>
      <c r="AO140" s="151">
        <f t="shared" si="42"/>
        <v>1960.4530498868376</v>
      </c>
      <c r="AP140" s="151">
        <f t="shared" si="42"/>
        <v>1964.55441609999</v>
      </c>
      <c r="AQ140" s="151">
        <f t="shared" si="42"/>
        <v>1968.6557823131413</v>
      </c>
    </row>
    <row r="141" spans="7:45" ht="14.25" customHeight="1">
      <c r="G141" s="22"/>
      <c r="H141" s="302"/>
      <c r="J141" s="304"/>
      <c r="K141" s="19" t="s">
        <v>229</v>
      </c>
      <c r="L141" s="129" t="s">
        <v>218</v>
      </c>
      <c r="M141" s="149">
        <f t="shared" ref="M141:AQ141" si="43">M109*8760</f>
        <v>1589.4570603825712</v>
      </c>
      <c r="N141" s="149">
        <f t="shared" si="43"/>
        <v>1606.428578171181</v>
      </c>
      <c r="O141" s="149">
        <f t="shared" si="43"/>
        <v>1623.4000959597909</v>
      </c>
      <c r="P141" s="149">
        <f t="shared" si="43"/>
        <v>1640.3716137484009</v>
      </c>
      <c r="Q141" s="149">
        <f t="shared" si="43"/>
        <v>1657.3431315370108</v>
      </c>
      <c r="R141" s="149">
        <f t="shared" si="43"/>
        <v>1674.3146493256206</v>
      </c>
      <c r="S141" s="149">
        <f t="shared" si="43"/>
        <v>1691.2861671142305</v>
      </c>
      <c r="T141" s="149">
        <f t="shared" si="43"/>
        <v>1708.2576849028405</v>
      </c>
      <c r="U141" s="149">
        <f t="shared" si="43"/>
        <v>1725.2292026914504</v>
      </c>
      <c r="V141" s="149">
        <f t="shared" si="43"/>
        <v>1742.2007204800602</v>
      </c>
      <c r="W141" s="149">
        <f t="shared" si="43"/>
        <v>1759.1722382686705</v>
      </c>
      <c r="X141" s="149">
        <f t="shared" si="43"/>
        <v>1765.5450492577418</v>
      </c>
      <c r="Y141" s="149">
        <f t="shared" si="43"/>
        <v>1771.9178602468128</v>
      </c>
      <c r="Z141" s="149">
        <f t="shared" si="43"/>
        <v>1778.290671235884</v>
      </c>
      <c r="AA141" s="149">
        <f t="shared" si="43"/>
        <v>1784.663482224955</v>
      </c>
      <c r="AB141" s="149">
        <f t="shared" si="43"/>
        <v>1791.0362932140263</v>
      </c>
      <c r="AC141" s="149">
        <f t="shared" si="43"/>
        <v>1797.4091042030973</v>
      </c>
      <c r="AD141" s="149">
        <f t="shared" si="43"/>
        <v>1803.7819151921683</v>
      </c>
      <c r="AE141" s="149">
        <f t="shared" si="43"/>
        <v>1810.1547261812395</v>
      </c>
      <c r="AF141" s="149">
        <f t="shared" si="43"/>
        <v>1816.5275371703106</v>
      </c>
      <c r="AG141" s="149">
        <f t="shared" si="43"/>
        <v>1822.9003481593818</v>
      </c>
      <c r="AH141" s="149">
        <f t="shared" si="43"/>
        <v>1829.2731591484528</v>
      </c>
      <c r="AI141" s="149">
        <f t="shared" si="43"/>
        <v>1835.645970137524</v>
      </c>
      <c r="AJ141" s="149">
        <f t="shared" si="43"/>
        <v>1842.0187811265951</v>
      </c>
      <c r="AK141" s="149">
        <f t="shared" si="43"/>
        <v>1848.3915921156661</v>
      </c>
      <c r="AL141" s="149">
        <f t="shared" si="43"/>
        <v>1854.7644031047373</v>
      </c>
      <c r="AM141" s="149">
        <f t="shared" si="43"/>
        <v>1861.1372140938083</v>
      </c>
      <c r="AN141" s="149">
        <f t="shared" si="43"/>
        <v>1867.5100250828796</v>
      </c>
      <c r="AO141" s="149">
        <f t="shared" si="43"/>
        <v>1873.8828360719506</v>
      </c>
      <c r="AP141" s="149">
        <f t="shared" si="43"/>
        <v>1880.2556470610218</v>
      </c>
      <c r="AQ141" s="149">
        <f t="shared" si="43"/>
        <v>1886.6284580500937</v>
      </c>
    </row>
    <row r="142" spans="7:45" ht="14.25" customHeight="1" thickBot="1">
      <c r="G142" s="22"/>
      <c r="H142" s="302"/>
      <c r="J142" s="304"/>
      <c r="K142" s="144" t="s">
        <v>229</v>
      </c>
      <c r="L142" s="144" t="s">
        <v>214</v>
      </c>
      <c r="M142" s="152">
        <f t="shared" ref="M142:AQ142" si="44">M110*8760</f>
        <v>1572.4855425939613</v>
      </c>
      <c r="N142" s="152">
        <f t="shared" si="44"/>
        <v>1572.4855425939613</v>
      </c>
      <c r="O142" s="152">
        <f t="shared" si="44"/>
        <v>1572.4855425939613</v>
      </c>
      <c r="P142" s="152">
        <f t="shared" si="44"/>
        <v>1572.4855425939613</v>
      </c>
      <c r="Q142" s="152">
        <f t="shared" si="44"/>
        <v>1572.4855425939613</v>
      </c>
      <c r="R142" s="152">
        <f t="shared" si="44"/>
        <v>1572.4855425939613</v>
      </c>
      <c r="S142" s="152">
        <f t="shared" si="44"/>
        <v>1572.4855425939613</v>
      </c>
      <c r="T142" s="152">
        <f t="shared" si="44"/>
        <v>1572.4855425939613</v>
      </c>
      <c r="U142" s="152">
        <f t="shared" si="44"/>
        <v>1572.4855425939613</v>
      </c>
      <c r="V142" s="152">
        <f t="shared" si="44"/>
        <v>1572.4855425939613</v>
      </c>
      <c r="W142" s="152">
        <f t="shared" si="44"/>
        <v>1572.4855425939613</v>
      </c>
      <c r="X142" s="152">
        <f t="shared" si="44"/>
        <v>1581.8198773776967</v>
      </c>
      <c r="Y142" s="152">
        <f t="shared" si="44"/>
        <v>1591.154212161432</v>
      </c>
      <c r="Z142" s="152">
        <f t="shared" si="44"/>
        <v>1600.4885469451674</v>
      </c>
      <c r="AA142" s="152">
        <f t="shared" si="44"/>
        <v>1609.8228817289028</v>
      </c>
      <c r="AB142" s="152">
        <f t="shared" si="44"/>
        <v>1619.1572165126383</v>
      </c>
      <c r="AC142" s="152">
        <f t="shared" si="44"/>
        <v>1628.4915512963737</v>
      </c>
      <c r="AD142" s="152">
        <f t="shared" si="44"/>
        <v>1637.8258860801091</v>
      </c>
      <c r="AE142" s="152">
        <f t="shared" si="44"/>
        <v>1647.1602208638444</v>
      </c>
      <c r="AF142" s="152">
        <f t="shared" si="44"/>
        <v>1656.4945556475798</v>
      </c>
      <c r="AG142" s="152">
        <f t="shared" si="44"/>
        <v>1665.8288904313151</v>
      </c>
      <c r="AH142" s="152">
        <f t="shared" si="44"/>
        <v>1675.1632252150507</v>
      </c>
      <c r="AI142" s="152">
        <f t="shared" si="44"/>
        <v>1684.4975599987861</v>
      </c>
      <c r="AJ142" s="152">
        <f t="shared" si="44"/>
        <v>1693.8318947825214</v>
      </c>
      <c r="AK142" s="152">
        <f t="shared" si="44"/>
        <v>1703.1662295662568</v>
      </c>
      <c r="AL142" s="152">
        <f t="shared" si="44"/>
        <v>1712.5005643499921</v>
      </c>
      <c r="AM142" s="152">
        <f t="shared" si="44"/>
        <v>1721.8348991337275</v>
      </c>
      <c r="AN142" s="152">
        <f t="shared" si="44"/>
        <v>1731.1692339174631</v>
      </c>
      <c r="AO142" s="152">
        <f t="shared" si="44"/>
        <v>1740.5035687011984</v>
      </c>
      <c r="AP142" s="152">
        <f t="shared" si="44"/>
        <v>1749.8379034849338</v>
      </c>
      <c r="AQ142" s="152">
        <f t="shared" si="44"/>
        <v>1759.1722382686705</v>
      </c>
      <c r="AR142" s="153"/>
      <c r="AS142" s="153"/>
    </row>
    <row r="143" spans="7:45" ht="14.25" customHeight="1" thickTop="1">
      <c r="G143" s="22"/>
      <c r="H143" s="302"/>
      <c r="J143" s="304"/>
      <c r="K143" s="140" t="s">
        <v>228</v>
      </c>
      <c r="L143" s="140" t="s">
        <v>219</v>
      </c>
      <c r="M143" s="151">
        <f t="shared" ref="M143:AQ143" si="45">M111*8760</f>
        <v>1661.2870457399179</v>
      </c>
      <c r="N143" s="151">
        <f t="shared" si="45"/>
        <v>1690.9200715199136</v>
      </c>
      <c r="O143" s="151">
        <f t="shared" si="45"/>
        <v>1720.553097299909</v>
      </c>
      <c r="P143" s="151">
        <f t="shared" si="45"/>
        <v>1750.1861230799047</v>
      </c>
      <c r="Q143" s="151">
        <f t="shared" si="45"/>
        <v>1779.8191488599002</v>
      </c>
      <c r="R143" s="151">
        <f t="shared" si="45"/>
        <v>1809.4521746398959</v>
      </c>
      <c r="S143" s="151">
        <f t="shared" si="45"/>
        <v>1839.0852004198914</v>
      </c>
      <c r="T143" s="151">
        <f t="shared" si="45"/>
        <v>1868.7182261998871</v>
      </c>
      <c r="U143" s="151">
        <f t="shared" si="45"/>
        <v>1898.3512519798826</v>
      </c>
      <c r="V143" s="151">
        <f t="shared" si="45"/>
        <v>1927.9842777598783</v>
      </c>
      <c r="W143" s="151">
        <f t="shared" si="45"/>
        <v>1957.6173035398735</v>
      </c>
      <c r="X143" s="151">
        <f t="shared" si="45"/>
        <v>1961.8729933301777</v>
      </c>
      <c r="Y143" s="151">
        <f t="shared" si="45"/>
        <v>1966.1286831204818</v>
      </c>
      <c r="Z143" s="151">
        <f t="shared" si="45"/>
        <v>1970.3843729107859</v>
      </c>
      <c r="AA143" s="151">
        <f t="shared" si="45"/>
        <v>1974.6400627010901</v>
      </c>
      <c r="AB143" s="151">
        <f t="shared" si="45"/>
        <v>1978.8957524913942</v>
      </c>
      <c r="AC143" s="151">
        <f t="shared" si="45"/>
        <v>1983.1514422816983</v>
      </c>
      <c r="AD143" s="151">
        <f t="shared" si="45"/>
        <v>1987.4071320720025</v>
      </c>
      <c r="AE143" s="151">
        <f t="shared" si="45"/>
        <v>1991.6628218623066</v>
      </c>
      <c r="AF143" s="151">
        <f t="shared" si="45"/>
        <v>1995.9185116526107</v>
      </c>
      <c r="AG143" s="151">
        <f t="shared" si="45"/>
        <v>2000.1742014429149</v>
      </c>
      <c r="AH143" s="151">
        <f t="shared" si="45"/>
        <v>2004.429891233219</v>
      </c>
      <c r="AI143" s="151">
        <f t="shared" si="45"/>
        <v>2008.6855810235231</v>
      </c>
      <c r="AJ143" s="151">
        <f t="shared" si="45"/>
        <v>2012.9412708138273</v>
      </c>
      <c r="AK143" s="151">
        <f t="shared" si="45"/>
        <v>2017.1969606041314</v>
      </c>
      <c r="AL143" s="151">
        <f t="shared" si="45"/>
        <v>2021.4526503944355</v>
      </c>
      <c r="AM143" s="151">
        <f t="shared" si="45"/>
        <v>2025.7083401847397</v>
      </c>
      <c r="AN143" s="151">
        <f t="shared" si="45"/>
        <v>2029.9640299750438</v>
      </c>
      <c r="AO143" s="151">
        <f t="shared" si="45"/>
        <v>2034.2197197653479</v>
      </c>
      <c r="AP143" s="151">
        <f t="shared" si="45"/>
        <v>2038.475409555652</v>
      </c>
      <c r="AQ143" s="151">
        <f t="shared" si="45"/>
        <v>2042.731099345955</v>
      </c>
    </row>
    <row r="144" spans="7:45" ht="14.25" customHeight="1">
      <c r="G144" s="22"/>
      <c r="H144" s="302"/>
      <c r="J144" s="304"/>
      <c r="K144" s="19" t="s">
        <v>228</v>
      </c>
      <c r="L144" s="129" t="s">
        <v>218</v>
      </c>
      <c r="M144" s="149">
        <f t="shared" ref="M144:AQ144" si="46">M112*8760</f>
        <v>1649.2641311339346</v>
      </c>
      <c r="N144" s="149">
        <f t="shared" si="46"/>
        <v>1666.874242307947</v>
      </c>
      <c r="O144" s="149">
        <f t="shared" si="46"/>
        <v>1684.4843534819595</v>
      </c>
      <c r="P144" s="149">
        <f t="shared" si="46"/>
        <v>1702.0944646559717</v>
      </c>
      <c r="Q144" s="149">
        <f t="shared" si="46"/>
        <v>1719.7045758299842</v>
      </c>
      <c r="R144" s="149">
        <f t="shared" si="46"/>
        <v>1737.3146870039964</v>
      </c>
      <c r="S144" s="149">
        <f t="shared" si="46"/>
        <v>1754.9247981780088</v>
      </c>
      <c r="T144" s="149">
        <f t="shared" si="46"/>
        <v>1772.534909352021</v>
      </c>
      <c r="U144" s="149">
        <f t="shared" si="46"/>
        <v>1790.1450205260335</v>
      </c>
      <c r="V144" s="149">
        <f t="shared" si="46"/>
        <v>1807.7551317000459</v>
      </c>
      <c r="W144" s="149">
        <f t="shared" si="46"/>
        <v>1825.3652428740579</v>
      </c>
      <c r="X144" s="149">
        <f t="shared" si="46"/>
        <v>1831.9778459073486</v>
      </c>
      <c r="Y144" s="149">
        <f t="shared" si="46"/>
        <v>1838.5904489406394</v>
      </c>
      <c r="Z144" s="149">
        <f t="shared" si="46"/>
        <v>1845.2030519739301</v>
      </c>
      <c r="AA144" s="149">
        <f t="shared" si="46"/>
        <v>1851.8156550072208</v>
      </c>
      <c r="AB144" s="149">
        <f t="shared" si="46"/>
        <v>1858.4282580405113</v>
      </c>
      <c r="AC144" s="149">
        <f t="shared" si="46"/>
        <v>1865.040861073802</v>
      </c>
      <c r="AD144" s="149">
        <f t="shared" si="46"/>
        <v>1871.6534641070928</v>
      </c>
      <c r="AE144" s="149">
        <f t="shared" si="46"/>
        <v>1878.2660671403835</v>
      </c>
      <c r="AF144" s="149">
        <f t="shared" si="46"/>
        <v>1884.8786701736742</v>
      </c>
      <c r="AG144" s="149">
        <f t="shared" si="46"/>
        <v>1891.4912732069649</v>
      </c>
      <c r="AH144" s="149">
        <f t="shared" si="46"/>
        <v>1898.1038762402557</v>
      </c>
      <c r="AI144" s="149">
        <f t="shared" si="46"/>
        <v>1904.7164792735464</v>
      </c>
      <c r="AJ144" s="149">
        <f t="shared" si="46"/>
        <v>1911.3290823068369</v>
      </c>
      <c r="AK144" s="149">
        <f t="shared" si="46"/>
        <v>1917.9416853401276</v>
      </c>
      <c r="AL144" s="149">
        <f t="shared" si="46"/>
        <v>1924.5542883734183</v>
      </c>
      <c r="AM144" s="149">
        <f t="shared" si="46"/>
        <v>1931.1668914067091</v>
      </c>
      <c r="AN144" s="149">
        <f t="shared" si="46"/>
        <v>1937.7794944399998</v>
      </c>
      <c r="AO144" s="149">
        <f t="shared" si="46"/>
        <v>1944.3920974732905</v>
      </c>
      <c r="AP144" s="149">
        <f t="shared" si="46"/>
        <v>1951.0047005065812</v>
      </c>
      <c r="AQ144" s="149">
        <f t="shared" si="46"/>
        <v>1957.6173035398735</v>
      </c>
    </row>
    <row r="145" spans="1:91" ht="14.25" customHeight="1" thickBot="1">
      <c r="G145" s="22"/>
      <c r="H145" s="302"/>
      <c r="J145" s="305"/>
      <c r="K145" s="144" t="s">
        <v>228</v>
      </c>
      <c r="L145" s="144" t="s">
        <v>214</v>
      </c>
      <c r="M145" s="152">
        <f t="shared" ref="M145:AQ145" si="47">M113*8760</f>
        <v>1631.6540199599224</v>
      </c>
      <c r="N145" s="152">
        <f t="shared" si="47"/>
        <v>1631.6540199599224</v>
      </c>
      <c r="O145" s="152">
        <f t="shared" si="47"/>
        <v>1631.6540199599224</v>
      </c>
      <c r="P145" s="152">
        <f t="shared" si="47"/>
        <v>1631.6540199599224</v>
      </c>
      <c r="Q145" s="152">
        <f t="shared" si="47"/>
        <v>1631.6540199599224</v>
      </c>
      <c r="R145" s="152">
        <f t="shared" si="47"/>
        <v>1631.6540199599224</v>
      </c>
      <c r="S145" s="152">
        <f t="shared" si="47"/>
        <v>1631.6540199599224</v>
      </c>
      <c r="T145" s="152">
        <f t="shared" si="47"/>
        <v>1631.6540199599224</v>
      </c>
      <c r="U145" s="152">
        <f t="shared" si="47"/>
        <v>1631.6540199599224</v>
      </c>
      <c r="V145" s="152">
        <f t="shared" si="47"/>
        <v>1631.6540199599224</v>
      </c>
      <c r="W145" s="152">
        <f t="shared" si="47"/>
        <v>1631.6540199599224</v>
      </c>
      <c r="X145" s="152">
        <f t="shared" si="47"/>
        <v>1641.3395811056291</v>
      </c>
      <c r="Y145" s="152">
        <f t="shared" si="47"/>
        <v>1651.0251422513356</v>
      </c>
      <c r="Z145" s="152">
        <f t="shared" si="47"/>
        <v>1660.7107033970424</v>
      </c>
      <c r="AA145" s="152">
        <f t="shared" si="47"/>
        <v>1670.3962645427491</v>
      </c>
      <c r="AB145" s="152">
        <f t="shared" si="47"/>
        <v>1680.0818256884559</v>
      </c>
      <c r="AC145" s="152">
        <f t="shared" si="47"/>
        <v>1689.7673868341624</v>
      </c>
      <c r="AD145" s="152">
        <f t="shared" si="47"/>
        <v>1699.4529479798691</v>
      </c>
      <c r="AE145" s="152">
        <f t="shared" si="47"/>
        <v>1709.1385091255759</v>
      </c>
      <c r="AF145" s="152">
        <f t="shared" si="47"/>
        <v>1718.8240702712824</v>
      </c>
      <c r="AG145" s="152">
        <f t="shared" si="47"/>
        <v>1728.5096314169891</v>
      </c>
      <c r="AH145" s="152">
        <f t="shared" si="47"/>
        <v>1738.1951925626959</v>
      </c>
      <c r="AI145" s="152">
        <f t="shared" si="47"/>
        <v>1747.8807537084026</v>
      </c>
      <c r="AJ145" s="152">
        <f t="shared" si="47"/>
        <v>1757.5663148541091</v>
      </c>
      <c r="AK145" s="152">
        <f t="shared" si="47"/>
        <v>1767.2518759998159</v>
      </c>
      <c r="AL145" s="152">
        <f t="shared" si="47"/>
        <v>1776.9374371455226</v>
      </c>
      <c r="AM145" s="152">
        <f t="shared" si="47"/>
        <v>1786.6229982912294</v>
      </c>
      <c r="AN145" s="152">
        <f t="shared" si="47"/>
        <v>1796.3085594369359</v>
      </c>
      <c r="AO145" s="152">
        <f t="shared" si="47"/>
        <v>1805.9941205826426</v>
      </c>
      <c r="AP145" s="152">
        <f t="shared" si="47"/>
        <v>1815.6796817283494</v>
      </c>
      <c r="AQ145" s="152">
        <f t="shared" si="47"/>
        <v>1825.3652428740579</v>
      </c>
      <c r="AR145" s="153"/>
      <c r="AS145" s="153"/>
    </row>
    <row r="146" spans="1:91" ht="14.25" customHeight="1" thickTop="1">
      <c r="G146" s="22"/>
      <c r="H146" s="302"/>
      <c r="J146" s="147"/>
      <c r="K146" s="19"/>
      <c r="L146" s="19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</row>
    <row r="147" spans="1:91" ht="14.25" customHeight="1">
      <c r="G147" s="22"/>
      <c r="H147" s="302"/>
      <c r="J147" s="78"/>
      <c r="M147" s="128">
        <v>2020</v>
      </c>
      <c r="N147" s="128">
        <v>2021</v>
      </c>
      <c r="O147" s="128">
        <v>2022</v>
      </c>
      <c r="P147" s="128">
        <v>2023</v>
      </c>
      <c r="Q147" s="128">
        <v>2024</v>
      </c>
      <c r="R147" s="128">
        <v>2025</v>
      </c>
      <c r="S147" s="128">
        <v>2026</v>
      </c>
      <c r="T147" s="128">
        <v>2027</v>
      </c>
      <c r="U147" s="128">
        <v>2028</v>
      </c>
      <c r="V147" s="128">
        <v>2029</v>
      </c>
      <c r="W147" s="128">
        <v>2030</v>
      </c>
      <c r="X147" s="128">
        <v>2031</v>
      </c>
      <c r="Y147" s="128">
        <v>2032</v>
      </c>
      <c r="Z147" s="128">
        <v>2033</v>
      </c>
      <c r="AA147" s="128">
        <v>2034</v>
      </c>
      <c r="AB147" s="128">
        <v>2035</v>
      </c>
      <c r="AC147" s="128">
        <v>2036</v>
      </c>
      <c r="AD147" s="128">
        <v>2037</v>
      </c>
      <c r="AE147" s="128">
        <v>2038</v>
      </c>
      <c r="AF147" s="128">
        <v>2039</v>
      </c>
      <c r="AG147" s="128">
        <v>2040</v>
      </c>
      <c r="AH147" s="128">
        <v>2041</v>
      </c>
      <c r="AI147" s="128">
        <v>2042</v>
      </c>
      <c r="AJ147" s="128">
        <v>2043</v>
      </c>
      <c r="AK147" s="128">
        <v>2044</v>
      </c>
      <c r="AL147" s="128">
        <v>2045</v>
      </c>
      <c r="AM147" s="128">
        <v>2046</v>
      </c>
      <c r="AN147" s="128">
        <v>2047</v>
      </c>
      <c r="AO147" s="128">
        <v>2048</v>
      </c>
      <c r="AP147" s="128">
        <v>2049</v>
      </c>
      <c r="AQ147" s="128">
        <v>2050</v>
      </c>
    </row>
    <row r="148" spans="1:91" ht="14.25" customHeight="1">
      <c r="G148" s="22"/>
      <c r="H148" s="302"/>
      <c r="J148" s="303" t="s">
        <v>164</v>
      </c>
      <c r="K148" s="140" t="s">
        <v>237</v>
      </c>
      <c r="L148" s="140" t="s">
        <v>219</v>
      </c>
      <c r="M148" s="175">
        <f t="shared" ref="M148:AQ148" si="48" xml:space="preserve"> M$375*(M180+M277)</f>
        <v>1783.5622892746699</v>
      </c>
      <c r="N148" s="175">
        <f t="shared" si="48"/>
        <v>1597.9941896466974</v>
      </c>
      <c r="O148" s="175">
        <f t="shared" si="48"/>
        <v>1499.2068350584677</v>
      </c>
      <c r="P148" s="175">
        <f t="shared" si="48"/>
        <v>1400.4194804702381</v>
      </c>
      <c r="Q148" s="175">
        <f t="shared" si="48"/>
        <v>1301.6321258820085</v>
      </c>
      <c r="R148" s="175">
        <f t="shared" si="48"/>
        <v>1202.8447712937786</v>
      </c>
      <c r="S148" s="175">
        <f t="shared" si="48"/>
        <v>1104.9045489680545</v>
      </c>
      <c r="T148" s="175">
        <f t="shared" si="48"/>
        <v>1006.8119860805766</v>
      </c>
      <c r="U148" s="175">
        <f t="shared" si="48"/>
        <v>908.56730374280482</v>
      </c>
      <c r="V148" s="175">
        <f t="shared" si="48"/>
        <v>810.17072221452861</v>
      </c>
      <c r="W148" s="175">
        <f t="shared" si="48"/>
        <v>711.62246090897838</v>
      </c>
      <c r="X148" s="175">
        <f t="shared" si="48"/>
        <v>702.45062184695848</v>
      </c>
      <c r="Y148" s="175">
        <f t="shared" si="48"/>
        <v>693.2787827849387</v>
      </c>
      <c r="Z148" s="175">
        <f t="shared" si="48"/>
        <v>684.1069437229188</v>
      </c>
      <c r="AA148" s="175">
        <f t="shared" si="48"/>
        <v>674.9351046608989</v>
      </c>
      <c r="AB148" s="175">
        <f t="shared" si="48"/>
        <v>665.76326559887912</v>
      </c>
      <c r="AC148" s="175">
        <f t="shared" si="48"/>
        <v>656.59142653685922</v>
      </c>
      <c r="AD148" s="175">
        <f t="shared" si="48"/>
        <v>647.41958747483943</v>
      </c>
      <c r="AE148" s="175">
        <f t="shared" si="48"/>
        <v>638.24774841281953</v>
      </c>
      <c r="AF148" s="175">
        <f t="shared" si="48"/>
        <v>629.07590935079963</v>
      </c>
      <c r="AG148" s="175">
        <f t="shared" si="48"/>
        <v>619.90407028877985</v>
      </c>
      <c r="AH148" s="175">
        <f t="shared" si="48"/>
        <v>610.73223122675995</v>
      </c>
      <c r="AI148" s="175">
        <f t="shared" si="48"/>
        <v>601.56039216474016</v>
      </c>
      <c r="AJ148" s="175">
        <f t="shared" si="48"/>
        <v>592.38855310272027</v>
      </c>
      <c r="AK148" s="175">
        <f t="shared" si="48"/>
        <v>583.21671404070037</v>
      </c>
      <c r="AL148" s="175">
        <f t="shared" si="48"/>
        <v>574.04487497868058</v>
      </c>
      <c r="AM148" s="175">
        <f t="shared" si="48"/>
        <v>564.87303591666068</v>
      </c>
      <c r="AN148" s="175">
        <f t="shared" si="48"/>
        <v>555.7011968546409</v>
      </c>
      <c r="AO148" s="175">
        <f t="shared" si="48"/>
        <v>546.529357792621</v>
      </c>
      <c r="AP148" s="175">
        <f t="shared" si="48"/>
        <v>537.3575187306011</v>
      </c>
      <c r="AQ148" s="175">
        <f t="shared" si="48"/>
        <v>528.18567966858086</v>
      </c>
    </row>
    <row r="149" spans="1:91" s="198" customFormat="1" ht="14.25" customHeight="1">
      <c r="G149" s="199"/>
      <c r="H149" s="302"/>
      <c r="J149" s="304"/>
      <c r="K149" s="200" t="s">
        <v>237</v>
      </c>
      <c r="L149" s="218" t="s">
        <v>218</v>
      </c>
      <c r="M149" s="219">
        <f t="shared" ref="M149:AQ149" si="49" xml:space="preserve"> M$376*(M181+M278)</f>
        <v>1783.5622892746699</v>
      </c>
      <c r="N149" s="219">
        <f t="shared" si="49"/>
        <v>1597.9941896466974</v>
      </c>
      <c r="O149" s="219">
        <f t="shared" si="49"/>
        <v>1523.0418654408463</v>
      </c>
      <c r="P149" s="219">
        <f t="shared" si="49"/>
        <v>1448.0895412349953</v>
      </c>
      <c r="Q149" s="219">
        <f t="shared" si="49"/>
        <v>1373.1372170291443</v>
      </c>
      <c r="R149" s="219">
        <f t="shared" si="49"/>
        <v>1298.1848928232932</v>
      </c>
      <c r="S149" s="219">
        <f t="shared" si="49"/>
        <v>1224.1711427873574</v>
      </c>
      <c r="T149" s="219">
        <f t="shared" si="49"/>
        <v>1150.0415231884244</v>
      </c>
      <c r="U149" s="219">
        <f t="shared" si="49"/>
        <v>1075.7962026119585</v>
      </c>
      <c r="V149" s="219">
        <f t="shared" si="49"/>
        <v>1001.4353489932919</v>
      </c>
      <c r="W149" s="219">
        <f t="shared" si="49"/>
        <v>926.95912962152659</v>
      </c>
      <c r="X149" s="219">
        <f t="shared" si="49"/>
        <v>916.19229618589918</v>
      </c>
      <c r="Y149" s="219">
        <f t="shared" si="49"/>
        <v>905.42546275027178</v>
      </c>
      <c r="Z149" s="219">
        <f t="shared" si="49"/>
        <v>894.65862931464449</v>
      </c>
      <c r="AA149" s="219">
        <f t="shared" si="49"/>
        <v>883.89179587901708</v>
      </c>
      <c r="AB149" s="219">
        <f t="shared" si="49"/>
        <v>873.12496244338979</v>
      </c>
      <c r="AC149" s="219">
        <f t="shared" si="49"/>
        <v>862.35812900776239</v>
      </c>
      <c r="AD149" s="219">
        <f t="shared" si="49"/>
        <v>851.59129557213498</v>
      </c>
      <c r="AE149" s="219">
        <f t="shared" si="49"/>
        <v>840.82446213650769</v>
      </c>
      <c r="AF149" s="219">
        <f t="shared" si="49"/>
        <v>830.05762870088029</v>
      </c>
      <c r="AG149" s="219">
        <f t="shared" si="49"/>
        <v>819.29079526525288</v>
      </c>
      <c r="AH149" s="219">
        <f t="shared" si="49"/>
        <v>808.52396182962559</v>
      </c>
      <c r="AI149" s="219">
        <f t="shared" si="49"/>
        <v>797.75712839399819</v>
      </c>
      <c r="AJ149" s="219">
        <f t="shared" si="49"/>
        <v>786.99029495837078</v>
      </c>
      <c r="AK149" s="219">
        <f t="shared" si="49"/>
        <v>776.22346152274349</v>
      </c>
      <c r="AL149" s="219">
        <f t="shared" si="49"/>
        <v>765.45662808711609</v>
      </c>
      <c r="AM149" s="219">
        <f t="shared" si="49"/>
        <v>754.6897946514888</v>
      </c>
      <c r="AN149" s="219">
        <f t="shared" si="49"/>
        <v>743.92296121586139</v>
      </c>
      <c r="AO149" s="219">
        <f t="shared" si="49"/>
        <v>733.15612778023399</v>
      </c>
      <c r="AP149" s="219">
        <f t="shared" si="49"/>
        <v>722.3892943446067</v>
      </c>
      <c r="AQ149" s="219">
        <f t="shared" si="49"/>
        <v>711.62246090897838</v>
      </c>
    </row>
    <row r="150" spans="1:91" ht="14.25" customHeight="1" thickBot="1">
      <c r="G150" s="22"/>
      <c r="H150" s="302"/>
      <c r="J150" s="304"/>
      <c r="K150" s="144" t="s">
        <v>237</v>
      </c>
      <c r="L150" s="144" t="s">
        <v>214</v>
      </c>
      <c r="M150" s="177">
        <f t="shared" ref="M150:AQ150" si="50" xml:space="preserve"> M$377*(M182+M279)</f>
        <v>1783.5622892746699</v>
      </c>
      <c r="N150" s="177">
        <f t="shared" si="50"/>
        <v>1597.9941896466974</v>
      </c>
      <c r="O150" s="177">
        <f t="shared" si="50"/>
        <v>1585.804672762361</v>
      </c>
      <c r="P150" s="177">
        <f t="shared" si="50"/>
        <v>1573.6151558780246</v>
      </c>
      <c r="Q150" s="177">
        <f t="shared" si="50"/>
        <v>1561.4256389936879</v>
      </c>
      <c r="R150" s="177">
        <f t="shared" si="50"/>
        <v>1549.2361221093515</v>
      </c>
      <c r="S150" s="177">
        <f t="shared" si="50"/>
        <v>1538.2259657805068</v>
      </c>
      <c r="T150" s="177">
        <f t="shared" si="50"/>
        <v>1527.1959759427853</v>
      </c>
      <c r="U150" s="177">
        <f t="shared" si="50"/>
        <v>1516.1461828693084</v>
      </c>
      <c r="V150" s="177">
        <f t="shared" si="50"/>
        <v>1505.0766167137556</v>
      </c>
      <c r="W150" s="177">
        <f t="shared" si="50"/>
        <v>1493.9873075110906</v>
      </c>
      <c r="X150" s="177">
        <f t="shared" si="50"/>
        <v>1465.6358986166126</v>
      </c>
      <c r="Y150" s="177">
        <f t="shared" si="50"/>
        <v>1437.2844897221344</v>
      </c>
      <c r="Z150" s="177">
        <f t="shared" si="50"/>
        <v>1408.9330808276563</v>
      </c>
      <c r="AA150" s="177">
        <f t="shared" si="50"/>
        <v>1380.5816719331781</v>
      </c>
      <c r="AB150" s="177">
        <f t="shared" si="50"/>
        <v>1352.2302630387001</v>
      </c>
      <c r="AC150" s="177">
        <f t="shared" si="50"/>
        <v>1323.8788541442218</v>
      </c>
      <c r="AD150" s="177">
        <f t="shared" si="50"/>
        <v>1295.5274452497438</v>
      </c>
      <c r="AE150" s="177">
        <f t="shared" si="50"/>
        <v>1267.1760363552658</v>
      </c>
      <c r="AF150" s="177">
        <f t="shared" si="50"/>
        <v>1238.8246274607875</v>
      </c>
      <c r="AG150" s="177">
        <f t="shared" si="50"/>
        <v>1210.4732185663095</v>
      </c>
      <c r="AH150" s="177">
        <f t="shared" si="50"/>
        <v>1182.1218096718312</v>
      </c>
      <c r="AI150" s="177">
        <f t="shared" si="50"/>
        <v>1153.7704007773532</v>
      </c>
      <c r="AJ150" s="177">
        <f t="shared" si="50"/>
        <v>1125.4189918828749</v>
      </c>
      <c r="AK150" s="177">
        <f t="shared" si="50"/>
        <v>1097.0675829883969</v>
      </c>
      <c r="AL150" s="177">
        <f t="shared" si="50"/>
        <v>1068.7161740939187</v>
      </c>
      <c r="AM150" s="177">
        <f t="shared" si="50"/>
        <v>1040.3647651994404</v>
      </c>
      <c r="AN150" s="177">
        <f t="shared" si="50"/>
        <v>1012.0133563049623</v>
      </c>
      <c r="AO150" s="177">
        <f t="shared" si="50"/>
        <v>983.661947410484</v>
      </c>
      <c r="AP150" s="177">
        <f t="shared" si="50"/>
        <v>955.31053851600575</v>
      </c>
      <c r="AQ150" s="177">
        <f t="shared" si="50"/>
        <v>926.95912962152659</v>
      </c>
    </row>
    <row r="151" spans="1:91" ht="14.25" customHeight="1" thickTop="1">
      <c r="G151" s="22"/>
      <c r="H151" s="302"/>
      <c r="J151" s="304"/>
      <c r="K151" s="140" t="s">
        <v>236</v>
      </c>
      <c r="L151" s="140" t="s">
        <v>219</v>
      </c>
      <c r="M151" s="175">
        <f t="shared" ref="M151:AQ151" si="51" xml:space="preserve"> M$375*(M183+M280)</f>
        <v>1783.5622892746699</v>
      </c>
      <c r="N151" s="175">
        <f t="shared" si="51"/>
        <v>1597.9941896466974</v>
      </c>
      <c r="O151" s="175">
        <f t="shared" si="51"/>
        <v>1499.2068350584677</v>
      </c>
      <c r="P151" s="175">
        <f t="shared" si="51"/>
        <v>1400.4194804702381</v>
      </c>
      <c r="Q151" s="175">
        <f t="shared" si="51"/>
        <v>1301.6321258820085</v>
      </c>
      <c r="R151" s="175">
        <f t="shared" si="51"/>
        <v>1202.8447712937786</v>
      </c>
      <c r="S151" s="175">
        <f t="shared" si="51"/>
        <v>1104.9045489680545</v>
      </c>
      <c r="T151" s="175">
        <f t="shared" si="51"/>
        <v>1006.8119860805766</v>
      </c>
      <c r="U151" s="175">
        <f t="shared" si="51"/>
        <v>908.56730374280482</v>
      </c>
      <c r="V151" s="175">
        <f t="shared" si="51"/>
        <v>810.17072221452861</v>
      </c>
      <c r="W151" s="175">
        <f t="shared" si="51"/>
        <v>711.62246090897838</v>
      </c>
      <c r="X151" s="175">
        <f t="shared" si="51"/>
        <v>702.45062184695848</v>
      </c>
      <c r="Y151" s="175">
        <f t="shared" si="51"/>
        <v>693.2787827849387</v>
      </c>
      <c r="Z151" s="175">
        <f t="shared" si="51"/>
        <v>684.1069437229188</v>
      </c>
      <c r="AA151" s="175">
        <f t="shared" si="51"/>
        <v>674.9351046608989</v>
      </c>
      <c r="AB151" s="175">
        <f t="shared" si="51"/>
        <v>665.76326559887912</v>
      </c>
      <c r="AC151" s="175">
        <f t="shared" si="51"/>
        <v>656.59142653685922</v>
      </c>
      <c r="AD151" s="175">
        <f t="shared" si="51"/>
        <v>647.41958747483943</v>
      </c>
      <c r="AE151" s="175">
        <f t="shared" si="51"/>
        <v>638.24774841281953</v>
      </c>
      <c r="AF151" s="175">
        <f t="shared" si="51"/>
        <v>629.07590935079963</v>
      </c>
      <c r="AG151" s="175">
        <f t="shared" si="51"/>
        <v>619.90407028877985</v>
      </c>
      <c r="AH151" s="175">
        <f t="shared" si="51"/>
        <v>610.73223122675995</v>
      </c>
      <c r="AI151" s="175">
        <f t="shared" si="51"/>
        <v>601.56039216474016</v>
      </c>
      <c r="AJ151" s="175">
        <f t="shared" si="51"/>
        <v>592.38855310272027</v>
      </c>
      <c r="AK151" s="175">
        <f t="shared" si="51"/>
        <v>583.21671404070037</v>
      </c>
      <c r="AL151" s="175">
        <f t="shared" si="51"/>
        <v>574.04487497868058</v>
      </c>
      <c r="AM151" s="175">
        <f t="shared" si="51"/>
        <v>564.87303591666068</v>
      </c>
      <c r="AN151" s="175">
        <f t="shared" si="51"/>
        <v>555.7011968546409</v>
      </c>
      <c r="AO151" s="175">
        <f t="shared" si="51"/>
        <v>546.529357792621</v>
      </c>
      <c r="AP151" s="175">
        <f t="shared" si="51"/>
        <v>537.3575187306011</v>
      </c>
      <c r="AQ151" s="175">
        <f t="shared" si="51"/>
        <v>528.18567966858086</v>
      </c>
    </row>
    <row r="152" spans="1:91" ht="14.25" customHeight="1">
      <c r="G152" s="22"/>
      <c r="H152" s="302"/>
      <c r="J152" s="304"/>
      <c r="K152" s="19" t="s">
        <v>236</v>
      </c>
      <c r="L152" s="129" t="s">
        <v>218</v>
      </c>
      <c r="M152" s="176">
        <f t="shared" ref="M152:AQ152" si="52" xml:space="preserve"> M$376*(M184+M281)</f>
        <v>1783.5622892746699</v>
      </c>
      <c r="N152" s="176">
        <f t="shared" si="52"/>
        <v>1597.9941896466974</v>
      </c>
      <c r="O152" s="176">
        <f t="shared" si="52"/>
        <v>1523.0418654408463</v>
      </c>
      <c r="P152" s="176">
        <f t="shared" si="52"/>
        <v>1448.0895412349953</v>
      </c>
      <c r="Q152" s="176">
        <f t="shared" si="52"/>
        <v>1373.1372170291443</v>
      </c>
      <c r="R152" s="176">
        <f t="shared" si="52"/>
        <v>1298.1848928232932</v>
      </c>
      <c r="S152" s="176">
        <f t="shared" si="52"/>
        <v>1224.1711427873574</v>
      </c>
      <c r="T152" s="176">
        <f t="shared" si="52"/>
        <v>1150.0415231884244</v>
      </c>
      <c r="U152" s="176">
        <f t="shared" si="52"/>
        <v>1075.7962026119585</v>
      </c>
      <c r="V152" s="176">
        <f t="shared" si="52"/>
        <v>1001.4353489932919</v>
      </c>
      <c r="W152" s="176">
        <f t="shared" si="52"/>
        <v>926.95912962152659</v>
      </c>
      <c r="X152" s="176">
        <f t="shared" si="52"/>
        <v>916.19229618589918</v>
      </c>
      <c r="Y152" s="176">
        <f t="shared" si="52"/>
        <v>905.42546275027178</v>
      </c>
      <c r="Z152" s="176">
        <f t="shared" si="52"/>
        <v>894.65862931464449</v>
      </c>
      <c r="AA152" s="176">
        <f t="shared" si="52"/>
        <v>883.89179587901708</v>
      </c>
      <c r="AB152" s="176">
        <f t="shared" si="52"/>
        <v>873.12496244338979</v>
      </c>
      <c r="AC152" s="176">
        <f t="shared" si="52"/>
        <v>862.35812900776239</v>
      </c>
      <c r="AD152" s="176">
        <f t="shared" si="52"/>
        <v>851.59129557213498</v>
      </c>
      <c r="AE152" s="176">
        <f t="shared" si="52"/>
        <v>840.82446213650769</v>
      </c>
      <c r="AF152" s="176">
        <f t="shared" si="52"/>
        <v>830.05762870088029</v>
      </c>
      <c r="AG152" s="176">
        <f t="shared" si="52"/>
        <v>819.29079526525288</v>
      </c>
      <c r="AH152" s="176">
        <f t="shared" si="52"/>
        <v>808.52396182962559</v>
      </c>
      <c r="AI152" s="176">
        <f t="shared" si="52"/>
        <v>797.75712839399819</v>
      </c>
      <c r="AJ152" s="176">
        <f t="shared" si="52"/>
        <v>786.99029495837078</v>
      </c>
      <c r="AK152" s="176">
        <f t="shared" si="52"/>
        <v>776.22346152274349</v>
      </c>
      <c r="AL152" s="176">
        <f t="shared" si="52"/>
        <v>765.45662808711609</v>
      </c>
      <c r="AM152" s="176">
        <f t="shared" si="52"/>
        <v>754.6897946514888</v>
      </c>
      <c r="AN152" s="176">
        <f t="shared" si="52"/>
        <v>743.92296121586139</v>
      </c>
      <c r="AO152" s="176">
        <f t="shared" si="52"/>
        <v>733.15612778023399</v>
      </c>
      <c r="AP152" s="176">
        <f t="shared" si="52"/>
        <v>722.3892943446067</v>
      </c>
      <c r="AQ152" s="176">
        <f t="shared" si="52"/>
        <v>711.62246090897838</v>
      </c>
    </row>
    <row r="153" spans="1:91" ht="14.25" customHeight="1" thickBot="1">
      <c r="G153" s="22"/>
      <c r="H153" s="302"/>
      <c r="J153" s="304"/>
      <c r="K153" s="144" t="s">
        <v>236</v>
      </c>
      <c r="L153" s="144" t="s">
        <v>214</v>
      </c>
      <c r="M153" s="177">
        <f t="shared" ref="M153:AQ153" si="53" xml:space="preserve"> M$377*(M185+M282)</f>
        <v>1783.5622892746699</v>
      </c>
      <c r="N153" s="177">
        <f t="shared" si="53"/>
        <v>1597.9941896466974</v>
      </c>
      <c r="O153" s="177">
        <f t="shared" si="53"/>
        <v>1585.804672762361</v>
      </c>
      <c r="P153" s="177">
        <f t="shared" si="53"/>
        <v>1573.6151558780246</v>
      </c>
      <c r="Q153" s="177">
        <f t="shared" si="53"/>
        <v>1561.4256389936879</v>
      </c>
      <c r="R153" s="177">
        <f t="shared" si="53"/>
        <v>1549.2361221093515</v>
      </c>
      <c r="S153" s="177">
        <f t="shared" si="53"/>
        <v>1538.2259657805068</v>
      </c>
      <c r="T153" s="177">
        <f t="shared" si="53"/>
        <v>1527.1959759427853</v>
      </c>
      <c r="U153" s="177">
        <f t="shared" si="53"/>
        <v>1516.1461828693084</v>
      </c>
      <c r="V153" s="177">
        <f t="shared" si="53"/>
        <v>1505.0766167137556</v>
      </c>
      <c r="W153" s="177">
        <f t="shared" si="53"/>
        <v>1493.9873075110906</v>
      </c>
      <c r="X153" s="177">
        <f t="shared" si="53"/>
        <v>1465.6358986166126</v>
      </c>
      <c r="Y153" s="177">
        <f t="shared" si="53"/>
        <v>1437.2844897221344</v>
      </c>
      <c r="Z153" s="177">
        <f t="shared" si="53"/>
        <v>1408.9330808276563</v>
      </c>
      <c r="AA153" s="177">
        <f t="shared" si="53"/>
        <v>1380.5816719331781</v>
      </c>
      <c r="AB153" s="177">
        <f t="shared" si="53"/>
        <v>1352.2302630387001</v>
      </c>
      <c r="AC153" s="177">
        <f t="shared" si="53"/>
        <v>1323.8788541442218</v>
      </c>
      <c r="AD153" s="177">
        <f t="shared" si="53"/>
        <v>1295.5274452497438</v>
      </c>
      <c r="AE153" s="177">
        <f t="shared" si="53"/>
        <v>1267.1760363552658</v>
      </c>
      <c r="AF153" s="177">
        <f t="shared" si="53"/>
        <v>1238.8246274607875</v>
      </c>
      <c r="AG153" s="177">
        <f t="shared" si="53"/>
        <v>1210.4732185663095</v>
      </c>
      <c r="AH153" s="177">
        <f t="shared" si="53"/>
        <v>1182.1218096718312</v>
      </c>
      <c r="AI153" s="177">
        <f t="shared" si="53"/>
        <v>1153.7704007773532</v>
      </c>
      <c r="AJ153" s="177">
        <f t="shared" si="53"/>
        <v>1125.4189918828749</v>
      </c>
      <c r="AK153" s="177">
        <f t="shared" si="53"/>
        <v>1097.0675829883969</v>
      </c>
      <c r="AL153" s="177">
        <f t="shared" si="53"/>
        <v>1068.7161740939187</v>
      </c>
      <c r="AM153" s="177">
        <f t="shared" si="53"/>
        <v>1040.3647651994404</v>
      </c>
      <c r="AN153" s="177">
        <f t="shared" si="53"/>
        <v>1012.0133563049623</v>
      </c>
      <c r="AO153" s="177">
        <f t="shared" si="53"/>
        <v>983.661947410484</v>
      </c>
      <c r="AP153" s="177">
        <f t="shared" si="53"/>
        <v>955.31053851600575</v>
      </c>
      <c r="AQ153" s="177">
        <f t="shared" si="53"/>
        <v>926.95912962152659</v>
      </c>
      <c r="AT153" s="153"/>
      <c r="AU153" s="153"/>
    </row>
    <row r="154" spans="1:91" ht="14.25" customHeight="1" thickTop="1" thickBot="1">
      <c r="G154" s="22"/>
      <c r="H154" s="302"/>
      <c r="J154" s="304"/>
      <c r="K154" s="140" t="s">
        <v>235</v>
      </c>
      <c r="L154" s="140" t="s">
        <v>219</v>
      </c>
      <c r="M154" s="175">
        <f t="shared" ref="M154:AQ154" si="54" xml:space="preserve"> M$375*(M186+M283)</f>
        <v>1783.5622892746699</v>
      </c>
      <c r="N154" s="175">
        <f t="shared" si="54"/>
        <v>1597.9941896466974</v>
      </c>
      <c r="O154" s="175">
        <f t="shared" si="54"/>
        <v>1499.2068350584677</v>
      </c>
      <c r="P154" s="175">
        <f t="shared" si="54"/>
        <v>1400.4194804702381</v>
      </c>
      <c r="Q154" s="175">
        <f t="shared" si="54"/>
        <v>1301.6321258820085</v>
      </c>
      <c r="R154" s="175">
        <f t="shared" si="54"/>
        <v>1202.8447712937786</v>
      </c>
      <c r="S154" s="175">
        <f t="shared" si="54"/>
        <v>1104.9045489680545</v>
      </c>
      <c r="T154" s="175">
        <f t="shared" si="54"/>
        <v>1006.8119860805766</v>
      </c>
      <c r="U154" s="175">
        <f t="shared" si="54"/>
        <v>908.56730374280482</v>
      </c>
      <c r="V154" s="175">
        <f t="shared" si="54"/>
        <v>810.17072221452861</v>
      </c>
      <c r="W154" s="175">
        <f t="shared" si="54"/>
        <v>711.62246090897838</v>
      </c>
      <c r="X154" s="175">
        <f t="shared" si="54"/>
        <v>702.45062184695848</v>
      </c>
      <c r="Y154" s="175">
        <f t="shared" si="54"/>
        <v>693.2787827849387</v>
      </c>
      <c r="Z154" s="175">
        <f t="shared" si="54"/>
        <v>684.1069437229188</v>
      </c>
      <c r="AA154" s="175">
        <f t="shared" si="54"/>
        <v>674.9351046608989</v>
      </c>
      <c r="AB154" s="175">
        <f t="shared" si="54"/>
        <v>665.76326559887912</v>
      </c>
      <c r="AC154" s="175">
        <f t="shared" si="54"/>
        <v>656.59142653685922</v>
      </c>
      <c r="AD154" s="175">
        <f t="shared" si="54"/>
        <v>647.41958747483943</v>
      </c>
      <c r="AE154" s="175">
        <f t="shared" si="54"/>
        <v>638.24774841281953</v>
      </c>
      <c r="AF154" s="175">
        <f t="shared" si="54"/>
        <v>629.07590935079963</v>
      </c>
      <c r="AG154" s="175">
        <f t="shared" si="54"/>
        <v>619.90407028877985</v>
      </c>
      <c r="AH154" s="175">
        <f t="shared" si="54"/>
        <v>610.73223122675995</v>
      </c>
      <c r="AI154" s="175">
        <f t="shared" si="54"/>
        <v>601.56039216474016</v>
      </c>
      <c r="AJ154" s="175">
        <f t="shared" si="54"/>
        <v>592.38855310272027</v>
      </c>
      <c r="AK154" s="175">
        <f t="shared" si="54"/>
        <v>583.21671404070037</v>
      </c>
      <c r="AL154" s="175">
        <f t="shared" si="54"/>
        <v>574.04487497868058</v>
      </c>
      <c r="AM154" s="175">
        <f t="shared" si="54"/>
        <v>564.87303591666068</v>
      </c>
      <c r="AN154" s="175">
        <f t="shared" si="54"/>
        <v>555.7011968546409</v>
      </c>
      <c r="AO154" s="175">
        <f t="shared" si="54"/>
        <v>546.529357792621</v>
      </c>
      <c r="AP154" s="175">
        <f t="shared" si="54"/>
        <v>537.3575187306011</v>
      </c>
      <c r="AQ154" s="175">
        <f t="shared" si="54"/>
        <v>528.18567966858086</v>
      </c>
      <c r="AV154" s="153"/>
      <c r="AW154" s="153"/>
      <c r="AX154" s="153"/>
      <c r="AY154" s="153"/>
      <c r="BB154" s="153"/>
    </row>
    <row r="155" spans="1:91" s="153" customFormat="1" ht="14.25" customHeight="1" thickTop="1" thickBot="1">
      <c r="A155" s="16"/>
      <c r="B155" s="16"/>
      <c r="C155" s="16"/>
      <c r="D155" s="16"/>
      <c r="E155" s="16"/>
      <c r="F155" s="16"/>
      <c r="G155" s="22"/>
      <c r="H155" s="302"/>
      <c r="I155" s="16"/>
      <c r="J155" s="304"/>
      <c r="K155" s="19" t="s">
        <v>235</v>
      </c>
      <c r="L155" s="129" t="s">
        <v>218</v>
      </c>
      <c r="M155" s="176">
        <f t="shared" ref="M155:AQ155" si="55" xml:space="preserve"> M$376*(M187+M284)</f>
        <v>1783.5622892746699</v>
      </c>
      <c r="N155" s="176">
        <f t="shared" si="55"/>
        <v>1597.9941896466974</v>
      </c>
      <c r="O155" s="176">
        <f t="shared" si="55"/>
        <v>1523.0418654408463</v>
      </c>
      <c r="P155" s="176">
        <f t="shared" si="55"/>
        <v>1448.0895412349953</v>
      </c>
      <c r="Q155" s="176">
        <f t="shared" si="55"/>
        <v>1373.1372170291443</v>
      </c>
      <c r="R155" s="176">
        <f t="shared" si="55"/>
        <v>1298.1848928232932</v>
      </c>
      <c r="S155" s="176">
        <f t="shared" si="55"/>
        <v>1224.1711427873574</v>
      </c>
      <c r="T155" s="176">
        <f t="shared" si="55"/>
        <v>1150.0415231884244</v>
      </c>
      <c r="U155" s="176">
        <f t="shared" si="55"/>
        <v>1075.7962026119585</v>
      </c>
      <c r="V155" s="176">
        <f t="shared" si="55"/>
        <v>1001.4353489932919</v>
      </c>
      <c r="W155" s="176">
        <f t="shared" si="55"/>
        <v>926.95912962152659</v>
      </c>
      <c r="X155" s="176">
        <f t="shared" si="55"/>
        <v>916.19229618589918</v>
      </c>
      <c r="Y155" s="176">
        <f t="shared" si="55"/>
        <v>905.42546275027178</v>
      </c>
      <c r="Z155" s="176">
        <f t="shared" si="55"/>
        <v>894.65862931464449</v>
      </c>
      <c r="AA155" s="176">
        <f t="shared" si="55"/>
        <v>883.89179587901708</v>
      </c>
      <c r="AB155" s="176">
        <f t="shared" si="55"/>
        <v>873.12496244338979</v>
      </c>
      <c r="AC155" s="176">
        <f t="shared" si="55"/>
        <v>862.35812900776239</v>
      </c>
      <c r="AD155" s="176">
        <f t="shared" si="55"/>
        <v>851.59129557213498</v>
      </c>
      <c r="AE155" s="176">
        <f t="shared" si="55"/>
        <v>840.82446213650769</v>
      </c>
      <c r="AF155" s="176">
        <f t="shared" si="55"/>
        <v>830.05762870088029</v>
      </c>
      <c r="AG155" s="176">
        <f t="shared" si="55"/>
        <v>819.29079526525288</v>
      </c>
      <c r="AH155" s="176">
        <f t="shared" si="55"/>
        <v>808.52396182962559</v>
      </c>
      <c r="AI155" s="176">
        <f t="shared" si="55"/>
        <v>797.75712839399819</v>
      </c>
      <c r="AJ155" s="176">
        <f t="shared" si="55"/>
        <v>786.99029495837078</v>
      </c>
      <c r="AK155" s="176">
        <f t="shared" si="55"/>
        <v>776.22346152274349</v>
      </c>
      <c r="AL155" s="176">
        <f t="shared" si="55"/>
        <v>765.45662808711609</v>
      </c>
      <c r="AM155" s="176">
        <f t="shared" si="55"/>
        <v>754.6897946514888</v>
      </c>
      <c r="AN155" s="176">
        <f t="shared" si="55"/>
        <v>743.92296121586139</v>
      </c>
      <c r="AO155" s="176">
        <f t="shared" si="55"/>
        <v>733.15612778023399</v>
      </c>
      <c r="AP155" s="176">
        <f t="shared" si="55"/>
        <v>722.3892943446067</v>
      </c>
      <c r="AQ155" s="176">
        <f t="shared" si="55"/>
        <v>711.62246090897838</v>
      </c>
      <c r="AR155" s="16"/>
      <c r="AS155" s="16"/>
      <c r="AT155" s="16"/>
      <c r="AU155" s="16"/>
      <c r="AV155" s="155"/>
      <c r="AW155" s="155"/>
      <c r="AX155" s="155"/>
      <c r="AY155" s="155"/>
      <c r="BB155" s="155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</row>
    <row r="156" spans="1:91" s="155" customFormat="1" ht="14.25" customHeight="1" thickTop="1" thickBot="1">
      <c r="A156" s="16"/>
      <c r="B156" s="16"/>
      <c r="C156" s="16"/>
      <c r="D156" s="16"/>
      <c r="E156" s="16"/>
      <c r="F156" s="16"/>
      <c r="G156" s="22"/>
      <c r="H156" s="302"/>
      <c r="I156" s="16"/>
      <c r="J156" s="304"/>
      <c r="K156" s="144" t="s">
        <v>235</v>
      </c>
      <c r="L156" s="144" t="s">
        <v>214</v>
      </c>
      <c r="M156" s="177">
        <f t="shared" ref="M156:AQ156" si="56" xml:space="preserve"> M$377*(M188+M285)</f>
        <v>1783.5622892746699</v>
      </c>
      <c r="N156" s="177">
        <f t="shared" si="56"/>
        <v>1597.9941896466974</v>
      </c>
      <c r="O156" s="177">
        <f t="shared" si="56"/>
        <v>1585.804672762361</v>
      </c>
      <c r="P156" s="177">
        <f t="shared" si="56"/>
        <v>1573.6151558780246</v>
      </c>
      <c r="Q156" s="177">
        <f t="shared" si="56"/>
        <v>1561.4256389936879</v>
      </c>
      <c r="R156" s="177">
        <f t="shared" si="56"/>
        <v>1549.2361221093515</v>
      </c>
      <c r="S156" s="177">
        <f t="shared" si="56"/>
        <v>1538.2259657805068</v>
      </c>
      <c r="T156" s="177">
        <f t="shared" si="56"/>
        <v>1527.1959759427853</v>
      </c>
      <c r="U156" s="177">
        <f t="shared" si="56"/>
        <v>1516.1461828693084</v>
      </c>
      <c r="V156" s="177">
        <f t="shared" si="56"/>
        <v>1505.0766167137556</v>
      </c>
      <c r="W156" s="177">
        <f t="shared" si="56"/>
        <v>1493.9873075110906</v>
      </c>
      <c r="X156" s="177">
        <f t="shared" si="56"/>
        <v>1465.6358986166126</v>
      </c>
      <c r="Y156" s="177">
        <f t="shared" si="56"/>
        <v>1437.2844897221344</v>
      </c>
      <c r="Z156" s="177">
        <f t="shared" si="56"/>
        <v>1408.9330808276563</v>
      </c>
      <c r="AA156" s="177">
        <f t="shared" si="56"/>
        <v>1380.5816719331781</v>
      </c>
      <c r="AB156" s="177">
        <f t="shared" si="56"/>
        <v>1352.2302630387001</v>
      </c>
      <c r="AC156" s="177">
        <f t="shared" si="56"/>
        <v>1323.8788541442218</v>
      </c>
      <c r="AD156" s="177">
        <f t="shared" si="56"/>
        <v>1295.5274452497438</v>
      </c>
      <c r="AE156" s="177">
        <f t="shared" si="56"/>
        <v>1267.1760363552658</v>
      </c>
      <c r="AF156" s="177">
        <f t="shared" si="56"/>
        <v>1238.8246274607875</v>
      </c>
      <c r="AG156" s="177">
        <f t="shared" si="56"/>
        <v>1210.4732185663095</v>
      </c>
      <c r="AH156" s="177">
        <f t="shared" si="56"/>
        <v>1182.1218096718312</v>
      </c>
      <c r="AI156" s="177">
        <f t="shared" si="56"/>
        <v>1153.7704007773532</v>
      </c>
      <c r="AJ156" s="177">
        <f t="shared" si="56"/>
        <v>1125.4189918828749</v>
      </c>
      <c r="AK156" s="177">
        <f t="shared" si="56"/>
        <v>1097.0675829883969</v>
      </c>
      <c r="AL156" s="177">
        <f t="shared" si="56"/>
        <v>1068.7161740939187</v>
      </c>
      <c r="AM156" s="177">
        <f t="shared" si="56"/>
        <v>1040.3647651994404</v>
      </c>
      <c r="AN156" s="177">
        <f t="shared" si="56"/>
        <v>1012.0133563049623</v>
      </c>
      <c r="AO156" s="177">
        <f t="shared" si="56"/>
        <v>983.661947410484</v>
      </c>
      <c r="AP156" s="177">
        <f t="shared" si="56"/>
        <v>955.31053851600575</v>
      </c>
      <c r="AQ156" s="177">
        <f t="shared" si="56"/>
        <v>926.95912962152659</v>
      </c>
      <c r="AR156" s="16"/>
      <c r="AS156" s="16"/>
      <c r="AT156" s="16"/>
      <c r="AU156" s="16"/>
      <c r="AV156" s="16"/>
      <c r="AW156" s="16"/>
      <c r="AX156" s="16"/>
      <c r="AY156" s="16"/>
      <c r="BB156" s="16"/>
      <c r="BC156" s="16"/>
      <c r="BD156" s="16"/>
      <c r="BE156" s="16"/>
      <c r="BF156" s="16"/>
      <c r="BG156" s="153"/>
      <c r="BH156" s="153"/>
      <c r="BI156" s="153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</row>
    <row r="157" spans="1:91" ht="14.25" customHeight="1" thickTop="1" thickBot="1">
      <c r="G157" s="22"/>
      <c r="H157" s="302"/>
      <c r="J157" s="304"/>
      <c r="K157" s="140" t="s">
        <v>234</v>
      </c>
      <c r="L157" s="140" t="s">
        <v>219</v>
      </c>
      <c r="M157" s="175">
        <f t="shared" ref="M157:AQ157" si="57" xml:space="preserve"> M$375*(M189+M286)</f>
        <v>1783.5622892746699</v>
      </c>
      <c r="N157" s="175">
        <f t="shared" si="57"/>
        <v>1597.9941896466974</v>
      </c>
      <c r="O157" s="175">
        <f t="shared" si="57"/>
        <v>1499.2068350584677</v>
      </c>
      <c r="P157" s="175">
        <f t="shared" si="57"/>
        <v>1400.4194804702381</v>
      </c>
      <c r="Q157" s="175">
        <f t="shared" si="57"/>
        <v>1301.6321258820085</v>
      </c>
      <c r="R157" s="175">
        <f t="shared" si="57"/>
        <v>1202.8447712937786</v>
      </c>
      <c r="S157" s="175">
        <f t="shared" si="57"/>
        <v>1104.9045489680545</v>
      </c>
      <c r="T157" s="175">
        <f t="shared" si="57"/>
        <v>1006.8119860805766</v>
      </c>
      <c r="U157" s="175">
        <f t="shared" si="57"/>
        <v>908.56730374280482</v>
      </c>
      <c r="V157" s="175">
        <f t="shared" si="57"/>
        <v>810.17072221452861</v>
      </c>
      <c r="W157" s="175">
        <f t="shared" si="57"/>
        <v>711.62246090897838</v>
      </c>
      <c r="X157" s="175">
        <f t="shared" si="57"/>
        <v>702.45062184695848</v>
      </c>
      <c r="Y157" s="175">
        <f t="shared" si="57"/>
        <v>693.2787827849387</v>
      </c>
      <c r="Z157" s="175">
        <f t="shared" si="57"/>
        <v>684.1069437229188</v>
      </c>
      <c r="AA157" s="175">
        <f t="shared" si="57"/>
        <v>674.9351046608989</v>
      </c>
      <c r="AB157" s="175">
        <f t="shared" si="57"/>
        <v>665.76326559887912</v>
      </c>
      <c r="AC157" s="175">
        <f t="shared" si="57"/>
        <v>656.59142653685922</v>
      </c>
      <c r="AD157" s="175">
        <f t="shared" si="57"/>
        <v>647.41958747483943</v>
      </c>
      <c r="AE157" s="175">
        <f t="shared" si="57"/>
        <v>638.24774841281953</v>
      </c>
      <c r="AF157" s="175">
        <f t="shared" si="57"/>
        <v>629.07590935079963</v>
      </c>
      <c r="AG157" s="175">
        <f t="shared" si="57"/>
        <v>619.90407028877985</v>
      </c>
      <c r="AH157" s="175">
        <f t="shared" si="57"/>
        <v>610.73223122675995</v>
      </c>
      <c r="AI157" s="175">
        <f t="shared" si="57"/>
        <v>601.56039216474016</v>
      </c>
      <c r="AJ157" s="175">
        <f t="shared" si="57"/>
        <v>592.38855310272027</v>
      </c>
      <c r="AK157" s="175">
        <f t="shared" si="57"/>
        <v>583.21671404070037</v>
      </c>
      <c r="AL157" s="175">
        <f t="shared" si="57"/>
        <v>574.04487497868058</v>
      </c>
      <c r="AM157" s="175">
        <f t="shared" si="57"/>
        <v>564.87303591666068</v>
      </c>
      <c r="AN157" s="175">
        <f t="shared" si="57"/>
        <v>555.7011968546409</v>
      </c>
      <c r="AO157" s="175">
        <f t="shared" si="57"/>
        <v>546.529357792621</v>
      </c>
      <c r="AP157" s="175">
        <f t="shared" si="57"/>
        <v>537.3575187306011</v>
      </c>
      <c r="AQ157" s="175">
        <f t="shared" si="57"/>
        <v>528.18567966858086</v>
      </c>
      <c r="AV157" s="153"/>
      <c r="AW157" s="153"/>
      <c r="AX157" s="153"/>
      <c r="AY157" s="153"/>
      <c r="BB157" s="153"/>
    </row>
    <row r="158" spans="1:91" s="153" customFormat="1" ht="14.25" customHeight="1" thickTop="1" thickBot="1">
      <c r="A158" s="16"/>
      <c r="B158" s="16"/>
      <c r="C158" s="16"/>
      <c r="D158" s="16"/>
      <c r="E158" s="16"/>
      <c r="F158" s="16"/>
      <c r="G158" s="22"/>
      <c r="H158" s="302"/>
      <c r="I158" s="16"/>
      <c r="J158" s="304"/>
      <c r="K158" s="19" t="s">
        <v>234</v>
      </c>
      <c r="L158" s="129" t="s">
        <v>218</v>
      </c>
      <c r="M158" s="176">
        <f t="shared" ref="M158:AQ158" si="58" xml:space="preserve"> M$376*(M190+M287)</f>
        <v>1783.5622892746699</v>
      </c>
      <c r="N158" s="176">
        <f t="shared" si="58"/>
        <v>1597.9941896466974</v>
      </c>
      <c r="O158" s="176">
        <f t="shared" si="58"/>
        <v>1523.0418654408463</v>
      </c>
      <c r="P158" s="176">
        <f t="shared" si="58"/>
        <v>1448.0895412349953</v>
      </c>
      <c r="Q158" s="176">
        <f t="shared" si="58"/>
        <v>1373.1372170291443</v>
      </c>
      <c r="R158" s="176">
        <f t="shared" si="58"/>
        <v>1298.1848928232932</v>
      </c>
      <c r="S158" s="176">
        <f t="shared" si="58"/>
        <v>1224.1711427873574</v>
      </c>
      <c r="T158" s="176">
        <f t="shared" si="58"/>
        <v>1150.0415231884244</v>
      </c>
      <c r="U158" s="176">
        <f t="shared" si="58"/>
        <v>1075.7962026119585</v>
      </c>
      <c r="V158" s="176">
        <f t="shared" si="58"/>
        <v>1001.4353489932919</v>
      </c>
      <c r="W158" s="176">
        <f t="shared" si="58"/>
        <v>926.95912962152659</v>
      </c>
      <c r="X158" s="176">
        <f t="shared" si="58"/>
        <v>916.19229618589918</v>
      </c>
      <c r="Y158" s="176">
        <f t="shared" si="58"/>
        <v>905.42546275027178</v>
      </c>
      <c r="Z158" s="176">
        <f t="shared" si="58"/>
        <v>894.65862931464449</v>
      </c>
      <c r="AA158" s="176">
        <f t="shared" si="58"/>
        <v>883.89179587901708</v>
      </c>
      <c r="AB158" s="176">
        <f t="shared" si="58"/>
        <v>873.12496244338979</v>
      </c>
      <c r="AC158" s="176">
        <f t="shared" si="58"/>
        <v>862.35812900776239</v>
      </c>
      <c r="AD158" s="176">
        <f t="shared" si="58"/>
        <v>851.59129557213498</v>
      </c>
      <c r="AE158" s="176">
        <f t="shared" si="58"/>
        <v>840.82446213650769</v>
      </c>
      <c r="AF158" s="176">
        <f t="shared" si="58"/>
        <v>830.05762870088029</v>
      </c>
      <c r="AG158" s="176">
        <f t="shared" si="58"/>
        <v>819.29079526525288</v>
      </c>
      <c r="AH158" s="176">
        <f t="shared" si="58"/>
        <v>808.52396182962559</v>
      </c>
      <c r="AI158" s="176">
        <f t="shared" si="58"/>
        <v>797.75712839399819</v>
      </c>
      <c r="AJ158" s="176">
        <f t="shared" si="58"/>
        <v>786.99029495837078</v>
      </c>
      <c r="AK158" s="176">
        <f t="shared" si="58"/>
        <v>776.22346152274349</v>
      </c>
      <c r="AL158" s="176">
        <f t="shared" si="58"/>
        <v>765.45662808711609</v>
      </c>
      <c r="AM158" s="176">
        <f t="shared" si="58"/>
        <v>754.6897946514888</v>
      </c>
      <c r="AN158" s="176">
        <f t="shared" si="58"/>
        <v>743.92296121586139</v>
      </c>
      <c r="AO158" s="176">
        <f t="shared" si="58"/>
        <v>733.15612778023399</v>
      </c>
      <c r="AP158" s="176">
        <f t="shared" si="58"/>
        <v>722.3892943446067</v>
      </c>
      <c r="AQ158" s="176">
        <f t="shared" si="58"/>
        <v>711.62246090897838</v>
      </c>
      <c r="AR158" s="16"/>
      <c r="AS158" s="16"/>
      <c r="AT158" s="16"/>
      <c r="AU158" s="16"/>
      <c r="AV158" s="155"/>
      <c r="AW158" s="155"/>
      <c r="AX158" s="155"/>
      <c r="AY158" s="155"/>
      <c r="BB158" s="155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</row>
    <row r="159" spans="1:91" s="155" customFormat="1" ht="14.25" customHeight="1" thickTop="1" thickBot="1">
      <c r="A159" s="16"/>
      <c r="B159" s="16"/>
      <c r="C159" s="16"/>
      <c r="D159" s="16"/>
      <c r="E159" s="16"/>
      <c r="F159" s="16"/>
      <c r="G159" s="22"/>
      <c r="H159" s="302"/>
      <c r="I159" s="16"/>
      <c r="J159" s="304"/>
      <c r="K159" s="144" t="s">
        <v>234</v>
      </c>
      <c r="L159" s="144" t="s">
        <v>214</v>
      </c>
      <c r="M159" s="177">
        <f t="shared" ref="M159:AQ159" si="59" xml:space="preserve"> M$377*(M191+M288)</f>
        <v>1783.5622892746699</v>
      </c>
      <c r="N159" s="177">
        <f t="shared" si="59"/>
        <v>1597.9941896466974</v>
      </c>
      <c r="O159" s="177">
        <f t="shared" si="59"/>
        <v>1585.804672762361</v>
      </c>
      <c r="P159" s="177">
        <f t="shared" si="59"/>
        <v>1573.6151558780246</v>
      </c>
      <c r="Q159" s="177">
        <f t="shared" si="59"/>
        <v>1561.4256389936879</v>
      </c>
      <c r="R159" s="177">
        <f t="shared" si="59"/>
        <v>1549.2361221093515</v>
      </c>
      <c r="S159" s="177">
        <f t="shared" si="59"/>
        <v>1538.2259657805068</v>
      </c>
      <c r="T159" s="177">
        <f t="shared" si="59"/>
        <v>1527.1959759427853</v>
      </c>
      <c r="U159" s="177">
        <f t="shared" si="59"/>
        <v>1516.1461828693084</v>
      </c>
      <c r="V159" s="177">
        <f t="shared" si="59"/>
        <v>1505.0766167137556</v>
      </c>
      <c r="W159" s="177">
        <f t="shared" si="59"/>
        <v>1493.9873075110906</v>
      </c>
      <c r="X159" s="177">
        <f t="shared" si="59"/>
        <v>1465.6358986166126</v>
      </c>
      <c r="Y159" s="177">
        <f t="shared" si="59"/>
        <v>1437.2844897221344</v>
      </c>
      <c r="Z159" s="177">
        <f t="shared" si="59"/>
        <v>1408.9330808276563</v>
      </c>
      <c r="AA159" s="177">
        <f t="shared" si="59"/>
        <v>1380.5816719331781</v>
      </c>
      <c r="AB159" s="177">
        <f t="shared" si="59"/>
        <v>1352.2302630387001</v>
      </c>
      <c r="AC159" s="177">
        <f t="shared" si="59"/>
        <v>1323.8788541442218</v>
      </c>
      <c r="AD159" s="177">
        <f t="shared" si="59"/>
        <v>1295.5274452497438</v>
      </c>
      <c r="AE159" s="177">
        <f t="shared" si="59"/>
        <v>1267.1760363552658</v>
      </c>
      <c r="AF159" s="177">
        <f t="shared" si="59"/>
        <v>1238.8246274607875</v>
      </c>
      <c r="AG159" s="177">
        <f t="shared" si="59"/>
        <v>1210.4732185663095</v>
      </c>
      <c r="AH159" s="177">
        <f t="shared" si="59"/>
        <v>1182.1218096718312</v>
      </c>
      <c r="AI159" s="177">
        <f t="shared" si="59"/>
        <v>1153.7704007773532</v>
      </c>
      <c r="AJ159" s="177">
        <f t="shared" si="59"/>
        <v>1125.4189918828749</v>
      </c>
      <c r="AK159" s="177">
        <f t="shared" si="59"/>
        <v>1097.0675829883969</v>
      </c>
      <c r="AL159" s="177">
        <f t="shared" si="59"/>
        <v>1068.7161740939187</v>
      </c>
      <c r="AM159" s="177">
        <f t="shared" si="59"/>
        <v>1040.3647651994404</v>
      </c>
      <c r="AN159" s="177">
        <f t="shared" si="59"/>
        <v>1012.0133563049623</v>
      </c>
      <c r="AO159" s="177">
        <f t="shared" si="59"/>
        <v>983.661947410484</v>
      </c>
      <c r="AP159" s="177">
        <f t="shared" si="59"/>
        <v>955.31053851600575</v>
      </c>
      <c r="AQ159" s="177">
        <f t="shared" si="59"/>
        <v>926.95912962152659</v>
      </c>
      <c r="AR159" s="16"/>
      <c r="AS159" s="16"/>
      <c r="AT159" s="16"/>
      <c r="AU159" s="16"/>
      <c r="AV159" s="16"/>
      <c r="AW159" s="16"/>
      <c r="AX159" s="16"/>
      <c r="AY159" s="16"/>
      <c r="BB159" s="16"/>
      <c r="BC159" s="16"/>
      <c r="BD159" s="16"/>
      <c r="BE159" s="16"/>
      <c r="BF159" s="16"/>
      <c r="BG159" s="153"/>
      <c r="BH159" s="153"/>
      <c r="BI159" s="153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</row>
    <row r="160" spans="1:91" ht="14.25" customHeight="1" thickTop="1" thickBot="1">
      <c r="G160" s="22"/>
      <c r="H160" s="302"/>
      <c r="J160" s="304"/>
      <c r="K160" s="140" t="s">
        <v>233</v>
      </c>
      <c r="L160" s="140" t="s">
        <v>219</v>
      </c>
      <c r="M160" s="175">
        <f t="shared" ref="M160:AQ160" si="60" xml:space="preserve"> M$375*(M192+M289)</f>
        <v>1783.5622892746699</v>
      </c>
      <c r="N160" s="175">
        <f t="shared" si="60"/>
        <v>1597.9941896466974</v>
      </c>
      <c r="O160" s="175">
        <f t="shared" si="60"/>
        <v>1499.2068350584677</v>
      </c>
      <c r="P160" s="175">
        <f t="shared" si="60"/>
        <v>1400.4194804702381</v>
      </c>
      <c r="Q160" s="175">
        <f t="shared" si="60"/>
        <v>1301.6321258820085</v>
      </c>
      <c r="R160" s="175">
        <f t="shared" si="60"/>
        <v>1202.8447712937786</v>
      </c>
      <c r="S160" s="175">
        <f t="shared" si="60"/>
        <v>1104.9045489680545</v>
      </c>
      <c r="T160" s="175">
        <f t="shared" si="60"/>
        <v>1006.8119860805766</v>
      </c>
      <c r="U160" s="175">
        <f t="shared" si="60"/>
        <v>908.56730374280482</v>
      </c>
      <c r="V160" s="175">
        <f t="shared" si="60"/>
        <v>810.17072221452861</v>
      </c>
      <c r="W160" s="175">
        <f t="shared" si="60"/>
        <v>711.62246090897838</v>
      </c>
      <c r="X160" s="175">
        <f t="shared" si="60"/>
        <v>702.45062184695848</v>
      </c>
      <c r="Y160" s="175">
        <f t="shared" si="60"/>
        <v>693.2787827849387</v>
      </c>
      <c r="Z160" s="175">
        <f t="shared" si="60"/>
        <v>684.1069437229188</v>
      </c>
      <c r="AA160" s="175">
        <f t="shared" si="60"/>
        <v>674.9351046608989</v>
      </c>
      <c r="AB160" s="175">
        <f t="shared" si="60"/>
        <v>665.76326559887912</v>
      </c>
      <c r="AC160" s="175">
        <f t="shared" si="60"/>
        <v>656.59142653685922</v>
      </c>
      <c r="AD160" s="175">
        <f t="shared" si="60"/>
        <v>647.41958747483943</v>
      </c>
      <c r="AE160" s="175">
        <f t="shared" si="60"/>
        <v>638.24774841281953</v>
      </c>
      <c r="AF160" s="175">
        <f t="shared" si="60"/>
        <v>629.07590935079963</v>
      </c>
      <c r="AG160" s="175">
        <f t="shared" si="60"/>
        <v>619.90407028877985</v>
      </c>
      <c r="AH160" s="175">
        <f t="shared" si="60"/>
        <v>610.73223122675995</v>
      </c>
      <c r="AI160" s="175">
        <f t="shared" si="60"/>
        <v>601.56039216474016</v>
      </c>
      <c r="AJ160" s="175">
        <f t="shared" si="60"/>
        <v>592.38855310272027</v>
      </c>
      <c r="AK160" s="175">
        <f t="shared" si="60"/>
        <v>583.21671404070037</v>
      </c>
      <c r="AL160" s="175">
        <f t="shared" si="60"/>
        <v>574.04487497868058</v>
      </c>
      <c r="AM160" s="175">
        <f t="shared" si="60"/>
        <v>564.87303591666068</v>
      </c>
      <c r="AN160" s="175">
        <f t="shared" si="60"/>
        <v>555.7011968546409</v>
      </c>
      <c r="AO160" s="175">
        <f t="shared" si="60"/>
        <v>546.529357792621</v>
      </c>
      <c r="AP160" s="175">
        <f t="shared" si="60"/>
        <v>537.3575187306011</v>
      </c>
      <c r="AQ160" s="175">
        <f t="shared" si="60"/>
        <v>528.18567966858086</v>
      </c>
      <c r="AV160" s="153"/>
      <c r="AW160" s="153"/>
      <c r="AX160" s="153"/>
      <c r="AY160" s="153"/>
      <c r="BB160" s="153"/>
    </row>
    <row r="161" spans="1:91" s="153" customFormat="1" ht="14.25" customHeight="1" thickTop="1" thickBot="1">
      <c r="A161" s="16"/>
      <c r="B161" s="16"/>
      <c r="C161" s="16"/>
      <c r="D161" s="16"/>
      <c r="E161" s="16"/>
      <c r="F161" s="16"/>
      <c r="G161" s="22"/>
      <c r="H161" s="302"/>
      <c r="I161" s="16"/>
      <c r="J161" s="304"/>
      <c r="K161" s="19" t="s">
        <v>233</v>
      </c>
      <c r="L161" s="129" t="s">
        <v>218</v>
      </c>
      <c r="M161" s="176">
        <f t="shared" ref="M161:AQ161" si="61" xml:space="preserve"> M$376*(M193+M290)</f>
        <v>1783.5622892746699</v>
      </c>
      <c r="N161" s="176">
        <f t="shared" si="61"/>
        <v>1597.9941896466974</v>
      </c>
      <c r="O161" s="176">
        <f t="shared" si="61"/>
        <v>1523.0418654408463</v>
      </c>
      <c r="P161" s="176">
        <f t="shared" si="61"/>
        <v>1448.0895412349953</v>
      </c>
      <c r="Q161" s="176">
        <f t="shared" si="61"/>
        <v>1373.1372170291443</v>
      </c>
      <c r="R161" s="176">
        <f t="shared" si="61"/>
        <v>1298.1848928232932</v>
      </c>
      <c r="S161" s="176">
        <f t="shared" si="61"/>
        <v>1224.1711427873574</v>
      </c>
      <c r="T161" s="176">
        <f t="shared" si="61"/>
        <v>1150.0415231884244</v>
      </c>
      <c r="U161" s="176">
        <f t="shared" si="61"/>
        <v>1075.7962026119585</v>
      </c>
      <c r="V161" s="176">
        <f t="shared" si="61"/>
        <v>1001.4353489932919</v>
      </c>
      <c r="W161" s="176">
        <f t="shared" si="61"/>
        <v>926.95912962152659</v>
      </c>
      <c r="X161" s="176">
        <f t="shared" si="61"/>
        <v>916.19229618589918</v>
      </c>
      <c r="Y161" s="176">
        <f t="shared" si="61"/>
        <v>905.42546275027178</v>
      </c>
      <c r="Z161" s="176">
        <f t="shared" si="61"/>
        <v>894.65862931464449</v>
      </c>
      <c r="AA161" s="176">
        <f t="shared" si="61"/>
        <v>883.89179587901708</v>
      </c>
      <c r="AB161" s="176">
        <f t="shared" si="61"/>
        <v>873.12496244338979</v>
      </c>
      <c r="AC161" s="176">
        <f t="shared" si="61"/>
        <v>862.35812900776239</v>
      </c>
      <c r="AD161" s="176">
        <f t="shared" si="61"/>
        <v>851.59129557213498</v>
      </c>
      <c r="AE161" s="176">
        <f t="shared" si="61"/>
        <v>840.82446213650769</v>
      </c>
      <c r="AF161" s="176">
        <f t="shared" si="61"/>
        <v>830.05762870088029</v>
      </c>
      <c r="AG161" s="176">
        <f t="shared" si="61"/>
        <v>819.29079526525288</v>
      </c>
      <c r="AH161" s="176">
        <f t="shared" si="61"/>
        <v>808.52396182962559</v>
      </c>
      <c r="AI161" s="176">
        <f t="shared" si="61"/>
        <v>797.75712839399819</v>
      </c>
      <c r="AJ161" s="176">
        <f t="shared" si="61"/>
        <v>786.99029495837078</v>
      </c>
      <c r="AK161" s="176">
        <f t="shared" si="61"/>
        <v>776.22346152274349</v>
      </c>
      <c r="AL161" s="176">
        <f t="shared" si="61"/>
        <v>765.45662808711609</v>
      </c>
      <c r="AM161" s="176">
        <f t="shared" si="61"/>
        <v>754.6897946514888</v>
      </c>
      <c r="AN161" s="176">
        <f t="shared" si="61"/>
        <v>743.92296121586139</v>
      </c>
      <c r="AO161" s="176">
        <f t="shared" si="61"/>
        <v>733.15612778023399</v>
      </c>
      <c r="AP161" s="176">
        <f t="shared" si="61"/>
        <v>722.3892943446067</v>
      </c>
      <c r="AQ161" s="176">
        <f t="shared" si="61"/>
        <v>711.62246090897838</v>
      </c>
      <c r="AR161" s="16"/>
      <c r="AS161" s="16"/>
      <c r="AT161" s="16"/>
      <c r="AU161" s="16"/>
      <c r="AV161" s="155"/>
      <c r="AW161" s="155"/>
      <c r="AX161" s="155"/>
      <c r="AY161" s="155"/>
      <c r="BB161" s="155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</row>
    <row r="162" spans="1:91" s="155" customFormat="1" ht="14.25" customHeight="1" thickTop="1" thickBot="1">
      <c r="A162" s="16"/>
      <c r="B162" s="16"/>
      <c r="C162" s="16"/>
      <c r="D162" s="16"/>
      <c r="E162" s="16"/>
      <c r="F162" s="16"/>
      <c r="G162" s="22"/>
      <c r="H162" s="302"/>
      <c r="I162" s="16"/>
      <c r="J162" s="304"/>
      <c r="K162" s="144" t="s">
        <v>233</v>
      </c>
      <c r="L162" s="144" t="s">
        <v>214</v>
      </c>
      <c r="M162" s="177">
        <f t="shared" ref="M162:AQ162" si="62" xml:space="preserve"> M$377*(M194+M291)</f>
        <v>1783.5622892746699</v>
      </c>
      <c r="N162" s="177">
        <f t="shared" si="62"/>
        <v>1597.9941896466974</v>
      </c>
      <c r="O162" s="177">
        <f t="shared" si="62"/>
        <v>1585.804672762361</v>
      </c>
      <c r="P162" s="177">
        <f t="shared" si="62"/>
        <v>1573.6151558780246</v>
      </c>
      <c r="Q162" s="177">
        <f t="shared" si="62"/>
        <v>1561.4256389936879</v>
      </c>
      <c r="R162" s="177">
        <f t="shared" si="62"/>
        <v>1549.2361221093515</v>
      </c>
      <c r="S162" s="177">
        <f t="shared" si="62"/>
        <v>1538.2259657805068</v>
      </c>
      <c r="T162" s="177">
        <f t="shared" si="62"/>
        <v>1527.1959759427853</v>
      </c>
      <c r="U162" s="177">
        <f t="shared" si="62"/>
        <v>1516.1461828693084</v>
      </c>
      <c r="V162" s="177">
        <f t="shared" si="62"/>
        <v>1505.0766167137556</v>
      </c>
      <c r="W162" s="177">
        <f t="shared" si="62"/>
        <v>1493.9873075110906</v>
      </c>
      <c r="X162" s="177">
        <f t="shared" si="62"/>
        <v>1465.6358986166126</v>
      </c>
      <c r="Y162" s="177">
        <f t="shared" si="62"/>
        <v>1437.2844897221344</v>
      </c>
      <c r="Z162" s="177">
        <f t="shared" si="62"/>
        <v>1408.9330808276563</v>
      </c>
      <c r="AA162" s="177">
        <f t="shared" si="62"/>
        <v>1380.5816719331781</v>
      </c>
      <c r="AB162" s="177">
        <f t="shared" si="62"/>
        <v>1352.2302630387001</v>
      </c>
      <c r="AC162" s="177">
        <f t="shared" si="62"/>
        <v>1323.8788541442218</v>
      </c>
      <c r="AD162" s="177">
        <f t="shared" si="62"/>
        <v>1295.5274452497438</v>
      </c>
      <c r="AE162" s="177">
        <f t="shared" si="62"/>
        <v>1267.1760363552658</v>
      </c>
      <c r="AF162" s="177">
        <f t="shared" si="62"/>
        <v>1238.8246274607875</v>
      </c>
      <c r="AG162" s="177">
        <f t="shared" si="62"/>
        <v>1210.4732185663095</v>
      </c>
      <c r="AH162" s="177">
        <f t="shared" si="62"/>
        <v>1182.1218096718312</v>
      </c>
      <c r="AI162" s="177">
        <f t="shared" si="62"/>
        <v>1153.7704007773532</v>
      </c>
      <c r="AJ162" s="177">
        <f t="shared" si="62"/>
        <v>1125.4189918828749</v>
      </c>
      <c r="AK162" s="177">
        <f t="shared" si="62"/>
        <v>1097.0675829883969</v>
      </c>
      <c r="AL162" s="177">
        <f t="shared" si="62"/>
        <v>1068.7161740939187</v>
      </c>
      <c r="AM162" s="177">
        <f t="shared" si="62"/>
        <v>1040.3647651994404</v>
      </c>
      <c r="AN162" s="177">
        <f t="shared" si="62"/>
        <v>1012.0133563049623</v>
      </c>
      <c r="AO162" s="177">
        <f t="shared" si="62"/>
        <v>983.661947410484</v>
      </c>
      <c r="AP162" s="177">
        <f t="shared" si="62"/>
        <v>955.31053851600575</v>
      </c>
      <c r="AQ162" s="177">
        <f t="shared" si="62"/>
        <v>926.95912962152659</v>
      </c>
      <c r="AR162" s="16"/>
      <c r="AS162" s="16"/>
      <c r="AT162" s="16"/>
      <c r="AU162" s="16"/>
      <c r="AV162" s="16"/>
      <c r="AW162" s="16"/>
      <c r="AX162" s="16"/>
      <c r="AY162" s="16"/>
      <c r="BB162" s="16"/>
      <c r="BC162" s="16"/>
      <c r="BD162" s="16"/>
      <c r="BE162" s="16"/>
      <c r="BF162" s="16"/>
      <c r="BG162" s="153"/>
      <c r="BH162" s="153"/>
      <c r="BI162" s="153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</row>
    <row r="163" spans="1:91" ht="14.25" customHeight="1" thickTop="1">
      <c r="G163" s="22"/>
      <c r="H163" s="302"/>
      <c r="J163" s="304"/>
      <c r="K163" s="140" t="s">
        <v>232</v>
      </c>
      <c r="L163" s="140" t="s">
        <v>219</v>
      </c>
      <c r="M163" s="175">
        <f t="shared" ref="M163:AQ163" si="63" xml:space="preserve"> M$375*(M195+M292)</f>
        <v>1783.5622892746699</v>
      </c>
      <c r="N163" s="175">
        <f t="shared" si="63"/>
        <v>1597.9941896466974</v>
      </c>
      <c r="O163" s="175">
        <f t="shared" si="63"/>
        <v>1499.2068350584677</v>
      </c>
      <c r="P163" s="175">
        <f t="shared" si="63"/>
        <v>1400.4194804702381</v>
      </c>
      <c r="Q163" s="175">
        <f t="shared" si="63"/>
        <v>1301.6321258820085</v>
      </c>
      <c r="R163" s="175">
        <f t="shared" si="63"/>
        <v>1202.8447712937786</v>
      </c>
      <c r="S163" s="175">
        <f t="shared" si="63"/>
        <v>1104.9045489680545</v>
      </c>
      <c r="T163" s="175">
        <f t="shared" si="63"/>
        <v>1006.8119860805766</v>
      </c>
      <c r="U163" s="175">
        <f t="shared" si="63"/>
        <v>908.56730374280482</v>
      </c>
      <c r="V163" s="175">
        <f t="shared" si="63"/>
        <v>810.17072221452861</v>
      </c>
      <c r="W163" s="175">
        <f t="shared" si="63"/>
        <v>711.62246090897838</v>
      </c>
      <c r="X163" s="175">
        <f t="shared" si="63"/>
        <v>702.45062184695848</v>
      </c>
      <c r="Y163" s="175">
        <f t="shared" si="63"/>
        <v>693.2787827849387</v>
      </c>
      <c r="Z163" s="175">
        <f t="shared" si="63"/>
        <v>684.1069437229188</v>
      </c>
      <c r="AA163" s="175">
        <f t="shared" si="63"/>
        <v>674.9351046608989</v>
      </c>
      <c r="AB163" s="175">
        <f t="shared" si="63"/>
        <v>665.76326559887912</v>
      </c>
      <c r="AC163" s="175">
        <f t="shared" si="63"/>
        <v>656.59142653685922</v>
      </c>
      <c r="AD163" s="175">
        <f t="shared" si="63"/>
        <v>647.41958747483943</v>
      </c>
      <c r="AE163" s="175">
        <f t="shared" si="63"/>
        <v>638.24774841281953</v>
      </c>
      <c r="AF163" s="175">
        <f t="shared" si="63"/>
        <v>629.07590935079963</v>
      </c>
      <c r="AG163" s="175">
        <f t="shared" si="63"/>
        <v>619.90407028877985</v>
      </c>
      <c r="AH163" s="175">
        <f t="shared" si="63"/>
        <v>610.73223122675995</v>
      </c>
      <c r="AI163" s="175">
        <f t="shared" si="63"/>
        <v>601.56039216474016</v>
      </c>
      <c r="AJ163" s="175">
        <f t="shared" si="63"/>
        <v>592.38855310272027</v>
      </c>
      <c r="AK163" s="175">
        <f t="shared" si="63"/>
        <v>583.21671404070037</v>
      </c>
      <c r="AL163" s="175">
        <f t="shared" si="63"/>
        <v>574.04487497868058</v>
      </c>
      <c r="AM163" s="175">
        <f t="shared" si="63"/>
        <v>564.87303591666068</v>
      </c>
      <c r="AN163" s="175">
        <f t="shared" si="63"/>
        <v>555.7011968546409</v>
      </c>
      <c r="AO163" s="175">
        <f t="shared" si="63"/>
        <v>546.529357792621</v>
      </c>
      <c r="AP163" s="175">
        <f t="shared" si="63"/>
        <v>537.3575187306011</v>
      </c>
      <c r="AQ163" s="175">
        <f t="shared" si="63"/>
        <v>528.18567966858086</v>
      </c>
    </row>
    <row r="164" spans="1:91" ht="14.25" customHeight="1">
      <c r="G164" s="22"/>
      <c r="H164" s="302"/>
      <c r="J164" s="304"/>
      <c r="K164" s="19" t="s">
        <v>232</v>
      </c>
      <c r="L164" s="129" t="s">
        <v>218</v>
      </c>
      <c r="M164" s="176">
        <f t="shared" ref="M164:AQ164" si="64" xml:space="preserve"> M$376*(M196+M293)</f>
        <v>1783.5622892746699</v>
      </c>
      <c r="N164" s="176">
        <f t="shared" si="64"/>
        <v>1597.9941896466974</v>
      </c>
      <c r="O164" s="176">
        <f t="shared" si="64"/>
        <v>1523.0418654408463</v>
      </c>
      <c r="P164" s="176">
        <f t="shared" si="64"/>
        <v>1448.0895412349953</v>
      </c>
      <c r="Q164" s="176">
        <f t="shared" si="64"/>
        <v>1373.1372170291443</v>
      </c>
      <c r="R164" s="176">
        <f t="shared" si="64"/>
        <v>1298.1848928232932</v>
      </c>
      <c r="S164" s="176">
        <f t="shared" si="64"/>
        <v>1224.1711427873574</v>
      </c>
      <c r="T164" s="176">
        <f t="shared" si="64"/>
        <v>1150.0415231884244</v>
      </c>
      <c r="U164" s="176">
        <f t="shared" si="64"/>
        <v>1075.7962026119585</v>
      </c>
      <c r="V164" s="176">
        <f t="shared" si="64"/>
        <v>1001.4353489932919</v>
      </c>
      <c r="W164" s="176">
        <f t="shared" si="64"/>
        <v>926.95912962152659</v>
      </c>
      <c r="X164" s="176">
        <f t="shared" si="64"/>
        <v>916.19229618589918</v>
      </c>
      <c r="Y164" s="176">
        <f t="shared" si="64"/>
        <v>905.42546275027178</v>
      </c>
      <c r="Z164" s="176">
        <f t="shared" si="64"/>
        <v>894.65862931464449</v>
      </c>
      <c r="AA164" s="176">
        <f t="shared" si="64"/>
        <v>883.89179587901708</v>
      </c>
      <c r="AB164" s="176">
        <f t="shared" si="64"/>
        <v>873.12496244338979</v>
      </c>
      <c r="AC164" s="176">
        <f t="shared" si="64"/>
        <v>862.35812900776239</v>
      </c>
      <c r="AD164" s="176">
        <f t="shared" si="64"/>
        <v>851.59129557213498</v>
      </c>
      <c r="AE164" s="176">
        <f t="shared" si="64"/>
        <v>840.82446213650769</v>
      </c>
      <c r="AF164" s="176">
        <f t="shared" si="64"/>
        <v>830.05762870088029</v>
      </c>
      <c r="AG164" s="176">
        <f t="shared" si="64"/>
        <v>819.29079526525288</v>
      </c>
      <c r="AH164" s="176">
        <f t="shared" si="64"/>
        <v>808.52396182962559</v>
      </c>
      <c r="AI164" s="176">
        <f t="shared" si="64"/>
        <v>797.75712839399819</v>
      </c>
      <c r="AJ164" s="176">
        <f t="shared" si="64"/>
        <v>786.99029495837078</v>
      </c>
      <c r="AK164" s="176">
        <f t="shared" si="64"/>
        <v>776.22346152274349</v>
      </c>
      <c r="AL164" s="176">
        <f t="shared" si="64"/>
        <v>765.45662808711609</v>
      </c>
      <c r="AM164" s="176">
        <f t="shared" si="64"/>
        <v>754.6897946514888</v>
      </c>
      <c r="AN164" s="176">
        <f t="shared" si="64"/>
        <v>743.92296121586139</v>
      </c>
      <c r="AO164" s="176">
        <f t="shared" si="64"/>
        <v>733.15612778023399</v>
      </c>
      <c r="AP164" s="176">
        <f t="shared" si="64"/>
        <v>722.3892943446067</v>
      </c>
      <c r="AQ164" s="176">
        <f t="shared" si="64"/>
        <v>711.62246090897838</v>
      </c>
    </row>
    <row r="165" spans="1:91" ht="14.25" customHeight="1" thickBot="1">
      <c r="G165" s="22"/>
      <c r="H165" s="302"/>
      <c r="J165" s="304"/>
      <c r="K165" s="144" t="s">
        <v>232</v>
      </c>
      <c r="L165" s="144" t="s">
        <v>214</v>
      </c>
      <c r="M165" s="177">
        <f t="shared" ref="M165:AQ165" si="65" xml:space="preserve"> M$377*(M197+M294)</f>
        <v>1783.5622892746699</v>
      </c>
      <c r="N165" s="177">
        <f t="shared" si="65"/>
        <v>1597.9941896466974</v>
      </c>
      <c r="O165" s="177">
        <f t="shared" si="65"/>
        <v>1585.804672762361</v>
      </c>
      <c r="P165" s="177">
        <f t="shared" si="65"/>
        <v>1573.6151558780246</v>
      </c>
      <c r="Q165" s="177">
        <f t="shared" si="65"/>
        <v>1561.4256389936879</v>
      </c>
      <c r="R165" s="177">
        <f t="shared" si="65"/>
        <v>1549.2361221093515</v>
      </c>
      <c r="S165" s="177">
        <f t="shared" si="65"/>
        <v>1538.2259657805068</v>
      </c>
      <c r="T165" s="177">
        <f t="shared" si="65"/>
        <v>1527.1959759427853</v>
      </c>
      <c r="U165" s="177">
        <f t="shared" si="65"/>
        <v>1516.1461828693084</v>
      </c>
      <c r="V165" s="177">
        <f t="shared" si="65"/>
        <v>1505.0766167137556</v>
      </c>
      <c r="W165" s="177">
        <f t="shared" si="65"/>
        <v>1493.9873075110906</v>
      </c>
      <c r="X165" s="177">
        <f t="shared" si="65"/>
        <v>1465.6358986166126</v>
      </c>
      <c r="Y165" s="177">
        <f t="shared" si="65"/>
        <v>1437.2844897221344</v>
      </c>
      <c r="Z165" s="177">
        <f t="shared" si="65"/>
        <v>1408.9330808276563</v>
      </c>
      <c r="AA165" s="177">
        <f t="shared" si="65"/>
        <v>1380.5816719331781</v>
      </c>
      <c r="AB165" s="177">
        <f t="shared" si="65"/>
        <v>1352.2302630387001</v>
      </c>
      <c r="AC165" s="177">
        <f t="shared" si="65"/>
        <v>1323.8788541442218</v>
      </c>
      <c r="AD165" s="177">
        <f t="shared" si="65"/>
        <v>1295.5274452497438</v>
      </c>
      <c r="AE165" s="177">
        <f t="shared" si="65"/>
        <v>1267.1760363552658</v>
      </c>
      <c r="AF165" s="177">
        <f t="shared" si="65"/>
        <v>1238.8246274607875</v>
      </c>
      <c r="AG165" s="177">
        <f t="shared" si="65"/>
        <v>1210.4732185663095</v>
      </c>
      <c r="AH165" s="177">
        <f t="shared" si="65"/>
        <v>1182.1218096718312</v>
      </c>
      <c r="AI165" s="177">
        <f t="shared" si="65"/>
        <v>1153.7704007773532</v>
      </c>
      <c r="AJ165" s="177">
        <f t="shared" si="65"/>
        <v>1125.4189918828749</v>
      </c>
      <c r="AK165" s="177">
        <f t="shared" si="65"/>
        <v>1097.0675829883969</v>
      </c>
      <c r="AL165" s="177">
        <f t="shared" si="65"/>
        <v>1068.7161740939187</v>
      </c>
      <c r="AM165" s="177">
        <f t="shared" si="65"/>
        <v>1040.3647651994404</v>
      </c>
      <c r="AN165" s="177">
        <f t="shared" si="65"/>
        <v>1012.0133563049623</v>
      </c>
      <c r="AO165" s="177">
        <f t="shared" si="65"/>
        <v>983.661947410484</v>
      </c>
      <c r="AP165" s="177">
        <f t="shared" si="65"/>
        <v>955.31053851600575</v>
      </c>
      <c r="AQ165" s="177">
        <f t="shared" si="65"/>
        <v>926.95912962152659</v>
      </c>
    </row>
    <row r="166" spans="1:91" ht="14.25" customHeight="1" thickTop="1">
      <c r="G166" s="22"/>
      <c r="H166" s="302"/>
      <c r="J166" s="304"/>
      <c r="K166" s="140" t="s">
        <v>231</v>
      </c>
      <c r="L166" s="140" t="s">
        <v>219</v>
      </c>
      <c r="M166" s="175">
        <f t="shared" ref="M166:AQ166" si="66" xml:space="preserve"> M$375*(M198+M295)</f>
        <v>1783.5622892746699</v>
      </c>
      <c r="N166" s="175">
        <f t="shared" si="66"/>
        <v>1597.9941896466974</v>
      </c>
      <c r="O166" s="175">
        <f t="shared" si="66"/>
        <v>1499.2068350584677</v>
      </c>
      <c r="P166" s="175">
        <f t="shared" si="66"/>
        <v>1400.4194804702381</v>
      </c>
      <c r="Q166" s="175">
        <f t="shared" si="66"/>
        <v>1301.6321258820085</v>
      </c>
      <c r="R166" s="175">
        <f t="shared" si="66"/>
        <v>1202.8447712937786</v>
      </c>
      <c r="S166" s="175">
        <f t="shared" si="66"/>
        <v>1104.9045489680545</v>
      </c>
      <c r="T166" s="175">
        <f t="shared" si="66"/>
        <v>1006.8119860805766</v>
      </c>
      <c r="U166" s="175">
        <f t="shared" si="66"/>
        <v>908.56730374280482</v>
      </c>
      <c r="V166" s="175">
        <f t="shared" si="66"/>
        <v>810.17072221452861</v>
      </c>
      <c r="W166" s="175">
        <f t="shared" si="66"/>
        <v>711.62246090897838</v>
      </c>
      <c r="X166" s="175">
        <f t="shared" si="66"/>
        <v>702.45062184695848</v>
      </c>
      <c r="Y166" s="175">
        <f t="shared" si="66"/>
        <v>693.2787827849387</v>
      </c>
      <c r="Z166" s="175">
        <f t="shared" si="66"/>
        <v>684.1069437229188</v>
      </c>
      <c r="AA166" s="175">
        <f t="shared" si="66"/>
        <v>674.9351046608989</v>
      </c>
      <c r="AB166" s="175">
        <f t="shared" si="66"/>
        <v>665.76326559887912</v>
      </c>
      <c r="AC166" s="175">
        <f t="shared" si="66"/>
        <v>656.59142653685922</v>
      </c>
      <c r="AD166" s="175">
        <f t="shared" si="66"/>
        <v>647.41958747483943</v>
      </c>
      <c r="AE166" s="175">
        <f t="shared" si="66"/>
        <v>638.24774841281953</v>
      </c>
      <c r="AF166" s="175">
        <f t="shared" si="66"/>
        <v>629.07590935079963</v>
      </c>
      <c r="AG166" s="175">
        <f t="shared" si="66"/>
        <v>619.90407028877985</v>
      </c>
      <c r="AH166" s="175">
        <f t="shared" si="66"/>
        <v>610.73223122675995</v>
      </c>
      <c r="AI166" s="175">
        <f t="shared" si="66"/>
        <v>601.56039216474016</v>
      </c>
      <c r="AJ166" s="175">
        <f t="shared" si="66"/>
        <v>592.38855310272027</v>
      </c>
      <c r="AK166" s="175">
        <f t="shared" si="66"/>
        <v>583.21671404070037</v>
      </c>
      <c r="AL166" s="175">
        <f t="shared" si="66"/>
        <v>574.04487497868058</v>
      </c>
      <c r="AM166" s="175">
        <f t="shared" si="66"/>
        <v>564.87303591666068</v>
      </c>
      <c r="AN166" s="175">
        <f t="shared" si="66"/>
        <v>555.7011968546409</v>
      </c>
      <c r="AO166" s="175">
        <f t="shared" si="66"/>
        <v>546.529357792621</v>
      </c>
      <c r="AP166" s="175">
        <f t="shared" si="66"/>
        <v>537.3575187306011</v>
      </c>
      <c r="AQ166" s="175">
        <f t="shared" si="66"/>
        <v>528.18567966858086</v>
      </c>
    </row>
    <row r="167" spans="1:91" ht="14.25" customHeight="1">
      <c r="G167" s="22"/>
      <c r="H167" s="302"/>
      <c r="J167" s="304"/>
      <c r="K167" s="19" t="s">
        <v>231</v>
      </c>
      <c r="L167" s="129" t="s">
        <v>218</v>
      </c>
      <c r="M167" s="176">
        <f t="shared" ref="M167:AQ167" si="67" xml:space="preserve"> M$376*(M199+M296)</f>
        <v>1783.5622892746699</v>
      </c>
      <c r="N167" s="176">
        <f t="shared" si="67"/>
        <v>1597.9941896466974</v>
      </c>
      <c r="O167" s="176">
        <f t="shared" si="67"/>
        <v>1523.0418654408463</v>
      </c>
      <c r="P167" s="176">
        <f t="shared" si="67"/>
        <v>1448.0895412349953</v>
      </c>
      <c r="Q167" s="176">
        <f t="shared" si="67"/>
        <v>1373.1372170291443</v>
      </c>
      <c r="R167" s="176">
        <f t="shared" si="67"/>
        <v>1298.1848928232932</v>
      </c>
      <c r="S167" s="176">
        <f t="shared" si="67"/>
        <v>1224.1711427873574</v>
      </c>
      <c r="T167" s="176">
        <f t="shared" si="67"/>
        <v>1150.0415231884244</v>
      </c>
      <c r="U167" s="176">
        <f t="shared" si="67"/>
        <v>1075.7962026119585</v>
      </c>
      <c r="V167" s="176">
        <f t="shared" si="67"/>
        <v>1001.4353489932919</v>
      </c>
      <c r="W167" s="176">
        <f t="shared" si="67"/>
        <v>926.95912962152659</v>
      </c>
      <c r="X167" s="176">
        <f t="shared" si="67"/>
        <v>916.19229618589918</v>
      </c>
      <c r="Y167" s="176">
        <f t="shared" si="67"/>
        <v>905.42546275027178</v>
      </c>
      <c r="Z167" s="176">
        <f t="shared" si="67"/>
        <v>894.65862931464449</v>
      </c>
      <c r="AA167" s="176">
        <f t="shared" si="67"/>
        <v>883.89179587901708</v>
      </c>
      <c r="AB167" s="176">
        <f t="shared" si="67"/>
        <v>873.12496244338979</v>
      </c>
      <c r="AC167" s="176">
        <f t="shared" si="67"/>
        <v>862.35812900776239</v>
      </c>
      <c r="AD167" s="176">
        <f t="shared" si="67"/>
        <v>851.59129557213498</v>
      </c>
      <c r="AE167" s="176">
        <f t="shared" si="67"/>
        <v>840.82446213650769</v>
      </c>
      <c r="AF167" s="176">
        <f t="shared" si="67"/>
        <v>830.05762870088029</v>
      </c>
      <c r="AG167" s="176">
        <f t="shared" si="67"/>
        <v>819.29079526525288</v>
      </c>
      <c r="AH167" s="176">
        <f t="shared" si="67"/>
        <v>808.52396182962559</v>
      </c>
      <c r="AI167" s="176">
        <f t="shared" si="67"/>
        <v>797.75712839399819</v>
      </c>
      <c r="AJ167" s="176">
        <f t="shared" si="67"/>
        <v>786.99029495837078</v>
      </c>
      <c r="AK167" s="176">
        <f t="shared" si="67"/>
        <v>776.22346152274349</v>
      </c>
      <c r="AL167" s="176">
        <f t="shared" si="67"/>
        <v>765.45662808711609</v>
      </c>
      <c r="AM167" s="176">
        <f t="shared" si="67"/>
        <v>754.6897946514888</v>
      </c>
      <c r="AN167" s="176">
        <f t="shared" si="67"/>
        <v>743.92296121586139</v>
      </c>
      <c r="AO167" s="176">
        <f t="shared" si="67"/>
        <v>733.15612778023399</v>
      </c>
      <c r="AP167" s="176">
        <f t="shared" si="67"/>
        <v>722.3892943446067</v>
      </c>
      <c r="AQ167" s="176">
        <f t="shared" si="67"/>
        <v>711.62246090897838</v>
      </c>
    </row>
    <row r="168" spans="1:91" ht="14.25" customHeight="1" thickBot="1">
      <c r="G168" s="22"/>
      <c r="H168" s="302"/>
      <c r="J168" s="304"/>
      <c r="K168" s="144" t="s">
        <v>231</v>
      </c>
      <c r="L168" s="144" t="s">
        <v>214</v>
      </c>
      <c r="M168" s="177">
        <f t="shared" ref="M168:AQ168" si="68" xml:space="preserve"> M$377*(M200+M297)</f>
        <v>1783.5622892746699</v>
      </c>
      <c r="N168" s="177">
        <f t="shared" si="68"/>
        <v>1597.9941896466974</v>
      </c>
      <c r="O168" s="177">
        <f t="shared" si="68"/>
        <v>1585.804672762361</v>
      </c>
      <c r="P168" s="177">
        <f t="shared" si="68"/>
        <v>1573.6151558780246</v>
      </c>
      <c r="Q168" s="177">
        <f t="shared" si="68"/>
        <v>1561.4256389936879</v>
      </c>
      <c r="R168" s="177">
        <f t="shared" si="68"/>
        <v>1549.2361221093515</v>
      </c>
      <c r="S168" s="177">
        <f t="shared" si="68"/>
        <v>1538.2259657805068</v>
      </c>
      <c r="T168" s="177">
        <f t="shared" si="68"/>
        <v>1527.1959759427853</v>
      </c>
      <c r="U168" s="177">
        <f t="shared" si="68"/>
        <v>1516.1461828693084</v>
      </c>
      <c r="V168" s="177">
        <f t="shared" si="68"/>
        <v>1505.0766167137556</v>
      </c>
      <c r="W168" s="177">
        <f t="shared" si="68"/>
        <v>1493.9873075110906</v>
      </c>
      <c r="X168" s="177">
        <f t="shared" si="68"/>
        <v>1465.6358986166126</v>
      </c>
      <c r="Y168" s="177">
        <f t="shared" si="68"/>
        <v>1437.2844897221344</v>
      </c>
      <c r="Z168" s="177">
        <f t="shared" si="68"/>
        <v>1408.9330808276563</v>
      </c>
      <c r="AA168" s="177">
        <f t="shared" si="68"/>
        <v>1380.5816719331781</v>
      </c>
      <c r="AB168" s="177">
        <f t="shared" si="68"/>
        <v>1352.2302630387001</v>
      </c>
      <c r="AC168" s="177">
        <f t="shared" si="68"/>
        <v>1323.8788541442218</v>
      </c>
      <c r="AD168" s="177">
        <f t="shared" si="68"/>
        <v>1295.5274452497438</v>
      </c>
      <c r="AE168" s="177">
        <f t="shared" si="68"/>
        <v>1267.1760363552658</v>
      </c>
      <c r="AF168" s="177">
        <f t="shared" si="68"/>
        <v>1238.8246274607875</v>
      </c>
      <c r="AG168" s="177">
        <f t="shared" si="68"/>
        <v>1210.4732185663095</v>
      </c>
      <c r="AH168" s="177">
        <f t="shared" si="68"/>
        <v>1182.1218096718312</v>
      </c>
      <c r="AI168" s="177">
        <f t="shared" si="68"/>
        <v>1153.7704007773532</v>
      </c>
      <c r="AJ168" s="177">
        <f t="shared" si="68"/>
        <v>1125.4189918828749</v>
      </c>
      <c r="AK168" s="177">
        <f t="shared" si="68"/>
        <v>1097.0675829883969</v>
      </c>
      <c r="AL168" s="177">
        <f t="shared" si="68"/>
        <v>1068.7161740939187</v>
      </c>
      <c r="AM168" s="177">
        <f t="shared" si="68"/>
        <v>1040.3647651994404</v>
      </c>
      <c r="AN168" s="177">
        <f t="shared" si="68"/>
        <v>1012.0133563049623</v>
      </c>
      <c r="AO168" s="177">
        <f t="shared" si="68"/>
        <v>983.661947410484</v>
      </c>
      <c r="AP168" s="177">
        <f t="shared" si="68"/>
        <v>955.31053851600575</v>
      </c>
      <c r="AQ168" s="177">
        <f t="shared" si="68"/>
        <v>926.95912962152659</v>
      </c>
      <c r="AT168" s="153"/>
      <c r="AU168" s="153"/>
    </row>
    <row r="169" spans="1:91" ht="14.25" customHeight="1" thickTop="1" thickBot="1">
      <c r="G169" s="22"/>
      <c r="H169" s="302"/>
      <c r="J169" s="304"/>
      <c r="K169" s="140" t="s">
        <v>230</v>
      </c>
      <c r="L169" s="140" t="s">
        <v>219</v>
      </c>
      <c r="M169" s="175">
        <f t="shared" ref="M169:AQ169" si="69" xml:space="preserve"> M$375*(M201+M298)</f>
        <v>1783.5622892746699</v>
      </c>
      <c r="N169" s="175">
        <f t="shared" si="69"/>
        <v>1597.9941896466974</v>
      </c>
      <c r="O169" s="175">
        <f t="shared" si="69"/>
        <v>1499.2068350584677</v>
      </c>
      <c r="P169" s="175">
        <f t="shared" si="69"/>
        <v>1400.4194804702381</v>
      </c>
      <c r="Q169" s="175">
        <f t="shared" si="69"/>
        <v>1301.6321258820085</v>
      </c>
      <c r="R169" s="175">
        <f t="shared" si="69"/>
        <v>1202.8447712937786</v>
      </c>
      <c r="S169" s="175">
        <f t="shared" si="69"/>
        <v>1104.9045489680545</v>
      </c>
      <c r="T169" s="175">
        <f t="shared" si="69"/>
        <v>1006.8119860805766</v>
      </c>
      <c r="U169" s="175">
        <f t="shared" si="69"/>
        <v>908.56730374280482</v>
      </c>
      <c r="V169" s="175">
        <f t="shared" si="69"/>
        <v>810.17072221452861</v>
      </c>
      <c r="W169" s="175">
        <f t="shared" si="69"/>
        <v>711.62246090897838</v>
      </c>
      <c r="X169" s="175">
        <f t="shared" si="69"/>
        <v>702.45062184695848</v>
      </c>
      <c r="Y169" s="175">
        <f t="shared" si="69"/>
        <v>693.2787827849387</v>
      </c>
      <c r="Z169" s="175">
        <f t="shared" si="69"/>
        <v>684.1069437229188</v>
      </c>
      <c r="AA169" s="175">
        <f t="shared" si="69"/>
        <v>674.9351046608989</v>
      </c>
      <c r="AB169" s="175">
        <f t="shared" si="69"/>
        <v>665.76326559887912</v>
      </c>
      <c r="AC169" s="175">
        <f t="shared" si="69"/>
        <v>656.59142653685922</v>
      </c>
      <c r="AD169" s="175">
        <f t="shared" si="69"/>
        <v>647.41958747483943</v>
      </c>
      <c r="AE169" s="175">
        <f t="shared" si="69"/>
        <v>638.24774841281953</v>
      </c>
      <c r="AF169" s="175">
        <f t="shared" si="69"/>
        <v>629.07590935079963</v>
      </c>
      <c r="AG169" s="175">
        <f t="shared" si="69"/>
        <v>619.90407028877985</v>
      </c>
      <c r="AH169" s="175">
        <f t="shared" si="69"/>
        <v>610.73223122675995</v>
      </c>
      <c r="AI169" s="175">
        <f t="shared" si="69"/>
        <v>601.56039216474016</v>
      </c>
      <c r="AJ169" s="175">
        <f t="shared" si="69"/>
        <v>592.38855310272027</v>
      </c>
      <c r="AK169" s="175">
        <f t="shared" si="69"/>
        <v>583.21671404070037</v>
      </c>
      <c r="AL169" s="175">
        <f t="shared" si="69"/>
        <v>574.04487497868058</v>
      </c>
      <c r="AM169" s="175">
        <f t="shared" si="69"/>
        <v>564.87303591666068</v>
      </c>
      <c r="AN169" s="175">
        <f t="shared" si="69"/>
        <v>555.7011968546409</v>
      </c>
      <c r="AO169" s="175">
        <f t="shared" si="69"/>
        <v>546.529357792621</v>
      </c>
      <c r="AP169" s="175">
        <f t="shared" si="69"/>
        <v>537.3575187306011</v>
      </c>
      <c r="AQ169" s="175">
        <f t="shared" si="69"/>
        <v>528.18567966858086</v>
      </c>
      <c r="AV169" s="153"/>
      <c r="AW169" s="153"/>
      <c r="AX169" s="153"/>
      <c r="AY169" s="153"/>
      <c r="BB169" s="153"/>
    </row>
    <row r="170" spans="1:91" s="153" customFormat="1" ht="14.25" customHeight="1" thickTop="1" thickBot="1">
      <c r="A170" s="16"/>
      <c r="B170" s="16"/>
      <c r="C170" s="16"/>
      <c r="D170" s="16"/>
      <c r="E170" s="16"/>
      <c r="F170" s="16"/>
      <c r="G170" s="22"/>
      <c r="H170" s="302"/>
      <c r="I170" s="16"/>
      <c r="J170" s="304"/>
      <c r="K170" s="19" t="s">
        <v>230</v>
      </c>
      <c r="L170" s="129" t="s">
        <v>218</v>
      </c>
      <c r="M170" s="176">
        <f t="shared" ref="M170:AQ170" si="70" xml:space="preserve"> M$376*(M202+M299)</f>
        <v>1783.5622892746699</v>
      </c>
      <c r="N170" s="176">
        <f t="shared" si="70"/>
        <v>1597.9941896466974</v>
      </c>
      <c r="O170" s="176">
        <f t="shared" si="70"/>
        <v>1523.0418654408463</v>
      </c>
      <c r="P170" s="176">
        <f t="shared" si="70"/>
        <v>1448.0895412349953</v>
      </c>
      <c r="Q170" s="176">
        <f t="shared" si="70"/>
        <v>1373.1372170291443</v>
      </c>
      <c r="R170" s="176">
        <f t="shared" si="70"/>
        <v>1298.1848928232932</v>
      </c>
      <c r="S170" s="176">
        <f t="shared" si="70"/>
        <v>1224.1711427873574</v>
      </c>
      <c r="T170" s="176">
        <f t="shared" si="70"/>
        <v>1150.0415231884244</v>
      </c>
      <c r="U170" s="176">
        <f t="shared" si="70"/>
        <v>1075.7962026119585</v>
      </c>
      <c r="V170" s="176">
        <f t="shared" si="70"/>
        <v>1001.4353489932919</v>
      </c>
      <c r="W170" s="176">
        <f t="shared" si="70"/>
        <v>926.95912962152659</v>
      </c>
      <c r="X170" s="176">
        <f t="shared" si="70"/>
        <v>916.19229618589918</v>
      </c>
      <c r="Y170" s="176">
        <f t="shared" si="70"/>
        <v>905.42546275027178</v>
      </c>
      <c r="Z170" s="176">
        <f t="shared" si="70"/>
        <v>894.65862931464449</v>
      </c>
      <c r="AA170" s="176">
        <f t="shared" si="70"/>
        <v>883.89179587901708</v>
      </c>
      <c r="AB170" s="176">
        <f t="shared" si="70"/>
        <v>873.12496244338979</v>
      </c>
      <c r="AC170" s="176">
        <f t="shared" si="70"/>
        <v>862.35812900776239</v>
      </c>
      <c r="AD170" s="176">
        <f t="shared" si="70"/>
        <v>851.59129557213498</v>
      </c>
      <c r="AE170" s="176">
        <f t="shared" si="70"/>
        <v>840.82446213650769</v>
      </c>
      <c r="AF170" s="176">
        <f t="shared" si="70"/>
        <v>830.05762870088029</v>
      </c>
      <c r="AG170" s="176">
        <f t="shared" si="70"/>
        <v>819.29079526525288</v>
      </c>
      <c r="AH170" s="176">
        <f t="shared" si="70"/>
        <v>808.52396182962559</v>
      </c>
      <c r="AI170" s="176">
        <f t="shared" si="70"/>
        <v>797.75712839399819</v>
      </c>
      <c r="AJ170" s="176">
        <f t="shared" si="70"/>
        <v>786.99029495837078</v>
      </c>
      <c r="AK170" s="176">
        <f t="shared" si="70"/>
        <v>776.22346152274349</v>
      </c>
      <c r="AL170" s="176">
        <f t="shared" si="70"/>
        <v>765.45662808711609</v>
      </c>
      <c r="AM170" s="176">
        <f t="shared" si="70"/>
        <v>754.6897946514888</v>
      </c>
      <c r="AN170" s="176">
        <f t="shared" si="70"/>
        <v>743.92296121586139</v>
      </c>
      <c r="AO170" s="176">
        <f t="shared" si="70"/>
        <v>733.15612778023399</v>
      </c>
      <c r="AP170" s="176">
        <f t="shared" si="70"/>
        <v>722.3892943446067</v>
      </c>
      <c r="AQ170" s="176">
        <f t="shared" si="70"/>
        <v>711.62246090897838</v>
      </c>
      <c r="AR170" s="16"/>
      <c r="AS170" s="16"/>
      <c r="AT170" s="16"/>
      <c r="AU170" s="16"/>
      <c r="AV170" s="155"/>
      <c r="AW170" s="155"/>
      <c r="AX170" s="155"/>
      <c r="AY170" s="155"/>
      <c r="BB170" s="155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</row>
    <row r="171" spans="1:91" s="155" customFormat="1" ht="14.25" customHeight="1" thickTop="1" thickBot="1">
      <c r="A171" s="16"/>
      <c r="B171" s="16"/>
      <c r="C171" s="16"/>
      <c r="D171" s="16"/>
      <c r="E171" s="16"/>
      <c r="F171" s="16"/>
      <c r="G171" s="22"/>
      <c r="H171" s="302"/>
      <c r="I171" s="16"/>
      <c r="J171" s="304"/>
      <c r="K171" s="144" t="s">
        <v>230</v>
      </c>
      <c r="L171" s="144" t="s">
        <v>214</v>
      </c>
      <c r="M171" s="177">
        <f t="shared" ref="M171:AQ171" si="71" xml:space="preserve"> M$377*(M203+M300)</f>
        <v>1783.5622892746699</v>
      </c>
      <c r="N171" s="177">
        <f t="shared" si="71"/>
        <v>1597.9941896466974</v>
      </c>
      <c r="O171" s="177">
        <f t="shared" si="71"/>
        <v>1585.804672762361</v>
      </c>
      <c r="P171" s="177">
        <f t="shared" si="71"/>
        <v>1573.6151558780246</v>
      </c>
      <c r="Q171" s="177">
        <f t="shared" si="71"/>
        <v>1561.4256389936879</v>
      </c>
      <c r="R171" s="177">
        <f t="shared" si="71"/>
        <v>1549.2361221093515</v>
      </c>
      <c r="S171" s="177">
        <f t="shared" si="71"/>
        <v>1538.2259657805068</v>
      </c>
      <c r="T171" s="177">
        <f t="shared" si="71"/>
        <v>1527.1959759427853</v>
      </c>
      <c r="U171" s="177">
        <f t="shared" si="71"/>
        <v>1516.1461828693084</v>
      </c>
      <c r="V171" s="177">
        <f t="shared" si="71"/>
        <v>1505.0766167137556</v>
      </c>
      <c r="W171" s="177">
        <f t="shared" si="71"/>
        <v>1493.9873075110906</v>
      </c>
      <c r="X171" s="177">
        <f t="shared" si="71"/>
        <v>1465.6358986166126</v>
      </c>
      <c r="Y171" s="177">
        <f t="shared" si="71"/>
        <v>1437.2844897221344</v>
      </c>
      <c r="Z171" s="177">
        <f t="shared" si="71"/>
        <v>1408.9330808276563</v>
      </c>
      <c r="AA171" s="177">
        <f t="shared" si="71"/>
        <v>1380.5816719331781</v>
      </c>
      <c r="AB171" s="177">
        <f t="shared" si="71"/>
        <v>1352.2302630387001</v>
      </c>
      <c r="AC171" s="177">
        <f t="shared" si="71"/>
        <v>1323.8788541442218</v>
      </c>
      <c r="AD171" s="177">
        <f t="shared" si="71"/>
        <v>1295.5274452497438</v>
      </c>
      <c r="AE171" s="177">
        <f t="shared" si="71"/>
        <v>1267.1760363552658</v>
      </c>
      <c r="AF171" s="177">
        <f t="shared" si="71"/>
        <v>1238.8246274607875</v>
      </c>
      <c r="AG171" s="177">
        <f t="shared" si="71"/>
        <v>1210.4732185663095</v>
      </c>
      <c r="AH171" s="177">
        <f t="shared" si="71"/>
        <v>1182.1218096718312</v>
      </c>
      <c r="AI171" s="177">
        <f t="shared" si="71"/>
        <v>1153.7704007773532</v>
      </c>
      <c r="AJ171" s="177">
        <f t="shared" si="71"/>
        <v>1125.4189918828749</v>
      </c>
      <c r="AK171" s="177">
        <f t="shared" si="71"/>
        <v>1097.0675829883969</v>
      </c>
      <c r="AL171" s="177">
        <f t="shared" si="71"/>
        <v>1068.7161740939187</v>
      </c>
      <c r="AM171" s="177">
        <f t="shared" si="71"/>
        <v>1040.3647651994404</v>
      </c>
      <c r="AN171" s="177">
        <f t="shared" si="71"/>
        <v>1012.0133563049623</v>
      </c>
      <c r="AO171" s="177">
        <f t="shared" si="71"/>
        <v>983.661947410484</v>
      </c>
      <c r="AP171" s="177">
        <f t="shared" si="71"/>
        <v>955.31053851600575</v>
      </c>
      <c r="AQ171" s="177">
        <f t="shared" si="71"/>
        <v>926.95912962152659</v>
      </c>
      <c r="AR171" s="16"/>
      <c r="AS171" s="16"/>
      <c r="AT171" s="16"/>
      <c r="AU171" s="16"/>
      <c r="AV171" s="16"/>
      <c r="AW171" s="16"/>
      <c r="AX171" s="16"/>
      <c r="AY171" s="16"/>
      <c r="BB171" s="16"/>
      <c r="BC171" s="16"/>
      <c r="BD171" s="16"/>
      <c r="BE171" s="16"/>
      <c r="BF171" s="16"/>
      <c r="BG171" s="153"/>
      <c r="BH171" s="153"/>
      <c r="BI171" s="153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ht="14.25" customHeight="1" thickTop="1" thickBot="1">
      <c r="G172" s="22"/>
      <c r="H172" s="302"/>
      <c r="J172" s="304"/>
      <c r="K172" s="140" t="s">
        <v>229</v>
      </c>
      <c r="L172" s="140" t="s">
        <v>219</v>
      </c>
      <c r="M172" s="175">
        <f t="shared" ref="M172:AQ172" si="72" xml:space="preserve"> M$375*(M204+M301)</f>
        <v>1783.5622892746699</v>
      </c>
      <c r="N172" s="175">
        <f t="shared" si="72"/>
        <v>1597.9941896466974</v>
      </c>
      <c r="O172" s="175">
        <f t="shared" si="72"/>
        <v>1499.2068350584677</v>
      </c>
      <c r="P172" s="175">
        <f t="shared" si="72"/>
        <v>1400.4194804702381</v>
      </c>
      <c r="Q172" s="175">
        <f t="shared" si="72"/>
        <v>1301.6321258820085</v>
      </c>
      <c r="R172" s="175">
        <f t="shared" si="72"/>
        <v>1202.8447712937786</v>
      </c>
      <c r="S172" s="175">
        <f t="shared" si="72"/>
        <v>1104.9045489680545</v>
      </c>
      <c r="T172" s="175">
        <f t="shared" si="72"/>
        <v>1006.8119860805766</v>
      </c>
      <c r="U172" s="175">
        <f t="shared" si="72"/>
        <v>908.56730374280482</v>
      </c>
      <c r="V172" s="175">
        <f t="shared" si="72"/>
        <v>810.17072221452861</v>
      </c>
      <c r="W172" s="175">
        <f t="shared" si="72"/>
        <v>711.62246090897838</v>
      </c>
      <c r="X172" s="175">
        <f t="shared" si="72"/>
        <v>702.45062184695848</v>
      </c>
      <c r="Y172" s="175">
        <f t="shared" si="72"/>
        <v>693.2787827849387</v>
      </c>
      <c r="Z172" s="175">
        <f t="shared" si="72"/>
        <v>684.1069437229188</v>
      </c>
      <c r="AA172" s="175">
        <f t="shared" si="72"/>
        <v>674.9351046608989</v>
      </c>
      <c r="AB172" s="175">
        <f t="shared" si="72"/>
        <v>665.76326559887912</v>
      </c>
      <c r="AC172" s="175">
        <f t="shared" si="72"/>
        <v>656.59142653685922</v>
      </c>
      <c r="AD172" s="175">
        <f t="shared" si="72"/>
        <v>647.41958747483943</v>
      </c>
      <c r="AE172" s="175">
        <f t="shared" si="72"/>
        <v>638.24774841281953</v>
      </c>
      <c r="AF172" s="175">
        <f t="shared" si="72"/>
        <v>629.07590935079963</v>
      </c>
      <c r="AG172" s="175">
        <f t="shared" si="72"/>
        <v>619.90407028877985</v>
      </c>
      <c r="AH172" s="175">
        <f t="shared" si="72"/>
        <v>610.73223122675995</v>
      </c>
      <c r="AI172" s="175">
        <f t="shared" si="72"/>
        <v>601.56039216474016</v>
      </c>
      <c r="AJ172" s="175">
        <f t="shared" si="72"/>
        <v>592.38855310272027</v>
      </c>
      <c r="AK172" s="175">
        <f t="shared" si="72"/>
        <v>583.21671404070037</v>
      </c>
      <c r="AL172" s="175">
        <f t="shared" si="72"/>
        <v>574.04487497868058</v>
      </c>
      <c r="AM172" s="175">
        <f t="shared" si="72"/>
        <v>564.87303591666068</v>
      </c>
      <c r="AN172" s="175">
        <f t="shared" si="72"/>
        <v>555.7011968546409</v>
      </c>
      <c r="AO172" s="175">
        <f t="shared" si="72"/>
        <v>546.529357792621</v>
      </c>
      <c r="AP172" s="175">
        <f t="shared" si="72"/>
        <v>537.3575187306011</v>
      </c>
      <c r="AQ172" s="175">
        <f t="shared" si="72"/>
        <v>528.18567966858086</v>
      </c>
      <c r="AV172" s="153"/>
      <c r="AW172" s="153"/>
      <c r="AX172" s="153"/>
      <c r="AY172" s="153"/>
      <c r="BB172" s="153"/>
    </row>
    <row r="173" spans="1:91" s="153" customFormat="1" ht="14.25" customHeight="1" thickTop="1" thickBot="1">
      <c r="A173" s="16"/>
      <c r="B173" s="16"/>
      <c r="C173" s="16"/>
      <c r="D173" s="16"/>
      <c r="E173" s="16"/>
      <c r="F173" s="16"/>
      <c r="G173" s="22"/>
      <c r="H173" s="302"/>
      <c r="I173" s="16"/>
      <c r="J173" s="304"/>
      <c r="K173" s="19" t="s">
        <v>229</v>
      </c>
      <c r="L173" s="129" t="s">
        <v>218</v>
      </c>
      <c r="M173" s="176">
        <f t="shared" ref="M173:AQ173" si="73" xml:space="preserve"> M$376*(M205+M302)</f>
        <v>1783.5622892746699</v>
      </c>
      <c r="N173" s="176">
        <f t="shared" si="73"/>
        <v>1597.9941896466974</v>
      </c>
      <c r="O173" s="176">
        <f t="shared" si="73"/>
        <v>1523.0418654408463</v>
      </c>
      <c r="P173" s="176">
        <f t="shared" si="73"/>
        <v>1448.0895412349953</v>
      </c>
      <c r="Q173" s="176">
        <f t="shared" si="73"/>
        <v>1373.1372170291443</v>
      </c>
      <c r="R173" s="176">
        <f t="shared" si="73"/>
        <v>1298.1848928232932</v>
      </c>
      <c r="S173" s="176">
        <f t="shared" si="73"/>
        <v>1224.1711427873574</v>
      </c>
      <c r="T173" s="176">
        <f t="shared" si="73"/>
        <v>1150.0415231884244</v>
      </c>
      <c r="U173" s="176">
        <f t="shared" si="73"/>
        <v>1075.7962026119585</v>
      </c>
      <c r="V173" s="176">
        <f t="shared" si="73"/>
        <v>1001.4353489932919</v>
      </c>
      <c r="W173" s="176">
        <f t="shared" si="73"/>
        <v>926.95912962152659</v>
      </c>
      <c r="X173" s="176">
        <f t="shared" si="73"/>
        <v>916.19229618589918</v>
      </c>
      <c r="Y173" s="176">
        <f t="shared" si="73"/>
        <v>905.42546275027178</v>
      </c>
      <c r="Z173" s="176">
        <f t="shared" si="73"/>
        <v>894.65862931464449</v>
      </c>
      <c r="AA173" s="176">
        <f t="shared" si="73"/>
        <v>883.89179587901708</v>
      </c>
      <c r="AB173" s="176">
        <f t="shared" si="73"/>
        <v>873.12496244338979</v>
      </c>
      <c r="AC173" s="176">
        <f t="shared" si="73"/>
        <v>862.35812900776239</v>
      </c>
      <c r="AD173" s="176">
        <f t="shared" si="73"/>
        <v>851.59129557213498</v>
      </c>
      <c r="AE173" s="176">
        <f t="shared" si="73"/>
        <v>840.82446213650769</v>
      </c>
      <c r="AF173" s="176">
        <f t="shared" si="73"/>
        <v>830.05762870088029</v>
      </c>
      <c r="AG173" s="176">
        <f t="shared" si="73"/>
        <v>819.29079526525288</v>
      </c>
      <c r="AH173" s="176">
        <f t="shared" si="73"/>
        <v>808.52396182962559</v>
      </c>
      <c r="AI173" s="176">
        <f t="shared" si="73"/>
        <v>797.75712839399819</v>
      </c>
      <c r="AJ173" s="176">
        <f t="shared" si="73"/>
        <v>786.99029495837078</v>
      </c>
      <c r="AK173" s="176">
        <f t="shared" si="73"/>
        <v>776.22346152274349</v>
      </c>
      <c r="AL173" s="176">
        <f t="shared" si="73"/>
        <v>765.45662808711609</v>
      </c>
      <c r="AM173" s="176">
        <f t="shared" si="73"/>
        <v>754.6897946514888</v>
      </c>
      <c r="AN173" s="176">
        <f t="shared" si="73"/>
        <v>743.92296121586139</v>
      </c>
      <c r="AO173" s="176">
        <f t="shared" si="73"/>
        <v>733.15612778023399</v>
      </c>
      <c r="AP173" s="176">
        <f t="shared" si="73"/>
        <v>722.3892943446067</v>
      </c>
      <c r="AQ173" s="176">
        <f t="shared" si="73"/>
        <v>711.62246090897838</v>
      </c>
      <c r="AR173" s="16"/>
      <c r="AS173" s="16"/>
      <c r="AT173" s="16"/>
      <c r="AU173" s="16"/>
      <c r="AV173" s="155"/>
      <c r="AW173" s="155"/>
      <c r="AX173" s="155"/>
      <c r="AY173" s="155"/>
      <c r="BB173" s="155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</row>
    <row r="174" spans="1:91" s="155" customFormat="1" ht="14.25" customHeight="1" thickTop="1" thickBot="1">
      <c r="A174" s="16"/>
      <c r="B174" s="16"/>
      <c r="C174" s="16"/>
      <c r="D174" s="16"/>
      <c r="E174" s="16"/>
      <c r="F174" s="16"/>
      <c r="G174" s="22"/>
      <c r="H174" s="302"/>
      <c r="I174" s="16"/>
      <c r="J174" s="304"/>
      <c r="K174" s="144" t="s">
        <v>229</v>
      </c>
      <c r="L174" s="144" t="s">
        <v>214</v>
      </c>
      <c r="M174" s="177">
        <f t="shared" ref="M174:AQ174" si="74" xml:space="preserve"> M$377*(M206+M303)</f>
        <v>1783.5622892746699</v>
      </c>
      <c r="N174" s="177">
        <f t="shared" si="74"/>
        <v>1597.9941896466974</v>
      </c>
      <c r="O174" s="177">
        <f t="shared" si="74"/>
        <v>1585.804672762361</v>
      </c>
      <c r="P174" s="177">
        <f t="shared" si="74"/>
        <v>1573.6151558780246</v>
      </c>
      <c r="Q174" s="177">
        <f t="shared" si="74"/>
        <v>1561.4256389936879</v>
      </c>
      <c r="R174" s="177">
        <f t="shared" si="74"/>
        <v>1549.2361221093515</v>
      </c>
      <c r="S174" s="177">
        <f t="shared" si="74"/>
        <v>1538.2259657805068</v>
      </c>
      <c r="T174" s="177">
        <f t="shared" si="74"/>
        <v>1527.1959759427853</v>
      </c>
      <c r="U174" s="177">
        <f t="shared" si="74"/>
        <v>1516.1461828693084</v>
      </c>
      <c r="V174" s="177">
        <f t="shared" si="74"/>
        <v>1505.0766167137556</v>
      </c>
      <c r="W174" s="177">
        <f t="shared" si="74"/>
        <v>1493.9873075110906</v>
      </c>
      <c r="X174" s="177">
        <f t="shared" si="74"/>
        <v>1465.6358986166126</v>
      </c>
      <c r="Y174" s="177">
        <f t="shared" si="74"/>
        <v>1437.2844897221344</v>
      </c>
      <c r="Z174" s="177">
        <f t="shared" si="74"/>
        <v>1408.9330808276563</v>
      </c>
      <c r="AA174" s="177">
        <f t="shared" si="74"/>
        <v>1380.5816719331781</v>
      </c>
      <c r="AB174" s="177">
        <f t="shared" si="74"/>
        <v>1352.2302630387001</v>
      </c>
      <c r="AC174" s="177">
        <f t="shared" si="74"/>
        <v>1323.8788541442218</v>
      </c>
      <c r="AD174" s="177">
        <f t="shared" si="74"/>
        <v>1295.5274452497438</v>
      </c>
      <c r="AE174" s="177">
        <f t="shared" si="74"/>
        <v>1267.1760363552658</v>
      </c>
      <c r="AF174" s="177">
        <f t="shared" si="74"/>
        <v>1238.8246274607875</v>
      </c>
      <c r="AG174" s="177">
        <f t="shared" si="74"/>
        <v>1210.4732185663095</v>
      </c>
      <c r="AH174" s="177">
        <f t="shared" si="74"/>
        <v>1182.1218096718312</v>
      </c>
      <c r="AI174" s="177">
        <f t="shared" si="74"/>
        <v>1153.7704007773532</v>
      </c>
      <c r="AJ174" s="177">
        <f t="shared" si="74"/>
        <v>1125.4189918828749</v>
      </c>
      <c r="AK174" s="177">
        <f t="shared" si="74"/>
        <v>1097.0675829883969</v>
      </c>
      <c r="AL174" s="177">
        <f t="shared" si="74"/>
        <v>1068.7161740939187</v>
      </c>
      <c r="AM174" s="177">
        <f t="shared" si="74"/>
        <v>1040.3647651994404</v>
      </c>
      <c r="AN174" s="177">
        <f t="shared" si="74"/>
        <v>1012.0133563049623</v>
      </c>
      <c r="AO174" s="177">
        <f t="shared" si="74"/>
        <v>983.661947410484</v>
      </c>
      <c r="AP174" s="177">
        <f t="shared" si="74"/>
        <v>955.31053851600575</v>
      </c>
      <c r="AQ174" s="177">
        <f t="shared" si="74"/>
        <v>926.95912962152659</v>
      </c>
      <c r="AR174" s="16"/>
      <c r="AS174" s="16"/>
      <c r="AT174" s="16"/>
      <c r="AU174" s="16"/>
      <c r="AV174" s="16"/>
      <c r="AW174" s="16"/>
      <c r="AX174" s="16"/>
      <c r="AY174" s="16"/>
      <c r="BB174" s="16"/>
      <c r="BC174" s="16"/>
      <c r="BD174" s="16"/>
      <c r="BE174" s="16"/>
      <c r="BF174" s="16"/>
      <c r="BG174" s="153"/>
      <c r="BH174" s="153"/>
      <c r="BI174" s="153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ht="14.25" customHeight="1" thickTop="1" thickBot="1">
      <c r="G175" s="22"/>
      <c r="H175" s="302"/>
      <c r="J175" s="304"/>
      <c r="K175" s="140" t="s">
        <v>228</v>
      </c>
      <c r="L175" s="140" t="s">
        <v>219</v>
      </c>
      <c r="M175" s="175">
        <f t="shared" ref="M175:AQ175" si="75" xml:space="preserve"> M$375*(M207+M304)</f>
        <v>1783.5622892746699</v>
      </c>
      <c r="N175" s="175">
        <f t="shared" si="75"/>
        <v>1597.9941896466974</v>
      </c>
      <c r="O175" s="175">
        <f t="shared" si="75"/>
        <v>1499.2068350584677</v>
      </c>
      <c r="P175" s="175">
        <f t="shared" si="75"/>
        <v>1400.4194804702381</v>
      </c>
      <c r="Q175" s="175">
        <f t="shared" si="75"/>
        <v>1301.6321258820085</v>
      </c>
      <c r="R175" s="175">
        <f t="shared" si="75"/>
        <v>1202.8447712937786</v>
      </c>
      <c r="S175" s="175">
        <f t="shared" si="75"/>
        <v>1104.9045489680545</v>
      </c>
      <c r="T175" s="175">
        <f t="shared" si="75"/>
        <v>1006.8119860805766</v>
      </c>
      <c r="U175" s="175">
        <f t="shared" si="75"/>
        <v>908.56730374280482</v>
      </c>
      <c r="V175" s="175">
        <f t="shared" si="75"/>
        <v>810.17072221452861</v>
      </c>
      <c r="W175" s="175">
        <f t="shared" si="75"/>
        <v>711.62246090897838</v>
      </c>
      <c r="X175" s="175">
        <f t="shared" si="75"/>
        <v>702.45062184695848</v>
      </c>
      <c r="Y175" s="175">
        <f t="shared" si="75"/>
        <v>693.2787827849387</v>
      </c>
      <c r="Z175" s="175">
        <f t="shared" si="75"/>
        <v>684.1069437229188</v>
      </c>
      <c r="AA175" s="175">
        <f t="shared" si="75"/>
        <v>674.9351046608989</v>
      </c>
      <c r="AB175" s="175">
        <f t="shared" si="75"/>
        <v>665.76326559887912</v>
      </c>
      <c r="AC175" s="175">
        <f t="shared" si="75"/>
        <v>656.59142653685922</v>
      </c>
      <c r="AD175" s="175">
        <f t="shared" si="75"/>
        <v>647.41958747483943</v>
      </c>
      <c r="AE175" s="175">
        <f t="shared" si="75"/>
        <v>638.24774841281953</v>
      </c>
      <c r="AF175" s="175">
        <f t="shared" si="75"/>
        <v>629.07590935079963</v>
      </c>
      <c r="AG175" s="175">
        <f t="shared" si="75"/>
        <v>619.90407028877985</v>
      </c>
      <c r="AH175" s="175">
        <f t="shared" si="75"/>
        <v>610.73223122675995</v>
      </c>
      <c r="AI175" s="175">
        <f t="shared" si="75"/>
        <v>601.56039216474016</v>
      </c>
      <c r="AJ175" s="175">
        <f t="shared" si="75"/>
        <v>592.38855310272027</v>
      </c>
      <c r="AK175" s="175">
        <f t="shared" si="75"/>
        <v>583.21671404070037</v>
      </c>
      <c r="AL175" s="175">
        <f t="shared" si="75"/>
        <v>574.04487497868058</v>
      </c>
      <c r="AM175" s="175">
        <f t="shared" si="75"/>
        <v>564.87303591666068</v>
      </c>
      <c r="AN175" s="175">
        <f t="shared" si="75"/>
        <v>555.7011968546409</v>
      </c>
      <c r="AO175" s="175">
        <f t="shared" si="75"/>
        <v>546.529357792621</v>
      </c>
      <c r="AP175" s="175">
        <f t="shared" si="75"/>
        <v>537.3575187306011</v>
      </c>
      <c r="AQ175" s="175">
        <f t="shared" si="75"/>
        <v>528.18567966858086</v>
      </c>
      <c r="AV175" s="153"/>
      <c r="AW175" s="153"/>
      <c r="AX175" s="153"/>
      <c r="AY175" s="153"/>
      <c r="BB175" s="153"/>
    </row>
    <row r="176" spans="1:91" s="153" customFormat="1" ht="14.25" customHeight="1" thickTop="1" thickBot="1">
      <c r="A176" s="16"/>
      <c r="B176" s="16"/>
      <c r="C176" s="16"/>
      <c r="D176" s="16"/>
      <c r="E176" s="16"/>
      <c r="F176" s="16"/>
      <c r="G176" s="22"/>
      <c r="H176" s="302"/>
      <c r="I176" s="16"/>
      <c r="J176" s="304"/>
      <c r="K176" s="19" t="s">
        <v>228</v>
      </c>
      <c r="L176" s="129" t="s">
        <v>218</v>
      </c>
      <c r="M176" s="176">
        <f t="shared" ref="M176:AQ176" si="76" xml:space="preserve"> M$376*(M208+M305)</f>
        <v>1783.5622892746699</v>
      </c>
      <c r="N176" s="176">
        <f t="shared" si="76"/>
        <v>1597.9941896466974</v>
      </c>
      <c r="O176" s="176">
        <f t="shared" si="76"/>
        <v>1523.0418654408463</v>
      </c>
      <c r="P176" s="176">
        <f t="shared" si="76"/>
        <v>1448.0895412349953</v>
      </c>
      <c r="Q176" s="176">
        <f t="shared" si="76"/>
        <v>1373.1372170291443</v>
      </c>
      <c r="R176" s="176">
        <f t="shared" si="76"/>
        <v>1298.1848928232932</v>
      </c>
      <c r="S176" s="176">
        <f t="shared" si="76"/>
        <v>1224.1711427873574</v>
      </c>
      <c r="T176" s="176">
        <f t="shared" si="76"/>
        <v>1150.0415231884244</v>
      </c>
      <c r="U176" s="176">
        <f t="shared" si="76"/>
        <v>1075.7962026119585</v>
      </c>
      <c r="V176" s="176">
        <f t="shared" si="76"/>
        <v>1001.4353489932919</v>
      </c>
      <c r="W176" s="176">
        <f t="shared" si="76"/>
        <v>926.95912962152659</v>
      </c>
      <c r="X176" s="176">
        <f t="shared" si="76"/>
        <v>916.19229618589918</v>
      </c>
      <c r="Y176" s="176">
        <f t="shared" si="76"/>
        <v>905.42546275027178</v>
      </c>
      <c r="Z176" s="176">
        <f t="shared" si="76"/>
        <v>894.65862931464449</v>
      </c>
      <c r="AA176" s="176">
        <f t="shared" si="76"/>
        <v>883.89179587901708</v>
      </c>
      <c r="AB176" s="176">
        <f t="shared" si="76"/>
        <v>873.12496244338979</v>
      </c>
      <c r="AC176" s="176">
        <f t="shared" si="76"/>
        <v>862.35812900776239</v>
      </c>
      <c r="AD176" s="176">
        <f t="shared" si="76"/>
        <v>851.59129557213498</v>
      </c>
      <c r="AE176" s="176">
        <f t="shared" si="76"/>
        <v>840.82446213650769</v>
      </c>
      <c r="AF176" s="176">
        <f t="shared" si="76"/>
        <v>830.05762870088029</v>
      </c>
      <c r="AG176" s="176">
        <f t="shared" si="76"/>
        <v>819.29079526525288</v>
      </c>
      <c r="AH176" s="176">
        <f t="shared" si="76"/>
        <v>808.52396182962559</v>
      </c>
      <c r="AI176" s="176">
        <f t="shared" si="76"/>
        <v>797.75712839399819</v>
      </c>
      <c r="AJ176" s="176">
        <f t="shared" si="76"/>
        <v>786.99029495837078</v>
      </c>
      <c r="AK176" s="176">
        <f t="shared" si="76"/>
        <v>776.22346152274349</v>
      </c>
      <c r="AL176" s="176">
        <f t="shared" si="76"/>
        <v>765.45662808711609</v>
      </c>
      <c r="AM176" s="176">
        <f t="shared" si="76"/>
        <v>754.6897946514888</v>
      </c>
      <c r="AN176" s="176">
        <f t="shared" si="76"/>
        <v>743.92296121586139</v>
      </c>
      <c r="AO176" s="176">
        <f t="shared" si="76"/>
        <v>733.15612778023399</v>
      </c>
      <c r="AP176" s="176">
        <f t="shared" si="76"/>
        <v>722.3892943446067</v>
      </c>
      <c r="AQ176" s="176">
        <f t="shared" si="76"/>
        <v>711.62246090897838</v>
      </c>
      <c r="AR176" s="16"/>
      <c r="AS176" s="16"/>
      <c r="AT176" s="16"/>
      <c r="AU176" s="16"/>
      <c r="AV176" s="155"/>
      <c r="AW176" s="155"/>
      <c r="AX176" s="155"/>
      <c r="AY176" s="155"/>
      <c r="BB176" s="155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</row>
    <row r="177" spans="1:91" s="155" customFormat="1" ht="14.25" customHeight="1" thickTop="1" thickBot="1">
      <c r="A177" s="16"/>
      <c r="B177" s="16"/>
      <c r="C177" s="16"/>
      <c r="D177" s="16"/>
      <c r="E177" s="16"/>
      <c r="F177" s="16"/>
      <c r="G177" s="22"/>
      <c r="H177" s="302"/>
      <c r="I177" s="16"/>
      <c r="J177" s="305"/>
      <c r="K177" s="144" t="s">
        <v>228</v>
      </c>
      <c r="L177" s="144" t="s">
        <v>214</v>
      </c>
      <c r="M177" s="177">
        <f t="shared" ref="M177:AQ177" si="77" xml:space="preserve"> M$377*(M209+M306)</f>
        <v>1783.5622892746699</v>
      </c>
      <c r="N177" s="177">
        <f t="shared" si="77"/>
        <v>1597.9941896466974</v>
      </c>
      <c r="O177" s="177">
        <f t="shared" si="77"/>
        <v>1585.804672762361</v>
      </c>
      <c r="P177" s="177">
        <f t="shared" si="77"/>
        <v>1573.6151558780246</v>
      </c>
      <c r="Q177" s="177">
        <f t="shared" si="77"/>
        <v>1561.4256389936879</v>
      </c>
      <c r="R177" s="177">
        <f t="shared" si="77"/>
        <v>1549.2361221093515</v>
      </c>
      <c r="S177" s="177">
        <f t="shared" si="77"/>
        <v>1538.2259657805068</v>
      </c>
      <c r="T177" s="177">
        <f t="shared" si="77"/>
        <v>1527.1959759427853</v>
      </c>
      <c r="U177" s="177">
        <f t="shared" si="77"/>
        <v>1516.1461828693084</v>
      </c>
      <c r="V177" s="177">
        <f t="shared" si="77"/>
        <v>1505.0766167137556</v>
      </c>
      <c r="W177" s="177">
        <f t="shared" si="77"/>
        <v>1493.9873075110906</v>
      </c>
      <c r="X177" s="177">
        <f t="shared" si="77"/>
        <v>1465.6358986166126</v>
      </c>
      <c r="Y177" s="177">
        <f t="shared" si="77"/>
        <v>1437.2844897221344</v>
      </c>
      <c r="Z177" s="177">
        <f t="shared" si="77"/>
        <v>1408.9330808276563</v>
      </c>
      <c r="AA177" s="177">
        <f t="shared" si="77"/>
        <v>1380.5816719331781</v>
      </c>
      <c r="AB177" s="177">
        <f t="shared" si="77"/>
        <v>1352.2302630387001</v>
      </c>
      <c r="AC177" s="177">
        <f t="shared" si="77"/>
        <v>1323.8788541442218</v>
      </c>
      <c r="AD177" s="177">
        <f t="shared" si="77"/>
        <v>1295.5274452497438</v>
      </c>
      <c r="AE177" s="177">
        <f t="shared" si="77"/>
        <v>1267.1760363552658</v>
      </c>
      <c r="AF177" s="177">
        <f t="shared" si="77"/>
        <v>1238.8246274607875</v>
      </c>
      <c r="AG177" s="177">
        <f t="shared" si="77"/>
        <v>1210.4732185663095</v>
      </c>
      <c r="AH177" s="177">
        <f t="shared" si="77"/>
        <v>1182.1218096718312</v>
      </c>
      <c r="AI177" s="177">
        <f t="shared" si="77"/>
        <v>1153.7704007773532</v>
      </c>
      <c r="AJ177" s="177">
        <f t="shared" si="77"/>
        <v>1125.4189918828749</v>
      </c>
      <c r="AK177" s="177">
        <f t="shared" si="77"/>
        <v>1097.0675829883969</v>
      </c>
      <c r="AL177" s="177">
        <f t="shared" si="77"/>
        <v>1068.7161740939187</v>
      </c>
      <c r="AM177" s="177">
        <f t="shared" si="77"/>
        <v>1040.3647651994404</v>
      </c>
      <c r="AN177" s="177">
        <f t="shared" si="77"/>
        <v>1012.0133563049623</v>
      </c>
      <c r="AO177" s="177">
        <f t="shared" si="77"/>
        <v>983.661947410484</v>
      </c>
      <c r="AP177" s="177">
        <f t="shared" si="77"/>
        <v>955.31053851600575</v>
      </c>
      <c r="AQ177" s="177">
        <f t="shared" si="77"/>
        <v>926.95912962152659</v>
      </c>
      <c r="AR177" s="16"/>
      <c r="AS177" s="16"/>
      <c r="AT177" s="16"/>
      <c r="AU177" s="16"/>
      <c r="AV177" s="16"/>
      <c r="AW177" s="16"/>
      <c r="AX177" s="16"/>
      <c r="AY177" s="16"/>
      <c r="BB177" s="16"/>
      <c r="BC177" s="16"/>
      <c r="BD177" s="16"/>
      <c r="BE177" s="16"/>
      <c r="BF177" s="16"/>
      <c r="BG177" s="153"/>
      <c r="BH177" s="153"/>
      <c r="BI177" s="153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ht="14.25" customHeight="1" thickTop="1" thickBot="1">
      <c r="G178" s="22"/>
      <c r="H178" s="302"/>
      <c r="J178" s="147"/>
      <c r="K178" s="19"/>
      <c r="L178" s="19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</row>
    <row r="179" spans="1:91" ht="14.25" customHeight="1" thickTop="1" thickBot="1">
      <c r="G179" s="22"/>
      <c r="H179" s="302"/>
      <c r="M179" s="128">
        <v>2020</v>
      </c>
      <c r="N179" s="128">
        <v>2021</v>
      </c>
      <c r="O179" s="128">
        <v>2022</v>
      </c>
      <c r="P179" s="128">
        <v>2023</v>
      </c>
      <c r="Q179" s="128">
        <v>2024</v>
      </c>
      <c r="R179" s="128">
        <v>2025</v>
      </c>
      <c r="S179" s="128">
        <v>2026</v>
      </c>
      <c r="T179" s="128">
        <v>2027</v>
      </c>
      <c r="U179" s="128">
        <v>2028</v>
      </c>
      <c r="V179" s="128">
        <v>2029</v>
      </c>
      <c r="W179" s="128">
        <v>2030</v>
      </c>
      <c r="X179" s="128">
        <v>2031</v>
      </c>
      <c r="Y179" s="128">
        <v>2032</v>
      </c>
      <c r="Z179" s="128">
        <v>2033</v>
      </c>
      <c r="AA179" s="128">
        <v>2034</v>
      </c>
      <c r="AB179" s="128">
        <v>2035</v>
      </c>
      <c r="AC179" s="128">
        <v>2036</v>
      </c>
      <c r="AD179" s="128">
        <v>2037</v>
      </c>
      <c r="AE179" s="128">
        <v>2038</v>
      </c>
      <c r="AF179" s="128">
        <v>2039</v>
      </c>
      <c r="AG179" s="128">
        <v>2040</v>
      </c>
      <c r="AH179" s="128">
        <v>2041</v>
      </c>
      <c r="AI179" s="128">
        <v>2042</v>
      </c>
      <c r="AJ179" s="128">
        <v>2043</v>
      </c>
      <c r="AK179" s="128">
        <v>2044</v>
      </c>
      <c r="AL179" s="128">
        <v>2045</v>
      </c>
      <c r="AM179" s="128">
        <v>2046</v>
      </c>
      <c r="AN179" s="128">
        <v>2047</v>
      </c>
      <c r="AO179" s="128">
        <v>2048</v>
      </c>
      <c r="AP179" s="128">
        <v>2049</v>
      </c>
      <c r="AQ179" s="128">
        <v>2050</v>
      </c>
      <c r="BC179" s="153"/>
      <c r="BD179" s="153"/>
      <c r="BE179" s="153"/>
      <c r="BF179" s="153"/>
      <c r="BG179" s="155"/>
      <c r="BH179" s="155"/>
      <c r="BI179" s="155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</row>
    <row r="180" spans="1:91" ht="14.25" customHeight="1" thickTop="1">
      <c r="G180" s="22"/>
      <c r="H180" s="302"/>
      <c r="J180" s="303" t="s">
        <v>12</v>
      </c>
      <c r="K180" s="140" t="s">
        <v>237</v>
      </c>
      <c r="L180" s="140" t="s">
        <v>219</v>
      </c>
      <c r="M180" s="157">
        <v>1741.1559999999999</v>
      </c>
      <c r="N180" s="157">
        <v>1560</v>
      </c>
      <c r="O180" s="157">
        <v>1463.5614308511908</v>
      </c>
      <c r="P180" s="157">
        <v>1367.1228617023817</v>
      </c>
      <c r="Q180" s="157">
        <v>1270.6842925535725</v>
      </c>
      <c r="R180" s="157">
        <v>1174.2457234047633</v>
      </c>
      <c r="S180" s="157">
        <v>1077.8071542559542</v>
      </c>
      <c r="T180" s="157">
        <v>981.36858510714512</v>
      </c>
      <c r="U180" s="157">
        <v>884.93001595833607</v>
      </c>
      <c r="V180" s="157">
        <v>788.49144680952702</v>
      </c>
      <c r="W180" s="157">
        <v>692.05287766071854</v>
      </c>
      <c r="X180" s="157">
        <v>683.13326372919073</v>
      </c>
      <c r="Y180" s="157">
        <v>674.21364979766292</v>
      </c>
      <c r="Z180" s="157">
        <v>665.29403586613512</v>
      </c>
      <c r="AA180" s="157">
        <v>656.37442193460731</v>
      </c>
      <c r="AB180" s="157">
        <v>647.45480800307951</v>
      </c>
      <c r="AC180" s="157">
        <v>638.5351940715517</v>
      </c>
      <c r="AD180" s="157">
        <v>629.61558014002389</v>
      </c>
      <c r="AE180" s="157">
        <v>620.69596620849609</v>
      </c>
      <c r="AF180" s="157">
        <v>611.77635227696828</v>
      </c>
      <c r="AG180" s="157">
        <v>602.85673834544048</v>
      </c>
      <c r="AH180" s="157">
        <v>593.93712441391267</v>
      </c>
      <c r="AI180" s="157">
        <v>585.01751048238486</v>
      </c>
      <c r="AJ180" s="157">
        <v>576.09789655085706</v>
      </c>
      <c r="AK180" s="157">
        <v>567.17828261932925</v>
      </c>
      <c r="AL180" s="157">
        <v>558.25866868780145</v>
      </c>
      <c r="AM180" s="157">
        <v>549.33905475627364</v>
      </c>
      <c r="AN180" s="157">
        <v>540.41944082474583</v>
      </c>
      <c r="AO180" s="157">
        <v>531.49982689321803</v>
      </c>
      <c r="AP180" s="157">
        <v>522.58021296169022</v>
      </c>
      <c r="AQ180" s="157">
        <v>513.66059903016196</v>
      </c>
    </row>
    <row r="181" spans="1:91" ht="14.25" customHeight="1">
      <c r="G181" s="22"/>
      <c r="H181" s="302"/>
      <c r="J181" s="304"/>
      <c r="K181" s="19" t="s">
        <v>237</v>
      </c>
      <c r="L181" s="129" t="s">
        <v>218</v>
      </c>
      <c r="M181" s="158">
        <v>1741.1559999999999</v>
      </c>
      <c r="N181" s="158">
        <v>1560</v>
      </c>
      <c r="O181" s="158">
        <v>1486.8297553779098</v>
      </c>
      <c r="P181" s="158">
        <v>1413.6595107558196</v>
      </c>
      <c r="Q181" s="158">
        <v>1340.4892661337294</v>
      </c>
      <c r="R181" s="158">
        <v>1267.3190215116392</v>
      </c>
      <c r="S181" s="158">
        <v>1194.148776889549</v>
      </c>
      <c r="T181" s="158">
        <v>1120.9785322674588</v>
      </c>
      <c r="U181" s="158">
        <v>1047.8082876453686</v>
      </c>
      <c r="V181" s="158">
        <v>974.63804302327844</v>
      </c>
      <c r="W181" s="158">
        <v>901.46779840118836</v>
      </c>
      <c r="X181" s="158">
        <v>890.99705236416492</v>
      </c>
      <c r="Y181" s="158">
        <v>880.52630632714147</v>
      </c>
      <c r="Z181" s="158">
        <v>870.05556029011802</v>
      </c>
      <c r="AA181" s="158">
        <v>859.58481425309458</v>
      </c>
      <c r="AB181" s="158">
        <v>849.11406821607113</v>
      </c>
      <c r="AC181" s="158">
        <v>838.64332217904769</v>
      </c>
      <c r="AD181" s="158">
        <v>828.17257614202424</v>
      </c>
      <c r="AE181" s="158">
        <v>817.70183010500079</v>
      </c>
      <c r="AF181" s="158">
        <v>807.23108406797735</v>
      </c>
      <c r="AG181" s="158">
        <v>796.7603380309539</v>
      </c>
      <c r="AH181" s="158">
        <v>786.28959199393046</v>
      </c>
      <c r="AI181" s="158">
        <v>775.81884595690701</v>
      </c>
      <c r="AJ181" s="158">
        <v>765.34809991988357</v>
      </c>
      <c r="AK181" s="158">
        <v>754.87735388286012</v>
      </c>
      <c r="AL181" s="158">
        <v>744.40660784583667</v>
      </c>
      <c r="AM181" s="158">
        <v>733.93586180881323</v>
      </c>
      <c r="AN181" s="158">
        <v>723.46511577178978</v>
      </c>
      <c r="AO181" s="158">
        <v>712.99436973476634</v>
      </c>
      <c r="AP181" s="158">
        <v>702.52362369774289</v>
      </c>
      <c r="AQ181" s="158">
        <v>692.05287766071854</v>
      </c>
    </row>
    <row r="182" spans="1:91" ht="14.25" customHeight="1" thickBot="1">
      <c r="G182" s="22"/>
      <c r="H182" s="302"/>
      <c r="J182" s="304"/>
      <c r="K182" s="144" t="s">
        <v>237</v>
      </c>
      <c r="L182" s="144" t="s">
        <v>214</v>
      </c>
      <c r="M182" s="159">
        <v>1741.1559999999999</v>
      </c>
      <c r="N182" s="159">
        <v>1560</v>
      </c>
      <c r="O182" s="159">
        <v>1548.1003032033746</v>
      </c>
      <c r="P182" s="159">
        <v>1536.2006064067491</v>
      </c>
      <c r="Q182" s="159">
        <v>1524.3009096101237</v>
      </c>
      <c r="R182" s="159">
        <v>1512.4012128134982</v>
      </c>
      <c r="S182" s="159">
        <v>1500.5015160168728</v>
      </c>
      <c r="T182" s="159">
        <v>1488.6018192202473</v>
      </c>
      <c r="U182" s="159">
        <v>1476.7021224236219</v>
      </c>
      <c r="V182" s="159">
        <v>1464.8024256269964</v>
      </c>
      <c r="W182" s="159">
        <v>1452.9027288303716</v>
      </c>
      <c r="X182" s="159">
        <v>1425.3309823089126</v>
      </c>
      <c r="Y182" s="159">
        <v>1397.7592357874535</v>
      </c>
      <c r="Z182" s="159">
        <v>1370.1874892659944</v>
      </c>
      <c r="AA182" s="159">
        <v>1342.6157427445353</v>
      </c>
      <c r="AB182" s="159">
        <v>1315.0439962230762</v>
      </c>
      <c r="AC182" s="159">
        <v>1287.4722497016171</v>
      </c>
      <c r="AD182" s="159">
        <v>1259.900503180158</v>
      </c>
      <c r="AE182" s="159">
        <v>1232.3287566586989</v>
      </c>
      <c r="AF182" s="159">
        <v>1204.7570101372398</v>
      </c>
      <c r="AG182" s="159">
        <v>1177.1852636157807</v>
      </c>
      <c r="AH182" s="159">
        <v>1149.6135170943217</v>
      </c>
      <c r="AI182" s="159">
        <v>1122.0417705728626</v>
      </c>
      <c r="AJ182" s="159">
        <v>1094.4700240514035</v>
      </c>
      <c r="AK182" s="159">
        <v>1066.8982775299444</v>
      </c>
      <c r="AL182" s="159">
        <v>1039.3265310084853</v>
      </c>
      <c r="AM182" s="159">
        <v>1011.7547844870261</v>
      </c>
      <c r="AN182" s="159">
        <v>984.18303796556688</v>
      </c>
      <c r="AO182" s="159">
        <v>956.61129144410768</v>
      </c>
      <c r="AP182" s="159">
        <v>929.03954492264847</v>
      </c>
      <c r="AQ182" s="159">
        <v>901.46779840118836</v>
      </c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</row>
    <row r="183" spans="1:91" ht="14.25" customHeight="1" thickTop="1">
      <c r="G183" s="22"/>
      <c r="H183" s="302"/>
      <c r="J183" s="304"/>
      <c r="K183" s="140" t="s">
        <v>236</v>
      </c>
      <c r="L183" s="140" t="s">
        <v>219</v>
      </c>
      <c r="M183" s="160">
        <f t="shared" ref="M183:AQ183" si="78">M180</f>
        <v>1741.1559999999999</v>
      </c>
      <c r="N183" s="160">
        <f t="shared" si="78"/>
        <v>1560</v>
      </c>
      <c r="O183" s="160">
        <f t="shared" si="78"/>
        <v>1463.5614308511908</v>
      </c>
      <c r="P183" s="160">
        <f t="shared" si="78"/>
        <v>1367.1228617023817</v>
      </c>
      <c r="Q183" s="160">
        <f t="shared" si="78"/>
        <v>1270.6842925535725</v>
      </c>
      <c r="R183" s="160">
        <f t="shared" si="78"/>
        <v>1174.2457234047633</v>
      </c>
      <c r="S183" s="160">
        <f t="shared" si="78"/>
        <v>1077.8071542559542</v>
      </c>
      <c r="T183" s="160">
        <f t="shared" si="78"/>
        <v>981.36858510714512</v>
      </c>
      <c r="U183" s="160">
        <f t="shared" si="78"/>
        <v>884.93001595833607</v>
      </c>
      <c r="V183" s="160">
        <f t="shared" si="78"/>
        <v>788.49144680952702</v>
      </c>
      <c r="W183" s="160">
        <f t="shared" si="78"/>
        <v>692.05287766071854</v>
      </c>
      <c r="X183" s="160">
        <f t="shared" si="78"/>
        <v>683.13326372919073</v>
      </c>
      <c r="Y183" s="160">
        <f t="shared" si="78"/>
        <v>674.21364979766292</v>
      </c>
      <c r="Z183" s="160">
        <f t="shared" si="78"/>
        <v>665.29403586613512</v>
      </c>
      <c r="AA183" s="160">
        <f t="shared" si="78"/>
        <v>656.37442193460731</v>
      </c>
      <c r="AB183" s="160">
        <f t="shared" si="78"/>
        <v>647.45480800307951</v>
      </c>
      <c r="AC183" s="160">
        <f t="shared" si="78"/>
        <v>638.5351940715517</v>
      </c>
      <c r="AD183" s="160">
        <f t="shared" si="78"/>
        <v>629.61558014002389</v>
      </c>
      <c r="AE183" s="160">
        <f t="shared" si="78"/>
        <v>620.69596620849609</v>
      </c>
      <c r="AF183" s="160">
        <f t="shared" si="78"/>
        <v>611.77635227696828</v>
      </c>
      <c r="AG183" s="160">
        <f t="shared" si="78"/>
        <v>602.85673834544048</v>
      </c>
      <c r="AH183" s="160">
        <f t="shared" si="78"/>
        <v>593.93712441391267</v>
      </c>
      <c r="AI183" s="160">
        <f t="shared" si="78"/>
        <v>585.01751048238486</v>
      </c>
      <c r="AJ183" s="160">
        <f t="shared" si="78"/>
        <v>576.09789655085706</v>
      </c>
      <c r="AK183" s="160">
        <f t="shared" si="78"/>
        <v>567.17828261932925</v>
      </c>
      <c r="AL183" s="160">
        <f t="shared" si="78"/>
        <v>558.25866868780145</v>
      </c>
      <c r="AM183" s="160">
        <f t="shared" si="78"/>
        <v>549.33905475627364</v>
      </c>
      <c r="AN183" s="160">
        <f t="shared" si="78"/>
        <v>540.41944082474583</v>
      </c>
      <c r="AO183" s="160">
        <f t="shared" si="78"/>
        <v>531.49982689321803</v>
      </c>
      <c r="AP183" s="160">
        <f t="shared" si="78"/>
        <v>522.58021296169022</v>
      </c>
      <c r="AQ183" s="160">
        <f t="shared" si="78"/>
        <v>513.66059903016196</v>
      </c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</row>
    <row r="184" spans="1:91" ht="14.25" customHeight="1">
      <c r="G184" s="22"/>
      <c r="H184" s="302"/>
      <c r="J184" s="304"/>
      <c r="K184" s="19" t="s">
        <v>236</v>
      </c>
      <c r="L184" s="129" t="s">
        <v>218</v>
      </c>
      <c r="M184" s="161">
        <f t="shared" ref="M184:AQ184" si="79">M181</f>
        <v>1741.1559999999999</v>
      </c>
      <c r="N184" s="161">
        <f t="shared" si="79"/>
        <v>1560</v>
      </c>
      <c r="O184" s="161">
        <f t="shared" si="79"/>
        <v>1486.8297553779098</v>
      </c>
      <c r="P184" s="161">
        <f t="shared" si="79"/>
        <v>1413.6595107558196</v>
      </c>
      <c r="Q184" s="161">
        <f t="shared" si="79"/>
        <v>1340.4892661337294</v>
      </c>
      <c r="R184" s="161">
        <f t="shared" si="79"/>
        <v>1267.3190215116392</v>
      </c>
      <c r="S184" s="161">
        <f t="shared" si="79"/>
        <v>1194.148776889549</v>
      </c>
      <c r="T184" s="161">
        <f t="shared" si="79"/>
        <v>1120.9785322674588</v>
      </c>
      <c r="U184" s="161">
        <f t="shared" si="79"/>
        <v>1047.8082876453686</v>
      </c>
      <c r="V184" s="161">
        <f t="shared" si="79"/>
        <v>974.63804302327844</v>
      </c>
      <c r="W184" s="161">
        <f t="shared" si="79"/>
        <v>901.46779840118836</v>
      </c>
      <c r="X184" s="161">
        <f t="shared" si="79"/>
        <v>890.99705236416492</v>
      </c>
      <c r="Y184" s="161">
        <f t="shared" si="79"/>
        <v>880.52630632714147</v>
      </c>
      <c r="Z184" s="161">
        <f t="shared" si="79"/>
        <v>870.05556029011802</v>
      </c>
      <c r="AA184" s="161">
        <f t="shared" si="79"/>
        <v>859.58481425309458</v>
      </c>
      <c r="AB184" s="161">
        <f t="shared" si="79"/>
        <v>849.11406821607113</v>
      </c>
      <c r="AC184" s="161">
        <f t="shared" si="79"/>
        <v>838.64332217904769</v>
      </c>
      <c r="AD184" s="161">
        <f t="shared" si="79"/>
        <v>828.17257614202424</v>
      </c>
      <c r="AE184" s="161">
        <f t="shared" si="79"/>
        <v>817.70183010500079</v>
      </c>
      <c r="AF184" s="161">
        <f t="shared" si="79"/>
        <v>807.23108406797735</v>
      </c>
      <c r="AG184" s="161">
        <f t="shared" si="79"/>
        <v>796.7603380309539</v>
      </c>
      <c r="AH184" s="161">
        <f t="shared" si="79"/>
        <v>786.28959199393046</v>
      </c>
      <c r="AI184" s="161">
        <f t="shared" si="79"/>
        <v>775.81884595690701</v>
      </c>
      <c r="AJ184" s="161">
        <f t="shared" si="79"/>
        <v>765.34809991988357</v>
      </c>
      <c r="AK184" s="161">
        <f t="shared" si="79"/>
        <v>754.87735388286012</v>
      </c>
      <c r="AL184" s="161">
        <f t="shared" si="79"/>
        <v>744.40660784583667</v>
      </c>
      <c r="AM184" s="161">
        <f t="shared" si="79"/>
        <v>733.93586180881323</v>
      </c>
      <c r="AN184" s="161">
        <f t="shared" si="79"/>
        <v>723.46511577178978</v>
      </c>
      <c r="AO184" s="161">
        <f t="shared" si="79"/>
        <v>712.99436973476634</v>
      </c>
      <c r="AP184" s="161">
        <f t="shared" si="79"/>
        <v>702.52362369774289</v>
      </c>
      <c r="AQ184" s="161">
        <f t="shared" si="79"/>
        <v>692.05287766071854</v>
      </c>
    </row>
    <row r="185" spans="1:91" ht="14.25" customHeight="1" thickBot="1">
      <c r="G185" s="22"/>
      <c r="H185" s="302"/>
      <c r="J185" s="304"/>
      <c r="K185" s="144" t="s">
        <v>236</v>
      </c>
      <c r="L185" s="144" t="s">
        <v>214</v>
      </c>
      <c r="M185" s="162">
        <f t="shared" ref="M185:AQ185" si="80">M182</f>
        <v>1741.1559999999999</v>
      </c>
      <c r="N185" s="162">
        <f t="shared" si="80"/>
        <v>1560</v>
      </c>
      <c r="O185" s="162">
        <f t="shared" si="80"/>
        <v>1548.1003032033746</v>
      </c>
      <c r="P185" s="162">
        <f t="shared" si="80"/>
        <v>1536.2006064067491</v>
      </c>
      <c r="Q185" s="162">
        <f t="shared" si="80"/>
        <v>1524.3009096101237</v>
      </c>
      <c r="R185" s="162">
        <f t="shared" si="80"/>
        <v>1512.4012128134982</v>
      </c>
      <c r="S185" s="162">
        <f t="shared" si="80"/>
        <v>1500.5015160168728</v>
      </c>
      <c r="T185" s="162">
        <f t="shared" si="80"/>
        <v>1488.6018192202473</v>
      </c>
      <c r="U185" s="162">
        <f t="shared" si="80"/>
        <v>1476.7021224236219</v>
      </c>
      <c r="V185" s="162">
        <f t="shared" si="80"/>
        <v>1464.8024256269964</v>
      </c>
      <c r="W185" s="162">
        <f t="shared" si="80"/>
        <v>1452.9027288303716</v>
      </c>
      <c r="X185" s="162">
        <f t="shared" si="80"/>
        <v>1425.3309823089126</v>
      </c>
      <c r="Y185" s="162">
        <f t="shared" si="80"/>
        <v>1397.7592357874535</v>
      </c>
      <c r="Z185" s="162">
        <f t="shared" si="80"/>
        <v>1370.1874892659944</v>
      </c>
      <c r="AA185" s="162">
        <f t="shared" si="80"/>
        <v>1342.6157427445353</v>
      </c>
      <c r="AB185" s="162">
        <f t="shared" si="80"/>
        <v>1315.0439962230762</v>
      </c>
      <c r="AC185" s="162">
        <f t="shared" si="80"/>
        <v>1287.4722497016171</v>
      </c>
      <c r="AD185" s="162">
        <f t="shared" si="80"/>
        <v>1259.900503180158</v>
      </c>
      <c r="AE185" s="162">
        <f t="shared" si="80"/>
        <v>1232.3287566586989</v>
      </c>
      <c r="AF185" s="162">
        <f t="shared" si="80"/>
        <v>1204.7570101372398</v>
      </c>
      <c r="AG185" s="162">
        <f t="shared" si="80"/>
        <v>1177.1852636157807</v>
      </c>
      <c r="AH185" s="162">
        <f t="shared" si="80"/>
        <v>1149.6135170943217</v>
      </c>
      <c r="AI185" s="162">
        <f t="shared" si="80"/>
        <v>1122.0417705728626</v>
      </c>
      <c r="AJ185" s="162">
        <f t="shared" si="80"/>
        <v>1094.4700240514035</v>
      </c>
      <c r="AK185" s="162">
        <f t="shared" si="80"/>
        <v>1066.8982775299444</v>
      </c>
      <c r="AL185" s="162">
        <f t="shared" si="80"/>
        <v>1039.3265310084853</v>
      </c>
      <c r="AM185" s="162">
        <f t="shared" si="80"/>
        <v>1011.7547844870261</v>
      </c>
      <c r="AN185" s="162">
        <f t="shared" si="80"/>
        <v>984.18303796556688</v>
      </c>
      <c r="AO185" s="162">
        <f t="shared" si="80"/>
        <v>956.61129144410768</v>
      </c>
      <c r="AP185" s="162">
        <f t="shared" si="80"/>
        <v>929.03954492264847</v>
      </c>
      <c r="AQ185" s="162">
        <f t="shared" si="80"/>
        <v>901.46779840118836</v>
      </c>
    </row>
    <row r="186" spans="1:91" ht="14.25" customHeight="1" thickTop="1">
      <c r="G186" s="22"/>
      <c r="H186" s="302"/>
      <c r="J186" s="304"/>
      <c r="K186" s="140" t="s">
        <v>235</v>
      </c>
      <c r="L186" s="140" t="s">
        <v>219</v>
      </c>
      <c r="M186" s="160">
        <f t="shared" ref="M186:AQ186" si="81">M183</f>
        <v>1741.1559999999999</v>
      </c>
      <c r="N186" s="160">
        <f t="shared" si="81"/>
        <v>1560</v>
      </c>
      <c r="O186" s="160">
        <f t="shared" si="81"/>
        <v>1463.5614308511908</v>
      </c>
      <c r="P186" s="160">
        <f t="shared" si="81"/>
        <v>1367.1228617023817</v>
      </c>
      <c r="Q186" s="160">
        <f t="shared" si="81"/>
        <v>1270.6842925535725</v>
      </c>
      <c r="R186" s="160">
        <f t="shared" si="81"/>
        <v>1174.2457234047633</v>
      </c>
      <c r="S186" s="160">
        <f t="shared" si="81"/>
        <v>1077.8071542559542</v>
      </c>
      <c r="T186" s="160">
        <f t="shared" si="81"/>
        <v>981.36858510714512</v>
      </c>
      <c r="U186" s="160">
        <f t="shared" si="81"/>
        <v>884.93001595833607</v>
      </c>
      <c r="V186" s="160">
        <f t="shared" si="81"/>
        <v>788.49144680952702</v>
      </c>
      <c r="W186" s="160">
        <f t="shared" si="81"/>
        <v>692.05287766071854</v>
      </c>
      <c r="X186" s="160">
        <f t="shared" si="81"/>
        <v>683.13326372919073</v>
      </c>
      <c r="Y186" s="160">
        <f t="shared" si="81"/>
        <v>674.21364979766292</v>
      </c>
      <c r="Z186" s="160">
        <f t="shared" si="81"/>
        <v>665.29403586613512</v>
      </c>
      <c r="AA186" s="160">
        <f t="shared" si="81"/>
        <v>656.37442193460731</v>
      </c>
      <c r="AB186" s="160">
        <f t="shared" si="81"/>
        <v>647.45480800307951</v>
      </c>
      <c r="AC186" s="160">
        <f t="shared" si="81"/>
        <v>638.5351940715517</v>
      </c>
      <c r="AD186" s="160">
        <f t="shared" si="81"/>
        <v>629.61558014002389</v>
      </c>
      <c r="AE186" s="160">
        <f t="shared" si="81"/>
        <v>620.69596620849609</v>
      </c>
      <c r="AF186" s="160">
        <f t="shared" si="81"/>
        <v>611.77635227696828</v>
      </c>
      <c r="AG186" s="160">
        <f t="shared" si="81"/>
        <v>602.85673834544048</v>
      </c>
      <c r="AH186" s="160">
        <f t="shared" si="81"/>
        <v>593.93712441391267</v>
      </c>
      <c r="AI186" s="160">
        <f t="shared" si="81"/>
        <v>585.01751048238486</v>
      </c>
      <c r="AJ186" s="160">
        <f t="shared" si="81"/>
        <v>576.09789655085706</v>
      </c>
      <c r="AK186" s="160">
        <f t="shared" si="81"/>
        <v>567.17828261932925</v>
      </c>
      <c r="AL186" s="160">
        <f t="shared" si="81"/>
        <v>558.25866868780145</v>
      </c>
      <c r="AM186" s="160">
        <f t="shared" si="81"/>
        <v>549.33905475627364</v>
      </c>
      <c r="AN186" s="160">
        <f t="shared" si="81"/>
        <v>540.41944082474583</v>
      </c>
      <c r="AO186" s="160">
        <f t="shared" si="81"/>
        <v>531.49982689321803</v>
      </c>
      <c r="AP186" s="160">
        <f t="shared" si="81"/>
        <v>522.58021296169022</v>
      </c>
      <c r="AQ186" s="160">
        <f t="shared" si="81"/>
        <v>513.66059903016196</v>
      </c>
    </row>
    <row r="187" spans="1:91" ht="14.25" customHeight="1">
      <c r="G187" s="22"/>
      <c r="H187" s="302"/>
      <c r="J187" s="304"/>
      <c r="K187" s="19" t="s">
        <v>235</v>
      </c>
      <c r="L187" s="129" t="s">
        <v>218</v>
      </c>
      <c r="M187" s="161">
        <f t="shared" ref="M187:AQ187" si="82">M184</f>
        <v>1741.1559999999999</v>
      </c>
      <c r="N187" s="161">
        <f t="shared" si="82"/>
        <v>1560</v>
      </c>
      <c r="O187" s="161">
        <f t="shared" si="82"/>
        <v>1486.8297553779098</v>
      </c>
      <c r="P187" s="161">
        <f t="shared" si="82"/>
        <v>1413.6595107558196</v>
      </c>
      <c r="Q187" s="161">
        <f t="shared" si="82"/>
        <v>1340.4892661337294</v>
      </c>
      <c r="R187" s="161">
        <f t="shared" si="82"/>
        <v>1267.3190215116392</v>
      </c>
      <c r="S187" s="161">
        <f t="shared" si="82"/>
        <v>1194.148776889549</v>
      </c>
      <c r="T187" s="161">
        <f t="shared" si="82"/>
        <v>1120.9785322674588</v>
      </c>
      <c r="U187" s="161">
        <f t="shared" si="82"/>
        <v>1047.8082876453686</v>
      </c>
      <c r="V187" s="161">
        <f t="shared" si="82"/>
        <v>974.63804302327844</v>
      </c>
      <c r="W187" s="161">
        <f t="shared" si="82"/>
        <v>901.46779840118836</v>
      </c>
      <c r="X187" s="161">
        <f t="shared" si="82"/>
        <v>890.99705236416492</v>
      </c>
      <c r="Y187" s="161">
        <f t="shared" si="82"/>
        <v>880.52630632714147</v>
      </c>
      <c r="Z187" s="161">
        <f t="shared" si="82"/>
        <v>870.05556029011802</v>
      </c>
      <c r="AA187" s="161">
        <f t="shared" si="82"/>
        <v>859.58481425309458</v>
      </c>
      <c r="AB187" s="161">
        <f t="shared" si="82"/>
        <v>849.11406821607113</v>
      </c>
      <c r="AC187" s="161">
        <f t="shared" si="82"/>
        <v>838.64332217904769</v>
      </c>
      <c r="AD187" s="161">
        <f t="shared" si="82"/>
        <v>828.17257614202424</v>
      </c>
      <c r="AE187" s="161">
        <f t="shared" si="82"/>
        <v>817.70183010500079</v>
      </c>
      <c r="AF187" s="161">
        <f t="shared" si="82"/>
        <v>807.23108406797735</v>
      </c>
      <c r="AG187" s="161">
        <f t="shared" si="82"/>
        <v>796.7603380309539</v>
      </c>
      <c r="AH187" s="161">
        <f t="shared" si="82"/>
        <v>786.28959199393046</v>
      </c>
      <c r="AI187" s="161">
        <f t="shared" si="82"/>
        <v>775.81884595690701</v>
      </c>
      <c r="AJ187" s="161">
        <f t="shared" si="82"/>
        <v>765.34809991988357</v>
      </c>
      <c r="AK187" s="161">
        <f t="shared" si="82"/>
        <v>754.87735388286012</v>
      </c>
      <c r="AL187" s="161">
        <f t="shared" si="82"/>
        <v>744.40660784583667</v>
      </c>
      <c r="AM187" s="161">
        <f t="shared" si="82"/>
        <v>733.93586180881323</v>
      </c>
      <c r="AN187" s="161">
        <f t="shared" si="82"/>
        <v>723.46511577178978</v>
      </c>
      <c r="AO187" s="161">
        <f t="shared" si="82"/>
        <v>712.99436973476634</v>
      </c>
      <c r="AP187" s="161">
        <f t="shared" si="82"/>
        <v>702.52362369774289</v>
      </c>
      <c r="AQ187" s="161">
        <f t="shared" si="82"/>
        <v>692.05287766071854</v>
      </c>
    </row>
    <row r="188" spans="1:91" ht="14.25" customHeight="1" thickBot="1">
      <c r="G188" s="22"/>
      <c r="H188" s="302"/>
      <c r="J188" s="304"/>
      <c r="K188" s="144" t="s">
        <v>235</v>
      </c>
      <c r="L188" s="144" t="s">
        <v>214</v>
      </c>
      <c r="M188" s="162">
        <f t="shared" ref="M188:AQ188" si="83">M185</f>
        <v>1741.1559999999999</v>
      </c>
      <c r="N188" s="162">
        <f t="shared" si="83"/>
        <v>1560</v>
      </c>
      <c r="O188" s="162">
        <f t="shared" si="83"/>
        <v>1548.1003032033746</v>
      </c>
      <c r="P188" s="162">
        <f t="shared" si="83"/>
        <v>1536.2006064067491</v>
      </c>
      <c r="Q188" s="162">
        <f t="shared" si="83"/>
        <v>1524.3009096101237</v>
      </c>
      <c r="R188" s="162">
        <f t="shared" si="83"/>
        <v>1512.4012128134982</v>
      </c>
      <c r="S188" s="162">
        <f t="shared" si="83"/>
        <v>1500.5015160168728</v>
      </c>
      <c r="T188" s="162">
        <f t="shared" si="83"/>
        <v>1488.6018192202473</v>
      </c>
      <c r="U188" s="162">
        <f t="shared" si="83"/>
        <v>1476.7021224236219</v>
      </c>
      <c r="V188" s="162">
        <f t="shared" si="83"/>
        <v>1464.8024256269964</v>
      </c>
      <c r="W188" s="162">
        <f t="shared" si="83"/>
        <v>1452.9027288303716</v>
      </c>
      <c r="X188" s="162">
        <f t="shared" si="83"/>
        <v>1425.3309823089126</v>
      </c>
      <c r="Y188" s="162">
        <f t="shared" si="83"/>
        <v>1397.7592357874535</v>
      </c>
      <c r="Z188" s="162">
        <f t="shared" si="83"/>
        <v>1370.1874892659944</v>
      </c>
      <c r="AA188" s="162">
        <f t="shared" si="83"/>
        <v>1342.6157427445353</v>
      </c>
      <c r="AB188" s="162">
        <f t="shared" si="83"/>
        <v>1315.0439962230762</v>
      </c>
      <c r="AC188" s="162">
        <f t="shared" si="83"/>
        <v>1287.4722497016171</v>
      </c>
      <c r="AD188" s="162">
        <f t="shared" si="83"/>
        <v>1259.900503180158</v>
      </c>
      <c r="AE188" s="162">
        <f t="shared" si="83"/>
        <v>1232.3287566586989</v>
      </c>
      <c r="AF188" s="162">
        <f t="shared" si="83"/>
        <v>1204.7570101372398</v>
      </c>
      <c r="AG188" s="162">
        <f t="shared" si="83"/>
        <v>1177.1852636157807</v>
      </c>
      <c r="AH188" s="162">
        <f t="shared" si="83"/>
        <v>1149.6135170943217</v>
      </c>
      <c r="AI188" s="162">
        <f t="shared" si="83"/>
        <v>1122.0417705728626</v>
      </c>
      <c r="AJ188" s="162">
        <f t="shared" si="83"/>
        <v>1094.4700240514035</v>
      </c>
      <c r="AK188" s="162">
        <f t="shared" si="83"/>
        <v>1066.8982775299444</v>
      </c>
      <c r="AL188" s="162">
        <f t="shared" si="83"/>
        <v>1039.3265310084853</v>
      </c>
      <c r="AM188" s="162">
        <f t="shared" si="83"/>
        <v>1011.7547844870261</v>
      </c>
      <c r="AN188" s="162">
        <f t="shared" si="83"/>
        <v>984.18303796556688</v>
      </c>
      <c r="AO188" s="162">
        <f t="shared" si="83"/>
        <v>956.61129144410768</v>
      </c>
      <c r="AP188" s="162">
        <f t="shared" si="83"/>
        <v>929.03954492264847</v>
      </c>
      <c r="AQ188" s="162">
        <f t="shared" si="83"/>
        <v>901.46779840118836</v>
      </c>
    </row>
    <row r="189" spans="1:91" ht="14.25" customHeight="1" thickTop="1">
      <c r="G189" s="22"/>
      <c r="H189" s="302"/>
      <c r="J189" s="304"/>
      <c r="K189" s="140" t="s">
        <v>234</v>
      </c>
      <c r="L189" s="140" t="s">
        <v>219</v>
      </c>
      <c r="M189" s="160">
        <f t="shared" ref="M189:AQ189" si="84">M186</f>
        <v>1741.1559999999999</v>
      </c>
      <c r="N189" s="160">
        <f t="shared" si="84"/>
        <v>1560</v>
      </c>
      <c r="O189" s="160">
        <f t="shared" si="84"/>
        <v>1463.5614308511908</v>
      </c>
      <c r="P189" s="160">
        <f t="shared" si="84"/>
        <v>1367.1228617023817</v>
      </c>
      <c r="Q189" s="160">
        <f t="shared" si="84"/>
        <v>1270.6842925535725</v>
      </c>
      <c r="R189" s="160">
        <f t="shared" si="84"/>
        <v>1174.2457234047633</v>
      </c>
      <c r="S189" s="160">
        <f t="shared" si="84"/>
        <v>1077.8071542559542</v>
      </c>
      <c r="T189" s="160">
        <f t="shared" si="84"/>
        <v>981.36858510714512</v>
      </c>
      <c r="U189" s="160">
        <f t="shared" si="84"/>
        <v>884.93001595833607</v>
      </c>
      <c r="V189" s="160">
        <f t="shared" si="84"/>
        <v>788.49144680952702</v>
      </c>
      <c r="W189" s="160">
        <f t="shared" si="84"/>
        <v>692.05287766071854</v>
      </c>
      <c r="X189" s="160">
        <f t="shared" si="84"/>
        <v>683.13326372919073</v>
      </c>
      <c r="Y189" s="160">
        <f t="shared" si="84"/>
        <v>674.21364979766292</v>
      </c>
      <c r="Z189" s="160">
        <f t="shared" si="84"/>
        <v>665.29403586613512</v>
      </c>
      <c r="AA189" s="160">
        <f t="shared" si="84"/>
        <v>656.37442193460731</v>
      </c>
      <c r="AB189" s="160">
        <f t="shared" si="84"/>
        <v>647.45480800307951</v>
      </c>
      <c r="AC189" s="160">
        <f t="shared" si="84"/>
        <v>638.5351940715517</v>
      </c>
      <c r="AD189" s="160">
        <f t="shared" si="84"/>
        <v>629.61558014002389</v>
      </c>
      <c r="AE189" s="160">
        <f t="shared" si="84"/>
        <v>620.69596620849609</v>
      </c>
      <c r="AF189" s="160">
        <f t="shared" si="84"/>
        <v>611.77635227696828</v>
      </c>
      <c r="AG189" s="160">
        <f t="shared" si="84"/>
        <v>602.85673834544048</v>
      </c>
      <c r="AH189" s="160">
        <f t="shared" si="84"/>
        <v>593.93712441391267</v>
      </c>
      <c r="AI189" s="160">
        <f t="shared" si="84"/>
        <v>585.01751048238486</v>
      </c>
      <c r="AJ189" s="160">
        <f t="shared" si="84"/>
        <v>576.09789655085706</v>
      </c>
      <c r="AK189" s="160">
        <f t="shared" si="84"/>
        <v>567.17828261932925</v>
      </c>
      <c r="AL189" s="160">
        <f t="shared" si="84"/>
        <v>558.25866868780145</v>
      </c>
      <c r="AM189" s="160">
        <f t="shared" si="84"/>
        <v>549.33905475627364</v>
      </c>
      <c r="AN189" s="160">
        <f t="shared" si="84"/>
        <v>540.41944082474583</v>
      </c>
      <c r="AO189" s="160">
        <f t="shared" si="84"/>
        <v>531.49982689321803</v>
      </c>
      <c r="AP189" s="160">
        <f t="shared" si="84"/>
        <v>522.58021296169022</v>
      </c>
      <c r="AQ189" s="160">
        <f t="shared" si="84"/>
        <v>513.66059903016196</v>
      </c>
    </row>
    <row r="190" spans="1:91" ht="14.25" customHeight="1">
      <c r="G190" s="22"/>
      <c r="H190" s="302"/>
      <c r="J190" s="304"/>
      <c r="K190" s="19" t="s">
        <v>234</v>
      </c>
      <c r="L190" s="129" t="s">
        <v>218</v>
      </c>
      <c r="M190" s="161">
        <f t="shared" ref="M190:AQ190" si="85">M187</f>
        <v>1741.1559999999999</v>
      </c>
      <c r="N190" s="161">
        <f t="shared" si="85"/>
        <v>1560</v>
      </c>
      <c r="O190" s="161">
        <f t="shared" si="85"/>
        <v>1486.8297553779098</v>
      </c>
      <c r="P190" s="161">
        <f t="shared" si="85"/>
        <v>1413.6595107558196</v>
      </c>
      <c r="Q190" s="161">
        <f t="shared" si="85"/>
        <v>1340.4892661337294</v>
      </c>
      <c r="R190" s="161">
        <f t="shared" si="85"/>
        <v>1267.3190215116392</v>
      </c>
      <c r="S190" s="161">
        <f t="shared" si="85"/>
        <v>1194.148776889549</v>
      </c>
      <c r="T190" s="161">
        <f t="shared" si="85"/>
        <v>1120.9785322674588</v>
      </c>
      <c r="U190" s="161">
        <f t="shared" si="85"/>
        <v>1047.8082876453686</v>
      </c>
      <c r="V190" s="161">
        <f t="shared" si="85"/>
        <v>974.63804302327844</v>
      </c>
      <c r="W190" s="161">
        <f t="shared" si="85"/>
        <v>901.46779840118836</v>
      </c>
      <c r="X190" s="161">
        <f t="shared" si="85"/>
        <v>890.99705236416492</v>
      </c>
      <c r="Y190" s="161">
        <f t="shared" si="85"/>
        <v>880.52630632714147</v>
      </c>
      <c r="Z190" s="161">
        <f t="shared" si="85"/>
        <v>870.05556029011802</v>
      </c>
      <c r="AA190" s="161">
        <f t="shared" si="85"/>
        <v>859.58481425309458</v>
      </c>
      <c r="AB190" s="161">
        <f t="shared" si="85"/>
        <v>849.11406821607113</v>
      </c>
      <c r="AC190" s="161">
        <f t="shared" si="85"/>
        <v>838.64332217904769</v>
      </c>
      <c r="AD190" s="161">
        <f t="shared" si="85"/>
        <v>828.17257614202424</v>
      </c>
      <c r="AE190" s="161">
        <f t="shared" si="85"/>
        <v>817.70183010500079</v>
      </c>
      <c r="AF190" s="161">
        <f t="shared" si="85"/>
        <v>807.23108406797735</v>
      </c>
      <c r="AG190" s="161">
        <f t="shared" si="85"/>
        <v>796.7603380309539</v>
      </c>
      <c r="AH190" s="161">
        <f t="shared" si="85"/>
        <v>786.28959199393046</v>
      </c>
      <c r="AI190" s="161">
        <f t="shared" si="85"/>
        <v>775.81884595690701</v>
      </c>
      <c r="AJ190" s="161">
        <f t="shared" si="85"/>
        <v>765.34809991988357</v>
      </c>
      <c r="AK190" s="161">
        <f t="shared" si="85"/>
        <v>754.87735388286012</v>
      </c>
      <c r="AL190" s="161">
        <f t="shared" si="85"/>
        <v>744.40660784583667</v>
      </c>
      <c r="AM190" s="161">
        <f t="shared" si="85"/>
        <v>733.93586180881323</v>
      </c>
      <c r="AN190" s="161">
        <f t="shared" si="85"/>
        <v>723.46511577178978</v>
      </c>
      <c r="AO190" s="161">
        <f t="shared" si="85"/>
        <v>712.99436973476634</v>
      </c>
      <c r="AP190" s="161">
        <f t="shared" si="85"/>
        <v>702.52362369774289</v>
      </c>
      <c r="AQ190" s="161">
        <f t="shared" si="85"/>
        <v>692.05287766071854</v>
      </c>
    </row>
    <row r="191" spans="1:91" ht="14.25" customHeight="1" thickBot="1">
      <c r="G191" s="22"/>
      <c r="H191" s="302"/>
      <c r="J191" s="304"/>
      <c r="K191" s="144" t="s">
        <v>234</v>
      </c>
      <c r="L191" s="144" t="s">
        <v>214</v>
      </c>
      <c r="M191" s="162">
        <f t="shared" ref="M191:AQ191" si="86">M188</f>
        <v>1741.1559999999999</v>
      </c>
      <c r="N191" s="162">
        <f t="shared" si="86"/>
        <v>1560</v>
      </c>
      <c r="O191" s="162">
        <f t="shared" si="86"/>
        <v>1548.1003032033746</v>
      </c>
      <c r="P191" s="162">
        <f t="shared" si="86"/>
        <v>1536.2006064067491</v>
      </c>
      <c r="Q191" s="162">
        <f t="shared" si="86"/>
        <v>1524.3009096101237</v>
      </c>
      <c r="R191" s="162">
        <f t="shared" si="86"/>
        <v>1512.4012128134982</v>
      </c>
      <c r="S191" s="162">
        <f t="shared" si="86"/>
        <v>1500.5015160168728</v>
      </c>
      <c r="T191" s="162">
        <f t="shared" si="86"/>
        <v>1488.6018192202473</v>
      </c>
      <c r="U191" s="162">
        <f t="shared" si="86"/>
        <v>1476.7021224236219</v>
      </c>
      <c r="V191" s="162">
        <f t="shared" si="86"/>
        <v>1464.8024256269964</v>
      </c>
      <c r="W191" s="162">
        <f t="shared" si="86"/>
        <v>1452.9027288303716</v>
      </c>
      <c r="X191" s="162">
        <f t="shared" si="86"/>
        <v>1425.3309823089126</v>
      </c>
      <c r="Y191" s="162">
        <f t="shared" si="86"/>
        <v>1397.7592357874535</v>
      </c>
      <c r="Z191" s="162">
        <f t="shared" si="86"/>
        <v>1370.1874892659944</v>
      </c>
      <c r="AA191" s="162">
        <f t="shared" si="86"/>
        <v>1342.6157427445353</v>
      </c>
      <c r="AB191" s="162">
        <f t="shared" si="86"/>
        <v>1315.0439962230762</v>
      </c>
      <c r="AC191" s="162">
        <f t="shared" si="86"/>
        <v>1287.4722497016171</v>
      </c>
      <c r="AD191" s="162">
        <f t="shared" si="86"/>
        <v>1259.900503180158</v>
      </c>
      <c r="AE191" s="162">
        <f t="shared" si="86"/>
        <v>1232.3287566586989</v>
      </c>
      <c r="AF191" s="162">
        <f t="shared" si="86"/>
        <v>1204.7570101372398</v>
      </c>
      <c r="AG191" s="162">
        <f t="shared" si="86"/>
        <v>1177.1852636157807</v>
      </c>
      <c r="AH191" s="162">
        <f t="shared" si="86"/>
        <v>1149.6135170943217</v>
      </c>
      <c r="AI191" s="162">
        <f t="shared" si="86"/>
        <v>1122.0417705728626</v>
      </c>
      <c r="AJ191" s="162">
        <f t="shared" si="86"/>
        <v>1094.4700240514035</v>
      </c>
      <c r="AK191" s="162">
        <f t="shared" si="86"/>
        <v>1066.8982775299444</v>
      </c>
      <c r="AL191" s="162">
        <f t="shared" si="86"/>
        <v>1039.3265310084853</v>
      </c>
      <c r="AM191" s="162">
        <f t="shared" si="86"/>
        <v>1011.7547844870261</v>
      </c>
      <c r="AN191" s="162">
        <f t="shared" si="86"/>
        <v>984.18303796556688</v>
      </c>
      <c r="AO191" s="162">
        <f t="shared" si="86"/>
        <v>956.61129144410768</v>
      </c>
      <c r="AP191" s="162">
        <f t="shared" si="86"/>
        <v>929.03954492264847</v>
      </c>
      <c r="AQ191" s="162">
        <f t="shared" si="86"/>
        <v>901.46779840118836</v>
      </c>
    </row>
    <row r="192" spans="1:91" ht="14.25" customHeight="1" thickTop="1">
      <c r="G192" s="22"/>
      <c r="H192" s="302"/>
      <c r="J192" s="304"/>
      <c r="K192" s="140" t="s">
        <v>233</v>
      </c>
      <c r="L192" s="140" t="s">
        <v>219</v>
      </c>
      <c r="M192" s="160">
        <f t="shared" ref="M192:AQ192" si="87">M189</f>
        <v>1741.1559999999999</v>
      </c>
      <c r="N192" s="160">
        <f t="shared" si="87"/>
        <v>1560</v>
      </c>
      <c r="O192" s="160">
        <f t="shared" si="87"/>
        <v>1463.5614308511908</v>
      </c>
      <c r="P192" s="160">
        <f t="shared" si="87"/>
        <v>1367.1228617023817</v>
      </c>
      <c r="Q192" s="160">
        <f t="shared" si="87"/>
        <v>1270.6842925535725</v>
      </c>
      <c r="R192" s="160">
        <f t="shared" si="87"/>
        <v>1174.2457234047633</v>
      </c>
      <c r="S192" s="160">
        <f t="shared" si="87"/>
        <v>1077.8071542559542</v>
      </c>
      <c r="T192" s="160">
        <f t="shared" si="87"/>
        <v>981.36858510714512</v>
      </c>
      <c r="U192" s="160">
        <f t="shared" si="87"/>
        <v>884.93001595833607</v>
      </c>
      <c r="V192" s="160">
        <f t="shared" si="87"/>
        <v>788.49144680952702</v>
      </c>
      <c r="W192" s="160">
        <f t="shared" si="87"/>
        <v>692.05287766071854</v>
      </c>
      <c r="X192" s="160">
        <f t="shared" si="87"/>
        <v>683.13326372919073</v>
      </c>
      <c r="Y192" s="160">
        <f t="shared" si="87"/>
        <v>674.21364979766292</v>
      </c>
      <c r="Z192" s="160">
        <f t="shared" si="87"/>
        <v>665.29403586613512</v>
      </c>
      <c r="AA192" s="160">
        <f t="shared" si="87"/>
        <v>656.37442193460731</v>
      </c>
      <c r="AB192" s="160">
        <f t="shared" si="87"/>
        <v>647.45480800307951</v>
      </c>
      <c r="AC192" s="160">
        <f t="shared" si="87"/>
        <v>638.5351940715517</v>
      </c>
      <c r="AD192" s="160">
        <f t="shared" si="87"/>
        <v>629.61558014002389</v>
      </c>
      <c r="AE192" s="160">
        <f t="shared" si="87"/>
        <v>620.69596620849609</v>
      </c>
      <c r="AF192" s="160">
        <f t="shared" si="87"/>
        <v>611.77635227696828</v>
      </c>
      <c r="AG192" s="160">
        <f t="shared" si="87"/>
        <v>602.85673834544048</v>
      </c>
      <c r="AH192" s="160">
        <f t="shared" si="87"/>
        <v>593.93712441391267</v>
      </c>
      <c r="AI192" s="160">
        <f t="shared" si="87"/>
        <v>585.01751048238486</v>
      </c>
      <c r="AJ192" s="160">
        <f t="shared" si="87"/>
        <v>576.09789655085706</v>
      </c>
      <c r="AK192" s="160">
        <f t="shared" si="87"/>
        <v>567.17828261932925</v>
      </c>
      <c r="AL192" s="160">
        <f t="shared" si="87"/>
        <v>558.25866868780145</v>
      </c>
      <c r="AM192" s="160">
        <f t="shared" si="87"/>
        <v>549.33905475627364</v>
      </c>
      <c r="AN192" s="160">
        <f t="shared" si="87"/>
        <v>540.41944082474583</v>
      </c>
      <c r="AO192" s="160">
        <f t="shared" si="87"/>
        <v>531.49982689321803</v>
      </c>
      <c r="AP192" s="160">
        <f t="shared" si="87"/>
        <v>522.58021296169022</v>
      </c>
      <c r="AQ192" s="160">
        <f t="shared" si="87"/>
        <v>513.66059903016196</v>
      </c>
    </row>
    <row r="193" spans="7:91" ht="14.25" customHeight="1">
      <c r="G193" s="22"/>
      <c r="H193" s="302"/>
      <c r="J193" s="304"/>
      <c r="K193" s="19" t="s">
        <v>233</v>
      </c>
      <c r="L193" s="129" t="s">
        <v>218</v>
      </c>
      <c r="M193" s="161">
        <f t="shared" ref="M193:AQ193" si="88">M190</f>
        <v>1741.1559999999999</v>
      </c>
      <c r="N193" s="161">
        <f t="shared" si="88"/>
        <v>1560</v>
      </c>
      <c r="O193" s="161">
        <f t="shared" si="88"/>
        <v>1486.8297553779098</v>
      </c>
      <c r="P193" s="161">
        <f t="shared" si="88"/>
        <v>1413.6595107558196</v>
      </c>
      <c r="Q193" s="161">
        <f t="shared" si="88"/>
        <v>1340.4892661337294</v>
      </c>
      <c r="R193" s="161">
        <f t="shared" si="88"/>
        <v>1267.3190215116392</v>
      </c>
      <c r="S193" s="161">
        <f t="shared" si="88"/>
        <v>1194.148776889549</v>
      </c>
      <c r="T193" s="161">
        <f t="shared" si="88"/>
        <v>1120.9785322674588</v>
      </c>
      <c r="U193" s="161">
        <f t="shared" si="88"/>
        <v>1047.8082876453686</v>
      </c>
      <c r="V193" s="161">
        <f t="shared" si="88"/>
        <v>974.63804302327844</v>
      </c>
      <c r="W193" s="161">
        <f t="shared" si="88"/>
        <v>901.46779840118836</v>
      </c>
      <c r="X193" s="161">
        <f t="shared" si="88"/>
        <v>890.99705236416492</v>
      </c>
      <c r="Y193" s="161">
        <f t="shared" si="88"/>
        <v>880.52630632714147</v>
      </c>
      <c r="Z193" s="161">
        <f t="shared" si="88"/>
        <v>870.05556029011802</v>
      </c>
      <c r="AA193" s="161">
        <f t="shared" si="88"/>
        <v>859.58481425309458</v>
      </c>
      <c r="AB193" s="161">
        <f t="shared" si="88"/>
        <v>849.11406821607113</v>
      </c>
      <c r="AC193" s="161">
        <f t="shared" si="88"/>
        <v>838.64332217904769</v>
      </c>
      <c r="AD193" s="161">
        <f t="shared" si="88"/>
        <v>828.17257614202424</v>
      </c>
      <c r="AE193" s="161">
        <f t="shared" si="88"/>
        <v>817.70183010500079</v>
      </c>
      <c r="AF193" s="161">
        <f t="shared" si="88"/>
        <v>807.23108406797735</v>
      </c>
      <c r="AG193" s="161">
        <f t="shared" si="88"/>
        <v>796.7603380309539</v>
      </c>
      <c r="AH193" s="161">
        <f t="shared" si="88"/>
        <v>786.28959199393046</v>
      </c>
      <c r="AI193" s="161">
        <f t="shared" si="88"/>
        <v>775.81884595690701</v>
      </c>
      <c r="AJ193" s="161">
        <f t="shared" si="88"/>
        <v>765.34809991988357</v>
      </c>
      <c r="AK193" s="161">
        <f t="shared" si="88"/>
        <v>754.87735388286012</v>
      </c>
      <c r="AL193" s="161">
        <f t="shared" si="88"/>
        <v>744.40660784583667</v>
      </c>
      <c r="AM193" s="161">
        <f t="shared" si="88"/>
        <v>733.93586180881323</v>
      </c>
      <c r="AN193" s="161">
        <f t="shared" si="88"/>
        <v>723.46511577178978</v>
      </c>
      <c r="AO193" s="161">
        <f t="shared" si="88"/>
        <v>712.99436973476634</v>
      </c>
      <c r="AP193" s="161">
        <f t="shared" si="88"/>
        <v>702.52362369774289</v>
      </c>
      <c r="AQ193" s="161">
        <f t="shared" si="88"/>
        <v>692.05287766071854</v>
      </c>
    </row>
    <row r="194" spans="7:91" ht="14.25" customHeight="1" thickBot="1">
      <c r="G194" s="22"/>
      <c r="H194" s="302"/>
      <c r="J194" s="304"/>
      <c r="K194" s="144" t="s">
        <v>233</v>
      </c>
      <c r="L194" s="144" t="s">
        <v>214</v>
      </c>
      <c r="M194" s="162">
        <f t="shared" ref="M194:AQ194" si="89">M191</f>
        <v>1741.1559999999999</v>
      </c>
      <c r="N194" s="162">
        <f t="shared" si="89"/>
        <v>1560</v>
      </c>
      <c r="O194" s="162">
        <f t="shared" si="89"/>
        <v>1548.1003032033746</v>
      </c>
      <c r="P194" s="162">
        <f t="shared" si="89"/>
        <v>1536.2006064067491</v>
      </c>
      <c r="Q194" s="162">
        <f t="shared" si="89"/>
        <v>1524.3009096101237</v>
      </c>
      <c r="R194" s="162">
        <f t="shared" si="89"/>
        <v>1512.4012128134982</v>
      </c>
      <c r="S194" s="162">
        <f t="shared" si="89"/>
        <v>1500.5015160168728</v>
      </c>
      <c r="T194" s="162">
        <f t="shared" si="89"/>
        <v>1488.6018192202473</v>
      </c>
      <c r="U194" s="162">
        <f t="shared" si="89"/>
        <v>1476.7021224236219</v>
      </c>
      <c r="V194" s="162">
        <f t="shared" si="89"/>
        <v>1464.8024256269964</v>
      </c>
      <c r="W194" s="162">
        <f t="shared" si="89"/>
        <v>1452.9027288303716</v>
      </c>
      <c r="X194" s="162">
        <f t="shared" si="89"/>
        <v>1425.3309823089126</v>
      </c>
      <c r="Y194" s="162">
        <f t="shared" si="89"/>
        <v>1397.7592357874535</v>
      </c>
      <c r="Z194" s="162">
        <f t="shared" si="89"/>
        <v>1370.1874892659944</v>
      </c>
      <c r="AA194" s="162">
        <f t="shared" si="89"/>
        <v>1342.6157427445353</v>
      </c>
      <c r="AB194" s="162">
        <f t="shared" si="89"/>
        <v>1315.0439962230762</v>
      </c>
      <c r="AC194" s="162">
        <f t="shared" si="89"/>
        <v>1287.4722497016171</v>
      </c>
      <c r="AD194" s="162">
        <f t="shared" si="89"/>
        <v>1259.900503180158</v>
      </c>
      <c r="AE194" s="162">
        <f t="shared" si="89"/>
        <v>1232.3287566586989</v>
      </c>
      <c r="AF194" s="162">
        <f t="shared" si="89"/>
        <v>1204.7570101372398</v>
      </c>
      <c r="AG194" s="162">
        <f t="shared" si="89"/>
        <v>1177.1852636157807</v>
      </c>
      <c r="AH194" s="162">
        <f t="shared" si="89"/>
        <v>1149.6135170943217</v>
      </c>
      <c r="AI194" s="162">
        <f t="shared" si="89"/>
        <v>1122.0417705728626</v>
      </c>
      <c r="AJ194" s="162">
        <f t="shared" si="89"/>
        <v>1094.4700240514035</v>
      </c>
      <c r="AK194" s="162">
        <f t="shared" si="89"/>
        <v>1066.8982775299444</v>
      </c>
      <c r="AL194" s="162">
        <f t="shared" si="89"/>
        <v>1039.3265310084853</v>
      </c>
      <c r="AM194" s="162">
        <f t="shared" si="89"/>
        <v>1011.7547844870261</v>
      </c>
      <c r="AN194" s="162">
        <f t="shared" si="89"/>
        <v>984.18303796556688</v>
      </c>
      <c r="AO194" s="162">
        <f t="shared" si="89"/>
        <v>956.61129144410768</v>
      </c>
      <c r="AP194" s="162">
        <f t="shared" si="89"/>
        <v>929.03954492264847</v>
      </c>
      <c r="AQ194" s="162">
        <f t="shared" si="89"/>
        <v>901.46779840118836</v>
      </c>
    </row>
    <row r="195" spans="7:91" ht="14.25" customHeight="1" thickTop="1">
      <c r="G195" s="22"/>
      <c r="H195" s="302"/>
      <c r="J195" s="304"/>
      <c r="K195" s="140" t="s">
        <v>232</v>
      </c>
      <c r="L195" s="140" t="s">
        <v>219</v>
      </c>
      <c r="M195" s="157">
        <f t="shared" ref="M195:AQ195" si="90">M192</f>
        <v>1741.1559999999999</v>
      </c>
      <c r="N195" s="157">
        <f t="shared" si="90"/>
        <v>1560</v>
      </c>
      <c r="O195" s="157">
        <f t="shared" si="90"/>
        <v>1463.5614308511908</v>
      </c>
      <c r="P195" s="157">
        <f t="shared" si="90"/>
        <v>1367.1228617023817</v>
      </c>
      <c r="Q195" s="157">
        <f t="shared" si="90"/>
        <v>1270.6842925535725</v>
      </c>
      <c r="R195" s="157">
        <f t="shared" si="90"/>
        <v>1174.2457234047633</v>
      </c>
      <c r="S195" s="157">
        <f t="shared" si="90"/>
        <v>1077.8071542559542</v>
      </c>
      <c r="T195" s="157">
        <f t="shared" si="90"/>
        <v>981.36858510714512</v>
      </c>
      <c r="U195" s="157">
        <f t="shared" si="90"/>
        <v>884.93001595833607</v>
      </c>
      <c r="V195" s="157">
        <f t="shared" si="90"/>
        <v>788.49144680952702</v>
      </c>
      <c r="W195" s="157">
        <f t="shared" si="90"/>
        <v>692.05287766071854</v>
      </c>
      <c r="X195" s="157">
        <f t="shared" si="90"/>
        <v>683.13326372919073</v>
      </c>
      <c r="Y195" s="157">
        <f t="shared" si="90"/>
        <v>674.21364979766292</v>
      </c>
      <c r="Z195" s="157">
        <f t="shared" si="90"/>
        <v>665.29403586613512</v>
      </c>
      <c r="AA195" s="157">
        <f t="shared" si="90"/>
        <v>656.37442193460731</v>
      </c>
      <c r="AB195" s="157">
        <f t="shared" si="90"/>
        <v>647.45480800307951</v>
      </c>
      <c r="AC195" s="157">
        <f t="shared" si="90"/>
        <v>638.5351940715517</v>
      </c>
      <c r="AD195" s="157">
        <f t="shared" si="90"/>
        <v>629.61558014002389</v>
      </c>
      <c r="AE195" s="157">
        <f t="shared" si="90"/>
        <v>620.69596620849609</v>
      </c>
      <c r="AF195" s="157">
        <f t="shared" si="90"/>
        <v>611.77635227696828</v>
      </c>
      <c r="AG195" s="157">
        <f t="shared" si="90"/>
        <v>602.85673834544048</v>
      </c>
      <c r="AH195" s="157">
        <f t="shared" si="90"/>
        <v>593.93712441391267</v>
      </c>
      <c r="AI195" s="157">
        <f t="shared" si="90"/>
        <v>585.01751048238486</v>
      </c>
      <c r="AJ195" s="157">
        <f t="shared" si="90"/>
        <v>576.09789655085706</v>
      </c>
      <c r="AK195" s="157">
        <f t="shared" si="90"/>
        <v>567.17828261932925</v>
      </c>
      <c r="AL195" s="157">
        <f t="shared" si="90"/>
        <v>558.25866868780145</v>
      </c>
      <c r="AM195" s="157">
        <f t="shared" si="90"/>
        <v>549.33905475627364</v>
      </c>
      <c r="AN195" s="157">
        <f t="shared" si="90"/>
        <v>540.41944082474583</v>
      </c>
      <c r="AO195" s="157">
        <f t="shared" si="90"/>
        <v>531.49982689321803</v>
      </c>
      <c r="AP195" s="157">
        <f t="shared" si="90"/>
        <v>522.58021296169022</v>
      </c>
      <c r="AQ195" s="157">
        <f t="shared" si="90"/>
        <v>513.66059903016196</v>
      </c>
    </row>
    <row r="196" spans="7:91" ht="14.25" customHeight="1">
      <c r="G196" s="22"/>
      <c r="H196" s="302"/>
      <c r="J196" s="304"/>
      <c r="K196" s="19" t="s">
        <v>232</v>
      </c>
      <c r="L196" s="129" t="s">
        <v>218</v>
      </c>
      <c r="M196" s="157">
        <f t="shared" ref="M196:AQ196" si="91">M193</f>
        <v>1741.1559999999999</v>
      </c>
      <c r="N196" s="157">
        <f t="shared" si="91"/>
        <v>1560</v>
      </c>
      <c r="O196" s="157">
        <f t="shared" si="91"/>
        <v>1486.8297553779098</v>
      </c>
      <c r="P196" s="157">
        <f t="shared" si="91"/>
        <v>1413.6595107558196</v>
      </c>
      <c r="Q196" s="157">
        <f t="shared" si="91"/>
        <v>1340.4892661337294</v>
      </c>
      <c r="R196" s="157">
        <f t="shared" si="91"/>
        <v>1267.3190215116392</v>
      </c>
      <c r="S196" s="157">
        <f t="shared" si="91"/>
        <v>1194.148776889549</v>
      </c>
      <c r="T196" s="157">
        <f t="shared" si="91"/>
        <v>1120.9785322674588</v>
      </c>
      <c r="U196" s="157">
        <f t="shared" si="91"/>
        <v>1047.8082876453686</v>
      </c>
      <c r="V196" s="157">
        <f t="shared" si="91"/>
        <v>974.63804302327844</v>
      </c>
      <c r="W196" s="157">
        <f t="shared" si="91"/>
        <v>901.46779840118836</v>
      </c>
      <c r="X196" s="157">
        <f t="shared" si="91"/>
        <v>890.99705236416492</v>
      </c>
      <c r="Y196" s="157">
        <f t="shared" si="91"/>
        <v>880.52630632714147</v>
      </c>
      <c r="Z196" s="157">
        <f t="shared" si="91"/>
        <v>870.05556029011802</v>
      </c>
      <c r="AA196" s="157">
        <f t="shared" si="91"/>
        <v>859.58481425309458</v>
      </c>
      <c r="AB196" s="157">
        <f t="shared" si="91"/>
        <v>849.11406821607113</v>
      </c>
      <c r="AC196" s="157">
        <f t="shared" si="91"/>
        <v>838.64332217904769</v>
      </c>
      <c r="AD196" s="157">
        <f t="shared" si="91"/>
        <v>828.17257614202424</v>
      </c>
      <c r="AE196" s="157">
        <f t="shared" si="91"/>
        <v>817.70183010500079</v>
      </c>
      <c r="AF196" s="157">
        <f t="shared" si="91"/>
        <v>807.23108406797735</v>
      </c>
      <c r="AG196" s="157">
        <f t="shared" si="91"/>
        <v>796.7603380309539</v>
      </c>
      <c r="AH196" s="157">
        <f t="shared" si="91"/>
        <v>786.28959199393046</v>
      </c>
      <c r="AI196" s="157">
        <f t="shared" si="91"/>
        <v>775.81884595690701</v>
      </c>
      <c r="AJ196" s="157">
        <f t="shared" si="91"/>
        <v>765.34809991988357</v>
      </c>
      <c r="AK196" s="157">
        <f t="shared" si="91"/>
        <v>754.87735388286012</v>
      </c>
      <c r="AL196" s="157">
        <f t="shared" si="91"/>
        <v>744.40660784583667</v>
      </c>
      <c r="AM196" s="157">
        <f t="shared" si="91"/>
        <v>733.93586180881323</v>
      </c>
      <c r="AN196" s="157">
        <f t="shared" si="91"/>
        <v>723.46511577178978</v>
      </c>
      <c r="AO196" s="157">
        <f t="shared" si="91"/>
        <v>712.99436973476634</v>
      </c>
      <c r="AP196" s="157">
        <f t="shared" si="91"/>
        <v>702.52362369774289</v>
      </c>
      <c r="AQ196" s="157">
        <f t="shared" si="91"/>
        <v>692.05287766071854</v>
      </c>
    </row>
    <row r="197" spans="7:91" ht="14.25" customHeight="1" thickBot="1">
      <c r="G197" s="22"/>
      <c r="H197" s="302"/>
      <c r="J197" s="304"/>
      <c r="K197" s="144" t="s">
        <v>232</v>
      </c>
      <c r="L197" s="144" t="s">
        <v>214</v>
      </c>
      <c r="M197" s="157">
        <f t="shared" ref="M197:AQ197" si="92">M194</f>
        <v>1741.1559999999999</v>
      </c>
      <c r="N197" s="157">
        <f t="shared" si="92"/>
        <v>1560</v>
      </c>
      <c r="O197" s="157">
        <f t="shared" si="92"/>
        <v>1548.1003032033746</v>
      </c>
      <c r="P197" s="157">
        <f t="shared" si="92"/>
        <v>1536.2006064067491</v>
      </c>
      <c r="Q197" s="157">
        <f t="shared" si="92"/>
        <v>1524.3009096101237</v>
      </c>
      <c r="R197" s="157">
        <f t="shared" si="92"/>
        <v>1512.4012128134982</v>
      </c>
      <c r="S197" s="157">
        <f t="shared" si="92"/>
        <v>1500.5015160168728</v>
      </c>
      <c r="T197" s="157">
        <f t="shared" si="92"/>
        <v>1488.6018192202473</v>
      </c>
      <c r="U197" s="157">
        <f t="shared" si="92"/>
        <v>1476.7021224236219</v>
      </c>
      <c r="V197" s="157">
        <f t="shared" si="92"/>
        <v>1464.8024256269964</v>
      </c>
      <c r="W197" s="157">
        <f t="shared" si="92"/>
        <v>1452.9027288303716</v>
      </c>
      <c r="X197" s="157">
        <f t="shared" si="92"/>
        <v>1425.3309823089126</v>
      </c>
      <c r="Y197" s="157">
        <f t="shared" si="92"/>
        <v>1397.7592357874535</v>
      </c>
      <c r="Z197" s="157">
        <f t="shared" si="92"/>
        <v>1370.1874892659944</v>
      </c>
      <c r="AA197" s="157">
        <f t="shared" si="92"/>
        <v>1342.6157427445353</v>
      </c>
      <c r="AB197" s="157">
        <f t="shared" si="92"/>
        <v>1315.0439962230762</v>
      </c>
      <c r="AC197" s="157">
        <f t="shared" si="92"/>
        <v>1287.4722497016171</v>
      </c>
      <c r="AD197" s="157">
        <f t="shared" si="92"/>
        <v>1259.900503180158</v>
      </c>
      <c r="AE197" s="157">
        <f t="shared" si="92"/>
        <v>1232.3287566586989</v>
      </c>
      <c r="AF197" s="157">
        <f t="shared" si="92"/>
        <v>1204.7570101372398</v>
      </c>
      <c r="AG197" s="157">
        <f t="shared" si="92"/>
        <v>1177.1852636157807</v>
      </c>
      <c r="AH197" s="157">
        <f t="shared" si="92"/>
        <v>1149.6135170943217</v>
      </c>
      <c r="AI197" s="157">
        <f t="shared" si="92"/>
        <v>1122.0417705728626</v>
      </c>
      <c r="AJ197" s="157">
        <f t="shared" si="92"/>
        <v>1094.4700240514035</v>
      </c>
      <c r="AK197" s="157">
        <f t="shared" si="92"/>
        <v>1066.8982775299444</v>
      </c>
      <c r="AL197" s="157">
        <f t="shared" si="92"/>
        <v>1039.3265310084853</v>
      </c>
      <c r="AM197" s="157">
        <f t="shared" si="92"/>
        <v>1011.7547844870261</v>
      </c>
      <c r="AN197" s="157">
        <f t="shared" si="92"/>
        <v>984.18303796556688</v>
      </c>
      <c r="AO197" s="157">
        <f t="shared" si="92"/>
        <v>956.61129144410768</v>
      </c>
      <c r="AP197" s="157">
        <f t="shared" si="92"/>
        <v>929.03954492264847</v>
      </c>
      <c r="AQ197" s="157">
        <f t="shared" si="92"/>
        <v>901.46779840118836</v>
      </c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</row>
    <row r="198" spans="7:91" ht="14.25" customHeight="1" thickTop="1">
      <c r="G198" s="22"/>
      <c r="H198" s="302"/>
      <c r="J198" s="304"/>
      <c r="K198" s="140" t="s">
        <v>231</v>
      </c>
      <c r="L198" s="140" t="s">
        <v>219</v>
      </c>
      <c r="M198" s="160">
        <f t="shared" ref="M198:AQ198" si="93">M195</f>
        <v>1741.1559999999999</v>
      </c>
      <c r="N198" s="160">
        <f t="shared" si="93"/>
        <v>1560</v>
      </c>
      <c r="O198" s="160">
        <f t="shared" si="93"/>
        <v>1463.5614308511908</v>
      </c>
      <c r="P198" s="160">
        <f t="shared" si="93"/>
        <v>1367.1228617023817</v>
      </c>
      <c r="Q198" s="160">
        <f t="shared" si="93"/>
        <v>1270.6842925535725</v>
      </c>
      <c r="R198" s="160">
        <f t="shared" si="93"/>
        <v>1174.2457234047633</v>
      </c>
      <c r="S198" s="160">
        <f t="shared" si="93"/>
        <v>1077.8071542559542</v>
      </c>
      <c r="T198" s="160">
        <f t="shared" si="93"/>
        <v>981.36858510714512</v>
      </c>
      <c r="U198" s="160">
        <f t="shared" si="93"/>
        <v>884.93001595833607</v>
      </c>
      <c r="V198" s="160">
        <f t="shared" si="93"/>
        <v>788.49144680952702</v>
      </c>
      <c r="W198" s="160">
        <f t="shared" si="93"/>
        <v>692.05287766071854</v>
      </c>
      <c r="X198" s="160">
        <f t="shared" si="93"/>
        <v>683.13326372919073</v>
      </c>
      <c r="Y198" s="160">
        <f t="shared" si="93"/>
        <v>674.21364979766292</v>
      </c>
      <c r="Z198" s="160">
        <f t="shared" si="93"/>
        <v>665.29403586613512</v>
      </c>
      <c r="AA198" s="160">
        <f t="shared" si="93"/>
        <v>656.37442193460731</v>
      </c>
      <c r="AB198" s="160">
        <f t="shared" si="93"/>
        <v>647.45480800307951</v>
      </c>
      <c r="AC198" s="160">
        <f t="shared" si="93"/>
        <v>638.5351940715517</v>
      </c>
      <c r="AD198" s="160">
        <f t="shared" si="93"/>
        <v>629.61558014002389</v>
      </c>
      <c r="AE198" s="160">
        <f t="shared" si="93"/>
        <v>620.69596620849609</v>
      </c>
      <c r="AF198" s="160">
        <f t="shared" si="93"/>
        <v>611.77635227696828</v>
      </c>
      <c r="AG198" s="160">
        <f t="shared" si="93"/>
        <v>602.85673834544048</v>
      </c>
      <c r="AH198" s="160">
        <f t="shared" si="93"/>
        <v>593.93712441391267</v>
      </c>
      <c r="AI198" s="160">
        <f t="shared" si="93"/>
        <v>585.01751048238486</v>
      </c>
      <c r="AJ198" s="160">
        <f t="shared" si="93"/>
        <v>576.09789655085706</v>
      </c>
      <c r="AK198" s="160">
        <f t="shared" si="93"/>
        <v>567.17828261932925</v>
      </c>
      <c r="AL198" s="160">
        <f t="shared" si="93"/>
        <v>558.25866868780145</v>
      </c>
      <c r="AM198" s="160">
        <f t="shared" si="93"/>
        <v>549.33905475627364</v>
      </c>
      <c r="AN198" s="160">
        <f t="shared" si="93"/>
        <v>540.41944082474583</v>
      </c>
      <c r="AO198" s="160">
        <f t="shared" si="93"/>
        <v>531.49982689321803</v>
      </c>
      <c r="AP198" s="160">
        <f t="shared" si="93"/>
        <v>522.58021296169022</v>
      </c>
      <c r="AQ198" s="160">
        <f t="shared" si="93"/>
        <v>513.66059903016196</v>
      </c>
      <c r="BZ198" s="155"/>
      <c r="CA198" s="155"/>
      <c r="CB198" s="155"/>
      <c r="CC198" s="155"/>
      <c r="CD198" s="155"/>
      <c r="CE198" s="155"/>
      <c r="CF198" s="155"/>
      <c r="CG198" s="155"/>
      <c r="CH198" s="155"/>
      <c r="CI198" s="155"/>
      <c r="CJ198" s="155"/>
      <c r="CK198" s="155"/>
      <c r="CL198" s="155"/>
      <c r="CM198" s="155"/>
    </row>
    <row r="199" spans="7:91" ht="14.25" customHeight="1">
      <c r="G199" s="22"/>
      <c r="H199" s="302"/>
      <c r="J199" s="304"/>
      <c r="K199" s="19" t="s">
        <v>231</v>
      </c>
      <c r="L199" s="129" t="s">
        <v>218</v>
      </c>
      <c r="M199" s="161">
        <f t="shared" ref="M199:AQ199" si="94">M196</f>
        <v>1741.1559999999999</v>
      </c>
      <c r="N199" s="161">
        <f t="shared" si="94"/>
        <v>1560</v>
      </c>
      <c r="O199" s="161">
        <f t="shared" si="94"/>
        <v>1486.8297553779098</v>
      </c>
      <c r="P199" s="161">
        <f t="shared" si="94"/>
        <v>1413.6595107558196</v>
      </c>
      <c r="Q199" s="161">
        <f t="shared" si="94"/>
        <v>1340.4892661337294</v>
      </c>
      <c r="R199" s="161">
        <f t="shared" si="94"/>
        <v>1267.3190215116392</v>
      </c>
      <c r="S199" s="161">
        <f t="shared" si="94"/>
        <v>1194.148776889549</v>
      </c>
      <c r="T199" s="161">
        <f t="shared" si="94"/>
        <v>1120.9785322674588</v>
      </c>
      <c r="U199" s="161">
        <f t="shared" si="94"/>
        <v>1047.8082876453686</v>
      </c>
      <c r="V199" s="161">
        <f t="shared" si="94"/>
        <v>974.63804302327844</v>
      </c>
      <c r="W199" s="161">
        <f t="shared" si="94"/>
        <v>901.46779840118836</v>
      </c>
      <c r="X199" s="161">
        <f t="shared" si="94"/>
        <v>890.99705236416492</v>
      </c>
      <c r="Y199" s="161">
        <f t="shared" si="94"/>
        <v>880.52630632714147</v>
      </c>
      <c r="Z199" s="161">
        <f t="shared" si="94"/>
        <v>870.05556029011802</v>
      </c>
      <c r="AA199" s="161">
        <f t="shared" si="94"/>
        <v>859.58481425309458</v>
      </c>
      <c r="AB199" s="161">
        <f t="shared" si="94"/>
        <v>849.11406821607113</v>
      </c>
      <c r="AC199" s="161">
        <f t="shared" si="94"/>
        <v>838.64332217904769</v>
      </c>
      <c r="AD199" s="161">
        <f t="shared" si="94"/>
        <v>828.17257614202424</v>
      </c>
      <c r="AE199" s="161">
        <f t="shared" si="94"/>
        <v>817.70183010500079</v>
      </c>
      <c r="AF199" s="161">
        <f t="shared" si="94"/>
        <v>807.23108406797735</v>
      </c>
      <c r="AG199" s="161">
        <f t="shared" si="94"/>
        <v>796.7603380309539</v>
      </c>
      <c r="AH199" s="161">
        <f t="shared" si="94"/>
        <v>786.28959199393046</v>
      </c>
      <c r="AI199" s="161">
        <f t="shared" si="94"/>
        <v>775.81884595690701</v>
      </c>
      <c r="AJ199" s="161">
        <f t="shared" si="94"/>
        <v>765.34809991988357</v>
      </c>
      <c r="AK199" s="161">
        <f t="shared" si="94"/>
        <v>754.87735388286012</v>
      </c>
      <c r="AL199" s="161">
        <f t="shared" si="94"/>
        <v>744.40660784583667</v>
      </c>
      <c r="AM199" s="161">
        <f t="shared" si="94"/>
        <v>733.93586180881323</v>
      </c>
      <c r="AN199" s="161">
        <f t="shared" si="94"/>
        <v>723.46511577178978</v>
      </c>
      <c r="AO199" s="161">
        <f t="shared" si="94"/>
        <v>712.99436973476634</v>
      </c>
      <c r="AP199" s="161">
        <f t="shared" si="94"/>
        <v>702.52362369774289</v>
      </c>
      <c r="AQ199" s="161">
        <f t="shared" si="94"/>
        <v>692.05287766071854</v>
      </c>
    </row>
    <row r="200" spans="7:91" ht="14.25" customHeight="1" thickBot="1">
      <c r="G200" s="22"/>
      <c r="H200" s="302"/>
      <c r="J200" s="304"/>
      <c r="K200" s="144" t="s">
        <v>231</v>
      </c>
      <c r="L200" s="144" t="s">
        <v>214</v>
      </c>
      <c r="M200" s="162">
        <f t="shared" ref="M200:AQ200" si="95">M197</f>
        <v>1741.1559999999999</v>
      </c>
      <c r="N200" s="162">
        <f t="shared" si="95"/>
        <v>1560</v>
      </c>
      <c r="O200" s="162">
        <f t="shared" si="95"/>
        <v>1548.1003032033746</v>
      </c>
      <c r="P200" s="162">
        <f t="shared" si="95"/>
        <v>1536.2006064067491</v>
      </c>
      <c r="Q200" s="162">
        <f t="shared" si="95"/>
        <v>1524.3009096101237</v>
      </c>
      <c r="R200" s="162">
        <f t="shared" si="95"/>
        <v>1512.4012128134982</v>
      </c>
      <c r="S200" s="162">
        <f t="shared" si="95"/>
        <v>1500.5015160168728</v>
      </c>
      <c r="T200" s="162">
        <f t="shared" si="95"/>
        <v>1488.6018192202473</v>
      </c>
      <c r="U200" s="162">
        <f t="shared" si="95"/>
        <v>1476.7021224236219</v>
      </c>
      <c r="V200" s="162">
        <f t="shared" si="95"/>
        <v>1464.8024256269964</v>
      </c>
      <c r="W200" s="162">
        <f t="shared" si="95"/>
        <v>1452.9027288303716</v>
      </c>
      <c r="X200" s="162">
        <f t="shared" si="95"/>
        <v>1425.3309823089126</v>
      </c>
      <c r="Y200" s="162">
        <f t="shared" si="95"/>
        <v>1397.7592357874535</v>
      </c>
      <c r="Z200" s="162">
        <f t="shared" si="95"/>
        <v>1370.1874892659944</v>
      </c>
      <c r="AA200" s="162">
        <f t="shared" si="95"/>
        <v>1342.6157427445353</v>
      </c>
      <c r="AB200" s="162">
        <f t="shared" si="95"/>
        <v>1315.0439962230762</v>
      </c>
      <c r="AC200" s="162">
        <f t="shared" si="95"/>
        <v>1287.4722497016171</v>
      </c>
      <c r="AD200" s="162">
        <f t="shared" si="95"/>
        <v>1259.900503180158</v>
      </c>
      <c r="AE200" s="162">
        <f t="shared" si="95"/>
        <v>1232.3287566586989</v>
      </c>
      <c r="AF200" s="162">
        <f t="shared" si="95"/>
        <v>1204.7570101372398</v>
      </c>
      <c r="AG200" s="162">
        <f t="shared" si="95"/>
        <v>1177.1852636157807</v>
      </c>
      <c r="AH200" s="162">
        <f t="shared" si="95"/>
        <v>1149.6135170943217</v>
      </c>
      <c r="AI200" s="162">
        <f t="shared" si="95"/>
        <v>1122.0417705728626</v>
      </c>
      <c r="AJ200" s="162">
        <f t="shared" si="95"/>
        <v>1094.4700240514035</v>
      </c>
      <c r="AK200" s="162">
        <f t="shared" si="95"/>
        <v>1066.8982775299444</v>
      </c>
      <c r="AL200" s="162">
        <f t="shared" si="95"/>
        <v>1039.3265310084853</v>
      </c>
      <c r="AM200" s="162">
        <f t="shared" si="95"/>
        <v>1011.7547844870261</v>
      </c>
      <c r="AN200" s="162">
        <f t="shared" si="95"/>
        <v>984.18303796556688</v>
      </c>
      <c r="AO200" s="162">
        <f t="shared" si="95"/>
        <v>956.61129144410768</v>
      </c>
      <c r="AP200" s="162">
        <f t="shared" si="95"/>
        <v>929.03954492264847</v>
      </c>
      <c r="AQ200" s="162">
        <f t="shared" si="95"/>
        <v>901.46779840118836</v>
      </c>
    </row>
    <row r="201" spans="7:91" ht="14.25" customHeight="1" thickTop="1">
      <c r="G201" s="22"/>
      <c r="H201" s="302"/>
      <c r="J201" s="304"/>
      <c r="K201" s="140" t="s">
        <v>230</v>
      </c>
      <c r="L201" s="140" t="s">
        <v>219</v>
      </c>
      <c r="M201" s="160">
        <f t="shared" ref="M201:AQ201" si="96">M198</f>
        <v>1741.1559999999999</v>
      </c>
      <c r="N201" s="160">
        <f t="shared" si="96"/>
        <v>1560</v>
      </c>
      <c r="O201" s="160">
        <f t="shared" si="96"/>
        <v>1463.5614308511908</v>
      </c>
      <c r="P201" s="160">
        <f t="shared" si="96"/>
        <v>1367.1228617023817</v>
      </c>
      <c r="Q201" s="160">
        <f t="shared" si="96"/>
        <v>1270.6842925535725</v>
      </c>
      <c r="R201" s="160">
        <f t="shared" si="96"/>
        <v>1174.2457234047633</v>
      </c>
      <c r="S201" s="160">
        <f t="shared" si="96"/>
        <v>1077.8071542559542</v>
      </c>
      <c r="T201" s="160">
        <f t="shared" si="96"/>
        <v>981.36858510714512</v>
      </c>
      <c r="U201" s="160">
        <f t="shared" si="96"/>
        <v>884.93001595833607</v>
      </c>
      <c r="V201" s="160">
        <f t="shared" si="96"/>
        <v>788.49144680952702</v>
      </c>
      <c r="W201" s="160">
        <f t="shared" si="96"/>
        <v>692.05287766071854</v>
      </c>
      <c r="X201" s="160">
        <f t="shared" si="96"/>
        <v>683.13326372919073</v>
      </c>
      <c r="Y201" s="160">
        <f t="shared" si="96"/>
        <v>674.21364979766292</v>
      </c>
      <c r="Z201" s="160">
        <f t="shared" si="96"/>
        <v>665.29403586613512</v>
      </c>
      <c r="AA201" s="160">
        <f t="shared" si="96"/>
        <v>656.37442193460731</v>
      </c>
      <c r="AB201" s="160">
        <f t="shared" si="96"/>
        <v>647.45480800307951</v>
      </c>
      <c r="AC201" s="160">
        <f t="shared" si="96"/>
        <v>638.5351940715517</v>
      </c>
      <c r="AD201" s="160">
        <f t="shared" si="96"/>
        <v>629.61558014002389</v>
      </c>
      <c r="AE201" s="160">
        <f t="shared" si="96"/>
        <v>620.69596620849609</v>
      </c>
      <c r="AF201" s="160">
        <f t="shared" si="96"/>
        <v>611.77635227696828</v>
      </c>
      <c r="AG201" s="160">
        <f t="shared" si="96"/>
        <v>602.85673834544048</v>
      </c>
      <c r="AH201" s="160">
        <f t="shared" si="96"/>
        <v>593.93712441391267</v>
      </c>
      <c r="AI201" s="160">
        <f t="shared" si="96"/>
        <v>585.01751048238486</v>
      </c>
      <c r="AJ201" s="160">
        <f t="shared" si="96"/>
        <v>576.09789655085706</v>
      </c>
      <c r="AK201" s="160">
        <f t="shared" si="96"/>
        <v>567.17828261932925</v>
      </c>
      <c r="AL201" s="160">
        <f t="shared" si="96"/>
        <v>558.25866868780145</v>
      </c>
      <c r="AM201" s="160">
        <f t="shared" si="96"/>
        <v>549.33905475627364</v>
      </c>
      <c r="AN201" s="160">
        <f t="shared" si="96"/>
        <v>540.41944082474583</v>
      </c>
      <c r="AO201" s="160">
        <f t="shared" si="96"/>
        <v>531.49982689321803</v>
      </c>
      <c r="AP201" s="160">
        <f t="shared" si="96"/>
        <v>522.58021296169022</v>
      </c>
      <c r="AQ201" s="160">
        <f t="shared" si="96"/>
        <v>513.66059903016196</v>
      </c>
    </row>
    <row r="202" spans="7:91" ht="14.25" customHeight="1">
      <c r="G202" s="22"/>
      <c r="H202" s="302"/>
      <c r="J202" s="304"/>
      <c r="K202" s="19" t="s">
        <v>230</v>
      </c>
      <c r="L202" s="129" t="s">
        <v>218</v>
      </c>
      <c r="M202" s="161">
        <f t="shared" ref="M202:AQ202" si="97">M199</f>
        <v>1741.1559999999999</v>
      </c>
      <c r="N202" s="161">
        <f t="shared" si="97"/>
        <v>1560</v>
      </c>
      <c r="O202" s="161">
        <f t="shared" si="97"/>
        <v>1486.8297553779098</v>
      </c>
      <c r="P202" s="161">
        <f t="shared" si="97"/>
        <v>1413.6595107558196</v>
      </c>
      <c r="Q202" s="161">
        <f t="shared" si="97"/>
        <v>1340.4892661337294</v>
      </c>
      <c r="R202" s="161">
        <f t="shared" si="97"/>
        <v>1267.3190215116392</v>
      </c>
      <c r="S202" s="161">
        <f t="shared" si="97"/>
        <v>1194.148776889549</v>
      </c>
      <c r="T202" s="161">
        <f t="shared" si="97"/>
        <v>1120.9785322674588</v>
      </c>
      <c r="U202" s="161">
        <f t="shared" si="97"/>
        <v>1047.8082876453686</v>
      </c>
      <c r="V202" s="161">
        <f t="shared" si="97"/>
        <v>974.63804302327844</v>
      </c>
      <c r="W202" s="161">
        <f t="shared" si="97"/>
        <v>901.46779840118836</v>
      </c>
      <c r="X202" s="161">
        <f t="shared" si="97"/>
        <v>890.99705236416492</v>
      </c>
      <c r="Y202" s="161">
        <f t="shared" si="97"/>
        <v>880.52630632714147</v>
      </c>
      <c r="Z202" s="161">
        <f t="shared" si="97"/>
        <v>870.05556029011802</v>
      </c>
      <c r="AA202" s="161">
        <f t="shared" si="97"/>
        <v>859.58481425309458</v>
      </c>
      <c r="AB202" s="161">
        <f t="shared" si="97"/>
        <v>849.11406821607113</v>
      </c>
      <c r="AC202" s="161">
        <f t="shared" si="97"/>
        <v>838.64332217904769</v>
      </c>
      <c r="AD202" s="161">
        <f t="shared" si="97"/>
        <v>828.17257614202424</v>
      </c>
      <c r="AE202" s="161">
        <f t="shared" si="97"/>
        <v>817.70183010500079</v>
      </c>
      <c r="AF202" s="161">
        <f t="shared" si="97"/>
        <v>807.23108406797735</v>
      </c>
      <c r="AG202" s="161">
        <f t="shared" si="97"/>
        <v>796.7603380309539</v>
      </c>
      <c r="AH202" s="161">
        <f t="shared" si="97"/>
        <v>786.28959199393046</v>
      </c>
      <c r="AI202" s="161">
        <f t="shared" si="97"/>
        <v>775.81884595690701</v>
      </c>
      <c r="AJ202" s="161">
        <f t="shared" si="97"/>
        <v>765.34809991988357</v>
      </c>
      <c r="AK202" s="161">
        <f t="shared" si="97"/>
        <v>754.87735388286012</v>
      </c>
      <c r="AL202" s="161">
        <f t="shared" si="97"/>
        <v>744.40660784583667</v>
      </c>
      <c r="AM202" s="161">
        <f t="shared" si="97"/>
        <v>733.93586180881323</v>
      </c>
      <c r="AN202" s="161">
        <f t="shared" si="97"/>
        <v>723.46511577178978</v>
      </c>
      <c r="AO202" s="161">
        <f t="shared" si="97"/>
        <v>712.99436973476634</v>
      </c>
      <c r="AP202" s="161">
        <f t="shared" si="97"/>
        <v>702.52362369774289</v>
      </c>
      <c r="AQ202" s="161">
        <f t="shared" si="97"/>
        <v>692.05287766071854</v>
      </c>
    </row>
    <row r="203" spans="7:91" ht="14.25" customHeight="1" thickBot="1">
      <c r="G203" s="22"/>
      <c r="H203" s="302"/>
      <c r="J203" s="304"/>
      <c r="K203" s="144" t="s">
        <v>230</v>
      </c>
      <c r="L203" s="144" t="s">
        <v>214</v>
      </c>
      <c r="M203" s="162">
        <f t="shared" ref="M203:AQ203" si="98">M200</f>
        <v>1741.1559999999999</v>
      </c>
      <c r="N203" s="162">
        <f t="shared" si="98"/>
        <v>1560</v>
      </c>
      <c r="O203" s="162">
        <f t="shared" si="98"/>
        <v>1548.1003032033746</v>
      </c>
      <c r="P203" s="162">
        <f t="shared" si="98"/>
        <v>1536.2006064067491</v>
      </c>
      <c r="Q203" s="162">
        <f t="shared" si="98"/>
        <v>1524.3009096101237</v>
      </c>
      <c r="R203" s="162">
        <f t="shared" si="98"/>
        <v>1512.4012128134982</v>
      </c>
      <c r="S203" s="162">
        <f t="shared" si="98"/>
        <v>1500.5015160168728</v>
      </c>
      <c r="T203" s="162">
        <f t="shared" si="98"/>
        <v>1488.6018192202473</v>
      </c>
      <c r="U203" s="162">
        <f t="shared" si="98"/>
        <v>1476.7021224236219</v>
      </c>
      <c r="V203" s="162">
        <f t="shared" si="98"/>
        <v>1464.8024256269964</v>
      </c>
      <c r="W203" s="162">
        <f t="shared" si="98"/>
        <v>1452.9027288303716</v>
      </c>
      <c r="X203" s="162">
        <f t="shared" si="98"/>
        <v>1425.3309823089126</v>
      </c>
      <c r="Y203" s="162">
        <f t="shared" si="98"/>
        <v>1397.7592357874535</v>
      </c>
      <c r="Z203" s="162">
        <f t="shared" si="98"/>
        <v>1370.1874892659944</v>
      </c>
      <c r="AA203" s="162">
        <f t="shared" si="98"/>
        <v>1342.6157427445353</v>
      </c>
      <c r="AB203" s="162">
        <f t="shared" si="98"/>
        <v>1315.0439962230762</v>
      </c>
      <c r="AC203" s="162">
        <f t="shared" si="98"/>
        <v>1287.4722497016171</v>
      </c>
      <c r="AD203" s="162">
        <f t="shared" si="98"/>
        <v>1259.900503180158</v>
      </c>
      <c r="AE203" s="162">
        <f t="shared" si="98"/>
        <v>1232.3287566586989</v>
      </c>
      <c r="AF203" s="162">
        <f t="shared" si="98"/>
        <v>1204.7570101372398</v>
      </c>
      <c r="AG203" s="162">
        <f t="shared" si="98"/>
        <v>1177.1852636157807</v>
      </c>
      <c r="AH203" s="162">
        <f t="shared" si="98"/>
        <v>1149.6135170943217</v>
      </c>
      <c r="AI203" s="162">
        <f t="shared" si="98"/>
        <v>1122.0417705728626</v>
      </c>
      <c r="AJ203" s="162">
        <f t="shared" si="98"/>
        <v>1094.4700240514035</v>
      </c>
      <c r="AK203" s="162">
        <f t="shared" si="98"/>
        <v>1066.8982775299444</v>
      </c>
      <c r="AL203" s="162">
        <f t="shared" si="98"/>
        <v>1039.3265310084853</v>
      </c>
      <c r="AM203" s="162">
        <f t="shared" si="98"/>
        <v>1011.7547844870261</v>
      </c>
      <c r="AN203" s="162">
        <f t="shared" si="98"/>
        <v>984.18303796556688</v>
      </c>
      <c r="AO203" s="162">
        <f t="shared" si="98"/>
        <v>956.61129144410768</v>
      </c>
      <c r="AP203" s="162">
        <f t="shared" si="98"/>
        <v>929.03954492264847</v>
      </c>
      <c r="AQ203" s="162">
        <f t="shared" si="98"/>
        <v>901.46779840118836</v>
      </c>
    </row>
    <row r="204" spans="7:91" ht="14.25" customHeight="1" thickTop="1">
      <c r="G204" s="22"/>
      <c r="H204" s="302"/>
      <c r="J204" s="304"/>
      <c r="K204" s="140" t="s">
        <v>229</v>
      </c>
      <c r="L204" s="140" t="s">
        <v>219</v>
      </c>
      <c r="M204" s="160">
        <f t="shared" ref="M204:AQ204" si="99">M201</f>
        <v>1741.1559999999999</v>
      </c>
      <c r="N204" s="160">
        <f t="shared" si="99"/>
        <v>1560</v>
      </c>
      <c r="O204" s="160">
        <f t="shared" si="99"/>
        <v>1463.5614308511908</v>
      </c>
      <c r="P204" s="160">
        <f t="shared" si="99"/>
        <v>1367.1228617023817</v>
      </c>
      <c r="Q204" s="160">
        <f t="shared" si="99"/>
        <v>1270.6842925535725</v>
      </c>
      <c r="R204" s="160">
        <f t="shared" si="99"/>
        <v>1174.2457234047633</v>
      </c>
      <c r="S204" s="160">
        <f t="shared" si="99"/>
        <v>1077.8071542559542</v>
      </c>
      <c r="T204" s="160">
        <f t="shared" si="99"/>
        <v>981.36858510714512</v>
      </c>
      <c r="U204" s="160">
        <f t="shared" si="99"/>
        <v>884.93001595833607</v>
      </c>
      <c r="V204" s="160">
        <f t="shared" si="99"/>
        <v>788.49144680952702</v>
      </c>
      <c r="W204" s="160">
        <f t="shared" si="99"/>
        <v>692.05287766071854</v>
      </c>
      <c r="X204" s="160">
        <f t="shared" si="99"/>
        <v>683.13326372919073</v>
      </c>
      <c r="Y204" s="160">
        <f t="shared" si="99"/>
        <v>674.21364979766292</v>
      </c>
      <c r="Z204" s="160">
        <f t="shared" si="99"/>
        <v>665.29403586613512</v>
      </c>
      <c r="AA204" s="160">
        <f t="shared" si="99"/>
        <v>656.37442193460731</v>
      </c>
      <c r="AB204" s="160">
        <f t="shared" si="99"/>
        <v>647.45480800307951</v>
      </c>
      <c r="AC204" s="160">
        <f t="shared" si="99"/>
        <v>638.5351940715517</v>
      </c>
      <c r="AD204" s="160">
        <f t="shared" si="99"/>
        <v>629.61558014002389</v>
      </c>
      <c r="AE204" s="160">
        <f t="shared" si="99"/>
        <v>620.69596620849609</v>
      </c>
      <c r="AF204" s="160">
        <f t="shared" si="99"/>
        <v>611.77635227696828</v>
      </c>
      <c r="AG204" s="160">
        <f t="shared" si="99"/>
        <v>602.85673834544048</v>
      </c>
      <c r="AH204" s="160">
        <f t="shared" si="99"/>
        <v>593.93712441391267</v>
      </c>
      <c r="AI204" s="160">
        <f t="shared" si="99"/>
        <v>585.01751048238486</v>
      </c>
      <c r="AJ204" s="160">
        <f t="shared" si="99"/>
        <v>576.09789655085706</v>
      </c>
      <c r="AK204" s="160">
        <f t="shared" si="99"/>
        <v>567.17828261932925</v>
      </c>
      <c r="AL204" s="160">
        <f t="shared" si="99"/>
        <v>558.25866868780145</v>
      </c>
      <c r="AM204" s="160">
        <f t="shared" si="99"/>
        <v>549.33905475627364</v>
      </c>
      <c r="AN204" s="160">
        <f t="shared" si="99"/>
        <v>540.41944082474583</v>
      </c>
      <c r="AO204" s="160">
        <f t="shared" si="99"/>
        <v>531.49982689321803</v>
      </c>
      <c r="AP204" s="160">
        <f t="shared" si="99"/>
        <v>522.58021296169022</v>
      </c>
      <c r="AQ204" s="160">
        <f t="shared" si="99"/>
        <v>513.66059903016196</v>
      </c>
    </row>
    <row r="205" spans="7:91" ht="14.25" customHeight="1">
      <c r="G205" s="22"/>
      <c r="H205" s="302"/>
      <c r="J205" s="304"/>
      <c r="K205" s="19" t="s">
        <v>229</v>
      </c>
      <c r="L205" s="129" t="s">
        <v>218</v>
      </c>
      <c r="M205" s="161">
        <f t="shared" ref="M205:AQ205" si="100">M202</f>
        <v>1741.1559999999999</v>
      </c>
      <c r="N205" s="161">
        <f t="shared" si="100"/>
        <v>1560</v>
      </c>
      <c r="O205" s="161">
        <f t="shared" si="100"/>
        <v>1486.8297553779098</v>
      </c>
      <c r="P205" s="161">
        <f t="shared" si="100"/>
        <v>1413.6595107558196</v>
      </c>
      <c r="Q205" s="161">
        <f t="shared" si="100"/>
        <v>1340.4892661337294</v>
      </c>
      <c r="R205" s="161">
        <f t="shared" si="100"/>
        <v>1267.3190215116392</v>
      </c>
      <c r="S205" s="161">
        <f t="shared" si="100"/>
        <v>1194.148776889549</v>
      </c>
      <c r="T205" s="161">
        <f t="shared" si="100"/>
        <v>1120.9785322674588</v>
      </c>
      <c r="U205" s="161">
        <f t="shared" si="100"/>
        <v>1047.8082876453686</v>
      </c>
      <c r="V205" s="161">
        <f t="shared" si="100"/>
        <v>974.63804302327844</v>
      </c>
      <c r="W205" s="161">
        <f t="shared" si="100"/>
        <v>901.46779840118836</v>
      </c>
      <c r="X205" s="161">
        <f t="shared" si="100"/>
        <v>890.99705236416492</v>
      </c>
      <c r="Y205" s="161">
        <f t="shared" si="100"/>
        <v>880.52630632714147</v>
      </c>
      <c r="Z205" s="161">
        <f t="shared" si="100"/>
        <v>870.05556029011802</v>
      </c>
      <c r="AA205" s="161">
        <f t="shared" si="100"/>
        <v>859.58481425309458</v>
      </c>
      <c r="AB205" s="161">
        <f t="shared" si="100"/>
        <v>849.11406821607113</v>
      </c>
      <c r="AC205" s="161">
        <f t="shared" si="100"/>
        <v>838.64332217904769</v>
      </c>
      <c r="AD205" s="161">
        <f t="shared" si="100"/>
        <v>828.17257614202424</v>
      </c>
      <c r="AE205" s="161">
        <f t="shared" si="100"/>
        <v>817.70183010500079</v>
      </c>
      <c r="AF205" s="161">
        <f t="shared" si="100"/>
        <v>807.23108406797735</v>
      </c>
      <c r="AG205" s="161">
        <f t="shared" si="100"/>
        <v>796.7603380309539</v>
      </c>
      <c r="AH205" s="161">
        <f t="shared" si="100"/>
        <v>786.28959199393046</v>
      </c>
      <c r="AI205" s="161">
        <f t="shared" si="100"/>
        <v>775.81884595690701</v>
      </c>
      <c r="AJ205" s="161">
        <f t="shared" si="100"/>
        <v>765.34809991988357</v>
      </c>
      <c r="AK205" s="161">
        <f t="shared" si="100"/>
        <v>754.87735388286012</v>
      </c>
      <c r="AL205" s="161">
        <f t="shared" si="100"/>
        <v>744.40660784583667</v>
      </c>
      <c r="AM205" s="161">
        <f t="shared" si="100"/>
        <v>733.93586180881323</v>
      </c>
      <c r="AN205" s="161">
        <f t="shared" si="100"/>
        <v>723.46511577178978</v>
      </c>
      <c r="AO205" s="161">
        <f t="shared" si="100"/>
        <v>712.99436973476634</v>
      </c>
      <c r="AP205" s="161">
        <f t="shared" si="100"/>
        <v>702.52362369774289</v>
      </c>
      <c r="AQ205" s="161">
        <f t="shared" si="100"/>
        <v>692.05287766071854</v>
      </c>
    </row>
    <row r="206" spans="7:91" ht="14.25" customHeight="1" thickBot="1">
      <c r="G206" s="22"/>
      <c r="H206" s="302"/>
      <c r="J206" s="304"/>
      <c r="K206" s="144" t="s">
        <v>229</v>
      </c>
      <c r="L206" s="144" t="s">
        <v>214</v>
      </c>
      <c r="M206" s="162">
        <f t="shared" ref="M206:AQ206" si="101">M203</f>
        <v>1741.1559999999999</v>
      </c>
      <c r="N206" s="162">
        <f t="shared" si="101"/>
        <v>1560</v>
      </c>
      <c r="O206" s="162">
        <f t="shared" si="101"/>
        <v>1548.1003032033746</v>
      </c>
      <c r="P206" s="162">
        <f t="shared" si="101"/>
        <v>1536.2006064067491</v>
      </c>
      <c r="Q206" s="162">
        <f t="shared" si="101"/>
        <v>1524.3009096101237</v>
      </c>
      <c r="R206" s="162">
        <f t="shared" si="101"/>
        <v>1512.4012128134982</v>
      </c>
      <c r="S206" s="162">
        <f t="shared" si="101"/>
        <v>1500.5015160168728</v>
      </c>
      <c r="T206" s="162">
        <f t="shared" si="101"/>
        <v>1488.6018192202473</v>
      </c>
      <c r="U206" s="162">
        <f t="shared" si="101"/>
        <v>1476.7021224236219</v>
      </c>
      <c r="V206" s="162">
        <f t="shared" si="101"/>
        <v>1464.8024256269964</v>
      </c>
      <c r="W206" s="162">
        <f t="shared" si="101"/>
        <v>1452.9027288303716</v>
      </c>
      <c r="X206" s="162">
        <f t="shared" si="101"/>
        <v>1425.3309823089126</v>
      </c>
      <c r="Y206" s="162">
        <f t="shared" si="101"/>
        <v>1397.7592357874535</v>
      </c>
      <c r="Z206" s="162">
        <f t="shared" si="101"/>
        <v>1370.1874892659944</v>
      </c>
      <c r="AA206" s="162">
        <f t="shared" si="101"/>
        <v>1342.6157427445353</v>
      </c>
      <c r="AB206" s="162">
        <f t="shared" si="101"/>
        <v>1315.0439962230762</v>
      </c>
      <c r="AC206" s="162">
        <f t="shared" si="101"/>
        <v>1287.4722497016171</v>
      </c>
      <c r="AD206" s="162">
        <f t="shared" si="101"/>
        <v>1259.900503180158</v>
      </c>
      <c r="AE206" s="162">
        <f t="shared" si="101"/>
        <v>1232.3287566586989</v>
      </c>
      <c r="AF206" s="162">
        <f t="shared" si="101"/>
        <v>1204.7570101372398</v>
      </c>
      <c r="AG206" s="162">
        <f t="shared" si="101"/>
        <v>1177.1852636157807</v>
      </c>
      <c r="AH206" s="162">
        <f t="shared" si="101"/>
        <v>1149.6135170943217</v>
      </c>
      <c r="AI206" s="162">
        <f t="shared" si="101"/>
        <v>1122.0417705728626</v>
      </c>
      <c r="AJ206" s="162">
        <f t="shared" si="101"/>
        <v>1094.4700240514035</v>
      </c>
      <c r="AK206" s="162">
        <f t="shared" si="101"/>
        <v>1066.8982775299444</v>
      </c>
      <c r="AL206" s="162">
        <f t="shared" si="101"/>
        <v>1039.3265310084853</v>
      </c>
      <c r="AM206" s="162">
        <f t="shared" si="101"/>
        <v>1011.7547844870261</v>
      </c>
      <c r="AN206" s="162">
        <f t="shared" si="101"/>
        <v>984.18303796556688</v>
      </c>
      <c r="AO206" s="162">
        <f t="shared" si="101"/>
        <v>956.61129144410768</v>
      </c>
      <c r="AP206" s="162">
        <f t="shared" si="101"/>
        <v>929.03954492264847</v>
      </c>
      <c r="AQ206" s="162">
        <f t="shared" si="101"/>
        <v>901.46779840118836</v>
      </c>
    </row>
    <row r="207" spans="7:91" ht="14.25" customHeight="1" thickTop="1">
      <c r="G207" s="22"/>
      <c r="H207" s="302"/>
      <c r="J207" s="304"/>
      <c r="K207" s="140" t="s">
        <v>228</v>
      </c>
      <c r="L207" s="140" t="s">
        <v>219</v>
      </c>
      <c r="M207" s="160">
        <f t="shared" ref="M207:AQ207" si="102">M204</f>
        <v>1741.1559999999999</v>
      </c>
      <c r="N207" s="160">
        <f t="shared" si="102"/>
        <v>1560</v>
      </c>
      <c r="O207" s="160">
        <f t="shared" si="102"/>
        <v>1463.5614308511908</v>
      </c>
      <c r="P207" s="160">
        <f t="shared" si="102"/>
        <v>1367.1228617023817</v>
      </c>
      <c r="Q207" s="160">
        <f t="shared" si="102"/>
        <v>1270.6842925535725</v>
      </c>
      <c r="R207" s="160">
        <f t="shared" si="102"/>
        <v>1174.2457234047633</v>
      </c>
      <c r="S207" s="160">
        <f t="shared" si="102"/>
        <v>1077.8071542559542</v>
      </c>
      <c r="T207" s="160">
        <f t="shared" si="102"/>
        <v>981.36858510714512</v>
      </c>
      <c r="U207" s="160">
        <f t="shared" si="102"/>
        <v>884.93001595833607</v>
      </c>
      <c r="V207" s="160">
        <f t="shared" si="102"/>
        <v>788.49144680952702</v>
      </c>
      <c r="W207" s="160">
        <f t="shared" si="102"/>
        <v>692.05287766071854</v>
      </c>
      <c r="X207" s="160">
        <f t="shared" si="102"/>
        <v>683.13326372919073</v>
      </c>
      <c r="Y207" s="160">
        <f t="shared" si="102"/>
        <v>674.21364979766292</v>
      </c>
      <c r="Z207" s="160">
        <f t="shared" si="102"/>
        <v>665.29403586613512</v>
      </c>
      <c r="AA207" s="160">
        <f t="shared" si="102"/>
        <v>656.37442193460731</v>
      </c>
      <c r="AB207" s="160">
        <f t="shared" si="102"/>
        <v>647.45480800307951</v>
      </c>
      <c r="AC207" s="160">
        <f t="shared" si="102"/>
        <v>638.5351940715517</v>
      </c>
      <c r="AD207" s="160">
        <f t="shared" si="102"/>
        <v>629.61558014002389</v>
      </c>
      <c r="AE207" s="160">
        <f t="shared" si="102"/>
        <v>620.69596620849609</v>
      </c>
      <c r="AF207" s="160">
        <f t="shared" si="102"/>
        <v>611.77635227696828</v>
      </c>
      <c r="AG207" s="160">
        <f t="shared" si="102"/>
        <v>602.85673834544048</v>
      </c>
      <c r="AH207" s="160">
        <f t="shared" si="102"/>
        <v>593.93712441391267</v>
      </c>
      <c r="AI207" s="160">
        <f t="shared" si="102"/>
        <v>585.01751048238486</v>
      </c>
      <c r="AJ207" s="160">
        <f t="shared" si="102"/>
        <v>576.09789655085706</v>
      </c>
      <c r="AK207" s="160">
        <f t="shared" si="102"/>
        <v>567.17828261932925</v>
      </c>
      <c r="AL207" s="160">
        <f t="shared" si="102"/>
        <v>558.25866868780145</v>
      </c>
      <c r="AM207" s="160">
        <f t="shared" si="102"/>
        <v>549.33905475627364</v>
      </c>
      <c r="AN207" s="160">
        <f t="shared" si="102"/>
        <v>540.41944082474583</v>
      </c>
      <c r="AO207" s="160">
        <f t="shared" si="102"/>
        <v>531.49982689321803</v>
      </c>
      <c r="AP207" s="160">
        <f t="shared" si="102"/>
        <v>522.58021296169022</v>
      </c>
      <c r="AQ207" s="160">
        <f t="shared" si="102"/>
        <v>513.66059903016196</v>
      </c>
    </row>
    <row r="208" spans="7:91" ht="14.25" customHeight="1">
      <c r="G208" s="22"/>
      <c r="H208" s="302"/>
      <c r="J208" s="304"/>
      <c r="K208" s="19" t="s">
        <v>228</v>
      </c>
      <c r="L208" s="129" t="s">
        <v>218</v>
      </c>
      <c r="M208" s="161">
        <f t="shared" ref="M208:AQ208" si="103">M205</f>
        <v>1741.1559999999999</v>
      </c>
      <c r="N208" s="161">
        <f t="shared" si="103"/>
        <v>1560</v>
      </c>
      <c r="O208" s="161">
        <f t="shared" si="103"/>
        <v>1486.8297553779098</v>
      </c>
      <c r="P208" s="161">
        <f t="shared" si="103"/>
        <v>1413.6595107558196</v>
      </c>
      <c r="Q208" s="161">
        <f t="shared" si="103"/>
        <v>1340.4892661337294</v>
      </c>
      <c r="R208" s="161">
        <f t="shared" si="103"/>
        <v>1267.3190215116392</v>
      </c>
      <c r="S208" s="161">
        <f t="shared" si="103"/>
        <v>1194.148776889549</v>
      </c>
      <c r="T208" s="161">
        <f t="shared" si="103"/>
        <v>1120.9785322674588</v>
      </c>
      <c r="U208" s="161">
        <f t="shared" si="103"/>
        <v>1047.8082876453686</v>
      </c>
      <c r="V208" s="161">
        <f t="shared" si="103"/>
        <v>974.63804302327844</v>
      </c>
      <c r="W208" s="161">
        <f t="shared" si="103"/>
        <v>901.46779840118836</v>
      </c>
      <c r="X208" s="161">
        <f t="shared" si="103"/>
        <v>890.99705236416492</v>
      </c>
      <c r="Y208" s="161">
        <f t="shared" si="103"/>
        <v>880.52630632714147</v>
      </c>
      <c r="Z208" s="161">
        <f t="shared" si="103"/>
        <v>870.05556029011802</v>
      </c>
      <c r="AA208" s="161">
        <f t="shared" si="103"/>
        <v>859.58481425309458</v>
      </c>
      <c r="AB208" s="161">
        <f t="shared" si="103"/>
        <v>849.11406821607113</v>
      </c>
      <c r="AC208" s="161">
        <f t="shared" si="103"/>
        <v>838.64332217904769</v>
      </c>
      <c r="AD208" s="161">
        <f t="shared" si="103"/>
        <v>828.17257614202424</v>
      </c>
      <c r="AE208" s="161">
        <f t="shared" si="103"/>
        <v>817.70183010500079</v>
      </c>
      <c r="AF208" s="161">
        <f t="shared" si="103"/>
        <v>807.23108406797735</v>
      </c>
      <c r="AG208" s="161">
        <f t="shared" si="103"/>
        <v>796.7603380309539</v>
      </c>
      <c r="AH208" s="161">
        <f t="shared" si="103"/>
        <v>786.28959199393046</v>
      </c>
      <c r="AI208" s="161">
        <f t="shared" si="103"/>
        <v>775.81884595690701</v>
      </c>
      <c r="AJ208" s="161">
        <f t="shared" si="103"/>
        <v>765.34809991988357</v>
      </c>
      <c r="AK208" s="161">
        <f t="shared" si="103"/>
        <v>754.87735388286012</v>
      </c>
      <c r="AL208" s="161">
        <f t="shared" si="103"/>
        <v>744.40660784583667</v>
      </c>
      <c r="AM208" s="161">
        <f t="shared" si="103"/>
        <v>733.93586180881323</v>
      </c>
      <c r="AN208" s="161">
        <f t="shared" si="103"/>
        <v>723.46511577178978</v>
      </c>
      <c r="AO208" s="161">
        <f t="shared" si="103"/>
        <v>712.99436973476634</v>
      </c>
      <c r="AP208" s="161">
        <f t="shared" si="103"/>
        <v>702.52362369774289</v>
      </c>
      <c r="AQ208" s="161">
        <f t="shared" si="103"/>
        <v>692.05287766071854</v>
      </c>
    </row>
    <row r="209" spans="7:69" ht="14.25" customHeight="1" thickBot="1">
      <c r="G209" s="22"/>
      <c r="H209" s="302"/>
      <c r="J209" s="305"/>
      <c r="K209" s="144" t="s">
        <v>228</v>
      </c>
      <c r="L209" s="144" t="s">
        <v>214</v>
      </c>
      <c r="M209" s="162">
        <f t="shared" ref="M209:AQ209" si="104">M206</f>
        <v>1741.1559999999999</v>
      </c>
      <c r="N209" s="162">
        <f t="shared" si="104"/>
        <v>1560</v>
      </c>
      <c r="O209" s="162">
        <f t="shared" si="104"/>
        <v>1548.1003032033746</v>
      </c>
      <c r="P209" s="162">
        <f t="shared" si="104"/>
        <v>1536.2006064067491</v>
      </c>
      <c r="Q209" s="162">
        <f t="shared" si="104"/>
        <v>1524.3009096101237</v>
      </c>
      <c r="R209" s="162">
        <f t="shared" si="104"/>
        <v>1512.4012128134982</v>
      </c>
      <c r="S209" s="162">
        <f t="shared" si="104"/>
        <v>1500.5015160168728</v>
      </c>
      <c r="T209" s="162">
        <f t="shared" si="104"/>
        <v>1488.6018192202473</v>
      </c>
      <c r="U209" s="162">
        <f t="shared" si="104"/>
        <v>1476.7021224236219</v>
      </c>
      <c r="V209" s="162">
        <f t="shared" si="104"/>
        <v>1464.8024256269964</v>
      </c>
      <c r="W209" s="162">
        <f t="shared" si="104"/>
        <v>1452.9027288303716</v>
      </c>
      <c r="X209" s="162">
        <f t="shared" si="104"/>
        <v>1425.3309823089126</v>
      </c>
      <c r="Y209" s="162">
        <f t="shared" si="104"/>
        <v>1397.7592357874535</v>
      </c>
      <c r="Z209" s="162">
        <f t="shared" si="104"/>
        <v>1370.1874892659944</v>
      </c>
      <c r="AA209" s="162">
        <f t="shared" si="104"/>
        <v>1342.6157427445353</v>
      </c>
      <c r="AB209" s="162">
        <f t="shared" si="104"/>
        <v>1315.0439962230762</v>
      </c>
      <c r="AC209" s="162">
        <f t="shared" si="104"/>
        <v>1287.4722497016171</v>
      </c>
      <c r="AD209" s="162">
        <f t="shared" si="104"/>
        <v>1259.900503180158</v>
      </c>
      <c r="AE209" s="162">
        <f t="shared" si="104"/>
        <v>1232.3287566586989</v>
      </c>
      <c r="AF209" s="162">
        <f t="shared" si="104"/>
        <v>1204.7570101372398</v>
      </c>
      <c r="AG209" s="162">
        <f t="shared" si="104"/>
        <v>1177.1852636157807</v>
      </c>
      <c r="AH209" s="162">
        <f t="shared" si="104"/>
        <v>1149.6135170943217</v>
      </c>
      <c r="AI209" s="162">
        <f t="shared" si="104"/>
        <v>1122.0417705728626</v>
      </c>
      <c r="AJ209" s="162">
        <f t="shared" si="104"/>
        <v>1094.4700240514035</v>
      </c>
      <c r="AK209" s="162">
        <f t="shared" si="104"/>
        <v>1066.8982775299444</v>
      </c>
      <c r="AL209" s="162">
        <f t="shared" si="104"/>
        <v>1039.3265310084853</v>
      </c>
      <c r="AM209" s="162">
        <f t="shared" si="104"/>
        <v>1011.7547844870261</v>
      </c>
      <c r="AN209" s="162">
        <f t="shared" si="104"/>
        <v>984.18303796556688</v>
      </c>
      <c r="AO209" s="162">
        <f t="shared" si="104"/>
        <v>956.61129144410768</v>
      </c>
      <c r="AP209" s="162">
        <f t="shared" si="104"/>
        <v>929.03954492264847</v>
      </c>
      <c r="AQ209" s="162">
        <f t="shared" si="104"/>
        <v>901.46779840118836</v>
      </c>
    </row>
    <row r="210" spans="7:69" ht="14.25" customHeight="1" thickTop="1">
      <c r="G210" s="22"/>
      <c r="H210" s="302"/>
      <c r="J210" s="147"/>
      <c r="K210" s="19"/>
      <c r="L210" s="19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3"/>
      <c r="AQ210" s="163"/>
    </row>
    <row r="211" spans="7:69" ht="14.25" customHeight="1">
      <c r="G211" s="22"/>
      <c r="H211" s="302"/>
      <c r="M211" s="128">
        <v>2020</v>
      </c>
      <c r="N211" s="128">
        <v>2021</v>
      </c>
      <c r="O211" s="128">
        <v>2022</v>
      </c>
      <c r="P211" s="128">
        <v>2023</v>
      </c>
      <c r="Q211" s="128">
        <v>2024</v>
      </c>
      <c r="R211" s="128">
        <v>2025</v>
      </c>
      <c r="S211" s="128">
        <v>2026</v>
      </c>
      <c r="T211" s="128">
        <v>2027</v>
      </c>
      <c r="U211" s="128">
        <v>2028</v>
      </c>
      <c r="V211" s="128">
        <v>2029</v>
      </c>
      <c r="W211" s="128">
        <v>2030</v>
      </c>
      <c r="X211" s="128">
        <v>2031</v>
      </c>
      <c r="Y211" s="128">
        <v>2032</v>
      </c>
      <c r="Z211" s="128">
        <v>2033</v>
      </c>
      <c r="AA211" s="128">
        <v>2034</v>
      </c>
      <c r="AB211" s="128">
        <v>2035</v>
      </c>
      <c r="AC211" s="128">
        <v>2036</v>
      </c>
      <c r="AD211" s="128">
        <v>2037</v>
      </c>
      <c r="AE211" s="128">
        <v>2038</v>
      </c>
      <c r="AF211" s="128">
        <v>2039</v>
      </c>
      <c r="AG211" s="128">
        <v>2040</v>
      </c>
      <c r="AH211" s="128">
        <v>2041</v>
      </c>
      <c r="AI211" s="128">
        <v>2042</v>
      </c>
      <c r="AJ211" s="128">
        <v>2043</v>
      </c>
      <c r="AK211" s="128">
        <v>2044</v>
      </c>
      <c r="AL211" s="128">
        <v>2045</v>
      </c>
      <c r="AM211" s="128">
        <v>2046</v>
      </c>
      <c r="AN211" s="128">
        <v>2047</v>
      </c>
      <c r="AO211" s="128">
        <v>2048</v>
      </c>
      <c r="AP211" s="128">
        <v>2049</v>
      </c>
      <c r="AQ211" s="128">
        <v>2050</v>
      </c>
    </row>
    <row r="212" spans="7:69" ht="14.25" customHeight="1">
      <c r="G212" s="22"/>
      <c r="H212" s="302"/>
      <c r="J212" s="303" t="s">
        <v>165</v>
      </c>
      <c r="K212" s="140" t="s">
        <v>237</v>
      </c>
      <c r="L212" s="140" t="s">
        <v>219</v>
      </c>
      <c r="M212" s="160">
        <v>18.778165000000001</v>
      </c>
      <c r="N212" s="160">
        <v>17.920008677361601</v>
      </c>
      <c r="O212" s="160">
        <v>16.996816786707239</v>
      </c>
      <c r="P212" s="160">
        <v>16.07362489605288</v>
      </c>
      <c r="Q212" s="160">
        <v>15.150433005398519</v>
      </c>
      <c r="R212" s="160">
        <v>14.22724111474416</v>
      </c>
      <c r="S212" s="160">
        <v>13.304049224089802</v>
      </c>
      <c r="T212" s="160">
        <v>12.380857333435443</v>
      </c>
      <c r="U212" s="160">
        <v>11.457665442781085</v>
      </c>
      <c r="V212" s="160">
        <v>10.534473552126725</v>
      </c>
      <c r="W212" s="160">
        <v>9.611281661472372</v>
      </c>
      <c r="X212" s="160">
        <v>9.5258955413543109</v>
      </c>
      <c r="Y212" s="160">
        <v>9.4405094212362499</v>
      </c>
      <c r="Z212" s="160">
        <v>9.3551233011181907</v>
      </c>
      <c r="AA212" s="160">
        <v>9.2697371810001279</v>
      </c>
      <c r="AB212" s="160">
        <v>9.1843510608820687</v>
      </c>
      <c r="AC212" s="160">
        <v>9.0989649407640076</v>
      </c>
      <c r="AD212" s="160">
        <v>9.0135788206459466</v>
      </c>
      <c r="AE212" s="160">
        <v>8.9281927005278874</v>
      </c>
      <c r="AF212" s="160">
        <v>8.8428065804098246</v>
      </c>
      <c r="AG212" s="160">
        <v>8.7574204602917654</v>
      </c>
      <c r="AH212" s="160">
        <v>8.6720343401737043</v>
      </c>
      <c r="AI212" s="160">
        <v>8.5866482200556433</v>
      </c>
      <c r="AJ212" s="160">
        <v>8.5012620999375823</v>
      </c>
      <c r="AK212" s="160">
        <v>8.4158759798195213</v>
      </c>
      <c r="AL212" s="160">
        <v>8.3304898597014621</v>
      </c>
      <c r="AM212" s="160">
        <v>8.2451037395833993</v>
      </c>
      <c r="AN212" s="160">
        <v>8.15971761946534</v>
      </c>
      <c r="AO212" s="160">
        <v>8.074331499347279</v>
      </c>
      <c r="AP212" s="160">
        <v>7.988945379229218</v>
      </c>
      <c r="AQ212" s="160">
        <v>7.9035592591111534</v>
      </c>
    </row>
    <row r="213" spans="7:69" ht="14.25" customHeight="1">
      <c r="G213" s="22"/>
      <c r="H213" s="302"/>
      <c r="J213" s="304"/>
      <c r="K213" s="19" t="s">
        <v>237</v>
      </c>
      <c r="L213" s="129" t="s">
        <v>218</v>
      </c>
      <c r="M213" s="161">
        <v>18.778165000000001</v>
      </c>
      <c r="N213" s="161">
        <v>17.920008677361601</v>
      </c>
      <c r="O213" s="161">
        <v>17.219560951223354</v>
      </c>
      <c r="P213" s="161">
        <v>16.519113225085107</v>
      </c>
      <c r="Q213" s="161">
        <v>15.81866549894686</v>
      </c>
      <c r="R213" s="161">
        <v>15.118217772808613</v>
      </c>
      <c r="S213" s="161">
        <v>14.417770046670366</v>
      </c>
      <c r="T213" s="161">
        <v>13.717322320532119</v>
      </c>
      <c r="U213" s="161">
        <v>13.016874594393872</v>
      </c>
      <c r="V213" s="161">
        <v>12.316426868255625</v>
      </c>
      <c r="W213" s="161">
        <v>11.615979142117382</v>
      </c>
      <c r="X213" s="161">
        <v>11.515744268085129</v>
      </c>
      <c r="Y213" s="161">
        <v>11.415509394052879</v>
      </c>
      <c r="Z213" s="161">
        <v>11.31527452002063</v>
      </c>
      <c r="AA213" s="161">
        <v>11.21503964598838</v>
      </c>
      <c r="AB213" s="161">
        <v>11.11480477195613</v>
      </c>
      <c r="AC213" s="161">
        <v>11.014569897923881</v>
      </c>
      <c r="AD213" s="161">
        <v>10.914335023891631</v>
      </c>
      <c r="AE213" s="161">
        <v>10.814100149859382</v>
      </c>
      <c r="AF213" s="161">
        <v>10.71386527582713</v>
      </c>
      <c r="AG213" s="161">
        <v>10.613630401794881</v>
      </c>
      <c r="AH213" s="161">
        <v>10.513395527762629</v>
      </c>
      <c r="AI213" s="161">
        <v>10.41316065373038</v>
      </c>
      <c r="AJ213" s="161">
        <v>10.31292577969813</v>
      </c>
      <c r="AK213" s="161">
        <v>10.21269090566588</v>
      </c>
      <c r="AL213" s="161">
        <v>10.112456031633631</v>
      </c>
      <c r="AM213" s="161">
        <v>10.012221157601381</v>
      </c>
      <c r="AN213" s="161">
        <v>9.9119862835691315</v>
      </c>
      <c r="AO213" s="161">
        <v>9.8117514095368801</v>
      </c>
      <c r="AP213" s="161">
        <v>9.7115165355046305</v>
      </c>
      <c r="AQ213" s="161">
        <v>9.611281661472372</v>
      </c>
    </row>
    <row r="214" spans="7:69" ht="14.25" customHeight="1" thickBot="1">
      <c r="G214" s="22"/>
      <c r="H214" s="302"/>
      <c r="J214" s="304"/>
      <c r="K214" s="144" t="s">
        <v>237</v>
      </c>
      <c r="L214" s="144" t="s">
        <v>214</v>
      </c>
      <c r="M214" s="162">
        <v>18.778165000000001</v>
      </c>
      <c r="N214" s="162">
        <v>17.920008677361601</v>
      </c>
      <c r="O214" s="162">
        <v>17.806094673028554</v>
      </c>
      <c r="P214" s="162">
        <v>17.692180668695507</v>
      </c>
      <c r="Q214" s="162">
        <v>17.578266664362459</v>
      </c>
      <c r="R214" s="162">
        <v>17.464352660029412</v>
      </c>
      <c r="S214" s="162">
        <v>17.350438655696365</v>
      </c>
      <c r="T214" s="162">
        <v>17.236524651363318</v>
      </c>
      <c r="U214" s="162">
        <v>17.122610647030271</v>
      </c>
      <c r="V214" s="162">
        <v>17.008696642697224</v>
      </c>
      <c r="W214" s="162">
        <v>16.894782638364184</v>
      </c>
      <c r="X214" s="162">
        <v>16.630842463551847</v>
      </c>
      <c r="Y214" s="162">
        <v>16.366902288739507</v>
      </c>
      <c r="Z214" s="162">
        <v>16.102962113927166</v>
      </c>
      <c r="AA214" s="162">
        <v>15.839021939114826</v>
      </c>
      <c r="AB214" s="162">
        <v>15.575081764302489</v>
      </c>
      <c r="AC214" s="162">
        <v>15.311141589490148</v>
      </c>
      <c r="AD214" s="162">
        <v>15.047201414677808</v>
      </c>
      <c r="AE214" s="162">
        <v>14.783261239865467</v>
      </c>
      <c r="AF214" s="162">
        <v>14.519321065053131</v>
      </c>
      <c r="AG214" s="162">
        <v>14.25538089024079</v>
      </c>
      <c r="AH214" s="162">
        <v>13.99144071542845</v>
      </c>
      <c r="AI214" s="162">
        <v>13.727500540616109</v>
      </c>
      <c r="AJ214" s="162">
        <v>13.463560365803772</v>
      </c>
      <c r="AK214" s="162">
        <v>13.199620190991432</v>
      </c>
      <c r="AL214" s="162">
        <v>12.935680016179091</v>
      </c>
      <c r="AM214" s="162">
        <v>12.671739841366751</v>
      </c>
      <c r="AN214" s="162">
        <v>12.407799666554411</v>
      </c>
      <c r="AO214" s="162">
        <v>12.14385949174207</v>
      </c>
      <c r="AP214" s="162">
        <v>11.87991931692973</v>
      </c>
      <c r="AQ214" s="162">
        <v>11.615979142117382</v>
      </c>
    </row>
    <row r="215" spans="7:69" ht="14.25" customHeight="1" thickTop="1">
      <c r="G215" s="22"/>
      <c r="H215" s="302"/>
      <c r="J215" s="304"/>
      <c r="K215" s="140" t="s">
        <v>236</v>
      </c>
      <c r="L215" s="140" t="s">
        <v>219</v>
      </c>
      <c r="M215" s="160">
        <f t="shared" ref="M215:AQ215" si="105">M212</f>
        <v>18.778165000000001</v>
      </c>
      <c r="N215" s="160">
        <f t="shared" si="105"/>
        <v>17.920008677361601</v>
      </c>
      <c r="O215" s="160">
        <f t="shared" si="105"/>
        <v>16.996816786707239</v>
      </c>
      <c r="P215" s="160">
        <f t="shared" si="105"/>
        <v>16.07362489605288</v>
      </c>
      <c r="Q215" s="160">
        <f t="shared" si="105"/>
        <v>15.150433005398519</v>
      </c>
      <c r="R215" s="160">
        <f t="shared" si="105"/>
        <v>14.22724111474416</v>
      </c>
      <c r="S215" s="160">
        <f t="shared" si="105"/>
        <v>13.304049224089802</v>
      </c>
      <c r="T215" s="160">
        <f t="shared" si="105"/>
        <v>12.380857333435443</v>
      </c>
      <c r="U215" s="160">
        <f t="shared" si="105"/>
        <v>11.457665442781085</v>
      </c>
      <c r="V215" s="160">
        <f t="shared" si="105"/>
        <v>10.534473552126725</v>
      </c>
      <c r="W215" s="160">
        <f t="shared" si="105"/>
        <v>9.611281661472372</v>
      </c>
      <c r="X215" s="160">
        <f t="shared" si="105"/>
        <v>9.5258955413543109</v>
      </c>
      <c r="Y215" s="160">
        <f t="shared" si="105"/>
        <v>9.4405094212362499</v>
      </c>
      <c r="Z215" s="160">
        <f t="shared" si="105"/>
        <v>9.3551233011181907</v>
      </c>
      <c r="AA215" s="160">
        <f t="shared" si="105"/>
        <v>9.2697371810001279</v>
      </c>
      <c r="AB215" s="160">
        <f t="shared" si="105"/>
        <v>9.1843510608820687</v>
      </c>
      <c r="AC215" s="160">
        <f t="shared" si="105"/>
        <v>9.0989649407640076</v>
      </c>
      <c r="AD215" s="160">
        <f t="shared" si="105"/>
        <v>9.0135788206459466</v>
      </c>
      <c r="AE215" s="160">
        <f t="shared" si="105"/>
        <v>8.9281927005278874</v>
      </c>
      <c r="AF215" s="160">
        <f t="shared" si="105"/>
        <v>8.8428065804098246</v>
      </c>
      <c r="AG215" s="160">
        <f t="shared" si="105"/>
        <v>8.7574204602917654</v>
      </c>
      <c r="AH215" s="160">
        <f t="shared" si="105"/>
        <v>8.6720343401737043</v>
      </c>
      <c r="AI215" s="160">
        <f t="shared" si="105"/>
        <v>8.5866482200556433</v>
      </c>
      <c r="AJ215" s="160">
        <f t="shared" si="105"/>
        <v>8.5012620999375823</v>
      </c>
      <c r="AK215" s="160">
        <f t="shared" si="105"/>
        <v>8.4158759798195213</v>
      </c>
      <c r="AL215" s="160">
        <f t="shared" si="105"/>
        <v>8.3304898597014621</v>
      </c>
      <c r="AM215" s="160">
        <f t="shared" si="105"/>
        <v>8.2451037395833993</v>
      </c>
      <c r="AN215" s="160">
        <f t="shared" si="105"/>
        <v>8.15971761946534</v>
      </c>
      <c r="AO215" s="160">
        <f t="shared" si="105"/>
        <v>8.074331499347279</v>
      </c>
      <c r="AP215" s="160">
        <f t="shared" si="105"/>
        <v>7.988945379229218</v>
      </c>
      <c r="AQ215" s="160">
        <f t="shared" si="105"/>
        <v>7.9035592591111534</v>
      </c>
      <c r="AR215"/>
      <c r="AS215"/>
    </row>
    <row r="216" spans="7:69" ht="14.25" customHeight="1">
      <c r="G216" s="22"/>
      <c r="H216" s="302"/>
      <c r="J216" s="304"/>
      <c r="K216" s="19" t="s">
        <v>236</v>
      </c>
      <c r="L216" s="129" t="s">
        <v>218</v>
      </c>
      <c r="M216" s="161">
        <f t="shared" ref="M216:AQ216" si="106">M213</f>
        <v>18.778165000000001</v>
      </c>
      <c r="N216" s="161">
        <f t="shared" si="106"/>
        <v>17.920008677361601</v>
      </c>
      <c r="O216" s="161">
        <f t="shared" si="106"/>
        <v>17.219560951223354</v>
      </c>
      <c r="P216" s="161">
        <f t="shared" si="106"/>
        <v>16.519113225085107</v>
      </c>
      <c r="Q216" s="161">
        <f t="shared" si="106"/>
        <v>15.81866549894686</v>
      </c>
      <c r="R216" s="161">
        <f t="shared" si="106"/>
        <v>15.118217772808613</v>
      </c>
      <c r="S216" s="161">
        <f t="shared" si="106"/>
        <v>14.417770046670366</v>
      </c>
      <c r="T216" s="161">
        <f t="shared" si="106"/>
        <v>13.717322320532119</v>
      </c>
      <c r="U216" s="161">
        <f t="shared" si="106"/>
        <v>13.016874594393872</v>
      </c>
      <c r="V216" s="161">
        <f t="shared" si="106"/>
        <v>12.316426868255625</v>
      </c>
      <c r="W216" s="161">
        <f t="shared" si="106"/>
        <v>11.615979142117382</v>
      </c>
      <c r="X216" s="161">
        <f t="shared" si="106"/>
        <v>11.515744268085129</v>
      </c>
      <c r="Y216" s="161">
        <f t="shared" si="106"/>
        <v>11.415509394052879</v>
      </c>
      <c r="Z216" s="161">
        <f t="shared" si="106"/>
        <v>11.31527452002063</v>
      </c>
      <c r="AA216" s="161">
        <f t="shared" si="106"/>
        <v>11.21503964598838</v>
      </c>
      <c r="AB216" s="161">
        <f t="shared" si="106"/>
        <v>11.11480477195613</v>
      </c>
      <c r="AC216" s="161">
        <f t="shared" si="106"/>
        <v>11.014569897923881</v>
      </c>
      <c r="AD216" s="161">
        <f t="shared" si="106"/>
        <v>10.914335023891631</v>
      </c>
      <c r="AE216" s="161">
        <f t="shared" si="106"/>
        <v>10.814100149859382</v>
      </c>
      <c r="AF216" s="161">
        <f t="shared" si="106"/>
        <v>10.71386527582713</v>
      </c>
      <c r="AG216" s="161">
        <f t="shared" si="106"/>
        <v>10.613630401794881</v>
      </c>
      <c r="AH216" s="161">
        <f t="shared" si="106"/>
        <v>10.513395527762629</v>
      </c>
      <c r="AI216" s="161">
        <f t="shared" si="106"/>
        <v>10.41316065373038</v>
      </c>
      <c r="AJ216" s="161">
        <f t="shared" si="106"/>
        <v>10.31292577969813</v>
      </c>
      <c r="AK216" s="161">
        <f t="shared" si="106"/>
        <v>10.21269090566588</v>
      </c>
      <c r="AL216" s="161">
        <f t="shared" si="106"/>
        <v>10.112456031633631</v>
      </c>
      <c r="AM216" s="161">
        <f t="shared" si="106"/>
        <v>10.012221157601381</v>
      </c>
      <c r="AN216" s="161">
        <f t="shared" si="106"/>
        <v>9.9119862835691315</v>
      </c>
      <c r="AO216" s="161">
        <f t="shared" si="106"/>
        <v>9.8117514095368801</v>
      </c>
      <c r="AP216" s="161">
        <f t="shared" si="106"/>
        <v>9.7115165355046305</v>
      </c>
      <c r="AQ216" s="161">
        <f t="shared" si="106"/>
        <v>9.611281661472372</v>
      </c>
    </row>
    <row r="217" spans="7:69" ht="14.25" customHeight="1" thickBot="1">
      <c r="G217" s="22"/>
      <c r="H217" s="302"/>
      <c r="J217" s="304"/>
      <c r="K217" s="144" t="s">
        <v>236</v>
      </c>
      <c r="L217" s="144" t="s">
        <v>214</v>
      </c>
      <c r="M217" s="162">
        <f t="shared" ref="M217:AQ217" si="107">M214</f>
        <v>18.778165000000001</v>
      </c>
      <c r="N217" s="162">
        <f t="shared" si="107"/>
        <v>17.920008677361601</v>
      </c>
      <c r="O217" s="162">
        <f t="shared" si="107"/>
        <v>17.806094673028554</v>
      </c>
      <c r="P217" s="162">
        <f t="shared" si="107"/>
        <v>17.692180668695507</v>
      </c>
      <c r="Q217" s="162">
        <f t="shared" si="107"/>
        <v>17.578266664362459</v>
      </c>
      <c r="R217" s="162">
        <f t="shared" si="107"/>
        <v>17.464352660029412</v>
      </c>
      <c r="S217" s="162">
        <f t="shared" si="107"/>
        <v>17.350438655696365</v>
      </c>
      <c r="T217" s="162">
        <f t="shared" si="107"/>
        <v>17.236524651363318</v>
      </c>
      <c r="U217" s="162">
        <f t="shared" si="107"/>
        <v>17.122610647030271</v>
      </c>
      <c r="V217" s="162">
        <f t="shared" si="107"/>
        <v>17.008696642697224</v>
      </c>
      <c r="W217" s="162">
        <f t="shared" si="107"/>
        <v>16.894782638364184</v>
      </c>
      <c r="X217" s="162">
        <f t="shared" si="107"/>
        <v>16.630842463551847</v>
      </c>
      <c r="Y217" s="162">
        <f t="shared" si="107"/>
        <v>16.366902288739507</v>
      </c>
      <c r="Z217" s="162">
        <f t="shared" si="107"/>
        <v>16.102962113927166</v>
      </c>
      <c r="AA217" s="162">
        <f t="shared" si="107"/>
        <v>15.839021939114826</v>
      </c>
      <c r="AB217" s="162">
        <f t="shared" si="107"/>
        <v>15.575081764302489</v>
      </c>
      <c r="AC217" s="162">
        <f t="shared" si="107"/>
        <v>15.311141589490148</v>
      </c>
      <c r="AD217" s="162">
        <f t="shared" si="107"/>
        <v>15.047201414677808</v>
      </c>
      <c r="AE217" s="162">
        <f t="shared" si="107"/>
        <v>14.783261239865467</v>
      </c>
      <c r="AF217" s="162">
        <f t="shared" si="107"/>
        <v>14.519321065053131</v>
      </c>
      <c r="AG217" s="162">
        <f t="shared" si="107"/>
        <v>14.25538089024079</v>
      </c>
      <c r="AH217" s="162">
        <f t="shared" si="107"/>
        <v>13.99144071542845</v>
      </c>
      <c r="AI217" s="162">
        <f t="shared" si="107"/>
        <v>13.727500540616109</v>
      </c>
      <c r="AJ217" s="162">
        <f t="shared" si="107"/>
        <v>13.463560365803772</v>
      </c>
      <c r="AK217" s="162">
        <f t="shared" si="107"/>
        <v>13.199620190991432</v>
      </c>
      <c r="AL217" s="162">
        <f t="shared" si="107"/>
        <v>12.935680016179091</v>
      </c>
      <c r="AM217" s="162">
        <f t="shared" si="107"/>
        <v>12.671739841366751</v>
      </c>
      <c r="AN217" s="162">
        <f t="shared" si="107"/>
        <v>12.407799666554411</v>
      </c>
      <c r="AO217" s="162">
        <f t="shared" si="107"/>
        <v>12.14385949174207</v>
      </c>
      <c r="AP217" s="162">
        <f t="shared" si="107"/>
        <v>11.87991931692973</v>
      </c>
      <c r="AQ217" s="162">
        <f t="shared" si="107"/>
        <v>11.615979142117382</v>
      </c>
      <c r="BG217"/>
      <c r="BH217"/>
      <c r="BI217"/>
    </row>
    <row r="218" spans="7:69" ht="14.25" customHeight="1" thickTop="1">
      <c r="G218" s="22"/>
      <c r="H218" s="302"/>
      <c r="J218" s="304"/>
      <c r="K218" s="140" t="s">
        <v>235</v>
      </c>
      <c r="L218" s="140" t="s">
        <v>219</v>
      </c>
      <c r="M218" s="160">
        <f t="shared" ref="M218:AQ218" si="108">M215</f>
        <v>18.778165000000001</v>
      </c>
      <c r="N218" s="160">
        <f t="shared" si="108"/>
        <v>17.920008677361601</v>
      </c>
      <c r="O218" s="160">
        <f t="shared" si="108"/>
        <v>16.996816786707239</v>
      </c>
      <c r="P218" s="160">
        <f t="shared" si="108"/>
        <v>16.07362489605288</v>
      </c>
      <c r="Q218" s="160">
        <f t="shared" si="108"/>
        <v>15.150433005398519</v>
      </c>
      <c r="R218" s="160">
        <f t="shared" si="108"/>
        <v>14.22724111474416</v>
      </c>
      <c r="S218" s="160">
        <f t="shared" si="108"/>
        <v>13.304049224089802</v>
      </c>
      <c r="T218" s="160">
        <f t="shared" si="108"/>
        <v>12.380857333435443</v>
      </c>
      <c r="U218" s="160">
        <f t="shared" si="108"/>
        <v>11.457665442781085</v>
      </c>
      <c r="V218" s="160">
        <f t="shared" si="108"/>
        <v>10.534473552126725</v>
      </c>
      <c r="W218" s="160">
        <f t="shared" si="108"/>
        <v>9.611281661472372</v>
      </c>
      <c r="X218" s="160">
        <f t="shared" si="108"/>
        <v>9.5258955413543109</v>
      </c>
      <c r="Y218" s="160">
        <f t="shared" si="108"/>
        <v>9.4405094212362499</v>
      </c>
      <c r="Z218" s="160">
        <f t="shared" si="108"/>
        <v>9.3551233011181907</v>
      </c>
      <c r="AA218" s="160">
        <f t="shared" si="108"/>
        <v>9.2697371810001279</v>
      </c>
      <c r="AB218" s="160">
        <f t="shared" si="108"/>
        <v>9.1843510608820687</v>
      </c>
      <c r="AC218" s="160">
        <f t="shared" si="108"/>
        <v>9.0989649407640076</v>
      </c>
      <c r="AD218" s="160">
        <f t="shared" si="108"/>
        <v>9.0135788206459466</v>
      </c>
      <c r="AE218" s="160">
        <f t="shared" si="108"/>
        <v>8.9281927005278874</v>
      </c>
      <c r="AF218" s="160">
        <f t="shared" si="108"/>
        <v>8.8428065804098246</v>
      </c>
      <c r="AG218" s="160">
        <f t="shared" si="108"/>
        <v>8.7574204602917654</v>
      </c>
      <c r="AH218" s="160">
        <f t="shared" si="108"/>
        <v>8.6720343401737043</v>
      </c>
      <c r="AI218" s="160">
        <f t="shared" si="108"/>
        <v>8.5866482200556433</v>
      </c>
      <c r="AJ218" s="160">
        <f t="shared" si="108"/>
        <v>8.5012620999375823</v>
      </c>
      <c r="AK218" s="160">
        <f t="shared" si="108"/>
        <v>8.4158759798195213</v>
      </c>
      <c r="AL218" s="160">
        <f t="shared" si="108"/>
        <v>8.3304898597014621</v>
      </c>
      <c r="AM218" s="160">
        <f t="shared" si="108"/>
        <v>8.2451037395833993</v>
      </c>
      <c r="AN218" s="160">
        <f t="shared" si="108"/>
        <v>8.15971761946534</v>
      </c>
      <c r="AO218" s="160">
        <f t="shared" si="108"/>
        <v>8.074331499347279</v>
      </c>
      <c r="AP218" s="160">
        <f t="shared" si="108"/>
        <v>7.988945379229218</v>
      </c>
      <c r="AQ218" s="160">
        <f t="shared" si="108"/>
        <v>7.9035592591111534</v>
      </c>
      <c r="AV218"/>
      <c r="AW218"/>
      <c r="AX218"/>
      <c r="AY218"/>
      <c r="BB218"/>
      <c r="BC218"/>
      <c r="BD218"/>
      <c r="BE218"/>
      <c r="BF218"/>
      <c r="BJ218"/>
      <c r="BK218"/>
      <c r="BL218"/>
      <c r="BM218"/>
      <c r="BN218"/>
      <c r="BO218"/>
      <c r="BP218"/>
      <c r="BQ218"/>
    </row>
    <row r="219" spans="7:69" ht="14.25" customHeight="1">
      <c r="G219" s="22"/>
      <c r="H219" s="302"/>
      <c r="J219" s="304"/>
      <c r="K219" s="19" t="s">
        <v>235</v>
      </c>
      <c r="L219" s="129" t="s">
        <v>218</v>
      </c>
      <c r="M219" s="161">
        <f t="shared" ref="M219:AQ219" si="109">M216</f>
        <v>18.778165000000001</v>
      </c>
      <c r="N219" s="161">
        <f t="shared" si="109"/>
        <v>17.920008677361601</v>
      </c>
      <c r="O219" s="161">
        <f t="shared" si="109"/>
        <v>17.219560951223354</v>
      </c>
      <c r="P219" s="161">
        <f t="shared" si="109"/>
        <v>16.519113225085107</v>
      </c>
      <c r="Q219" s="161">
        <f t="shared" si="109"/>
        <v>15.81866549894686</v>
      </c>
      <c r="R219" s="161">
        <f t="shared" si="109"/>
        <v>15.118217772808613</v>
      </c>
      <c r="S219" s="161">
        <f t="shared" si="109"/>
        <v>14.417770046670366</v>
      </c>
      <c r="T219" s="161">
        <f t="shared" si="109"/>
        <v>13.717322320532119</v>
      </c>
      <c r="U219" s="161">
        <f t="shared" si="109"/>
        <v>13.016874594393872</v>
      </c>
      <c r="V219" s="161">
        <f t="shared" si="109"/>
        <v>12.316426868255625</v>
      </c>
      <c r="W219" s="161">
        <f t="shared" si="109"/>
        <v>11.615979142117382</v>
      </c>
      <c r="X219" s="161">
        <f t="shared" si="109"/>
        <v>11.515744268085129</v>
      </c>
      <c r="Y219" s="161">
        <f t="shared" si="109"/>
        <v>11.415509394052879</v>
      </c>
      <c r="Z219" s="161">
        <f t="shared" si="109"/>
        <v>11.31527452002063</v>
      </c>
      <c r="AA219" s="161">
        <f t="shared" si="109"/>
        <v>11.21503964598838</v>
      </c>
      <c r="AB219" s="161">
        <f t="shared" si="109"/>
        <v>11.11480477195613</v>
      </c>
      <c r="AC219" s="161">
        <f t="shared" si="109"/>
        <v>11.014569897923881</v>
      </c>
      <c r="AD219" s="161">
        <f t="shared" si="109"/>
        <v>10.914335023891631</v>
      </c>
      <c r="AE219" s="161">
        <f t="shared" si="109"/>
        <v>10.814100149859382</v>
      </c>
      <c r="AF219" s="161">
        <f t="shared" si="109"/>
        <v>10.71386527582713</v>
      </c>
      <c r="AG219" s="161">
        <f t="shared" si="109"/>
        <v>10.613630401794881</v>
      </c>
      <c r="AH219" s="161">
        <f t="shared" si="109"/>
        <v>10.513395527762629</v>
      </c>
      <c r="AI219" s="161">
        <f t="shared" si="109"/>
        <v>10.41316065373038</v>
      </c>
      <c r="AJ219" s="161">
        <f t="shared" si="109"/>
        <v>10.31292577969813</v>
      </c>
      <c r="AK219" s="161">
        <f t="shared" si="109"/>
        <v>10.21269090566588</v>
      </c>
      <c r="AL219" s="161">
        <f t="shared" si="109"/>
        <v>10.112456031633631</v>
      </c>
      <c r="AM219" s="161">
        <f t="shared" si="109"/>
        <v>10.012221157601381</v>
      </c>
      <c r="AN219" s="161">
        <f t="shared" si="109"/>
        <v>9.9119862835691315</v>
      </c>
      <c r="AO219" s="161">
        <f t="shared" si="109"/>
        <v>9.8117514095368801</v>
      </c>
      <c r="AP219" s="161">
        <f t="shared" si="109"/>
        <v>9.7115165355046305</v>
      </c>
      <c r="AQ219" s="161">
        <f t="shared" si="109"/>
        <v>9.611281661472372</v>
      </c>
      <c r="AZ219"/>
      <c r="BA219"/>
    </row>
    <row r="220" spans="7:69" ht="14.25" customHeight="1" thickBot="1">
      <c r="G220" s="22"/>
      <c r="H220" s="302"/>
      <c r="J220" s="304"/>
      <c r="K220" s="144" t="s">
        <v>235</v>
      </c>
      <c r="L220" s="144" t="s">
        <v>214</v>
      </c>
      <c r="M220" s="162">
        <f t="shared" ref="M220:AQ220" si="110">M217</f>
        <v>18.778165000000001</v>
      </c>
      <c r="N220" s="162">
        <f t="shared" si="110"/>
        <v>17.920008677361601</v>
      </c>
      <c r="O220" s="162">
        <f t="shared" si="110"/>
        <v>17.806094673028554</v>
      </c>
      <c r="P220" s="162">
        <f t="shared" si="110"/>
        <v>17.692180668695507</v>
      </c>
      <c r="Q220" s="162">
        <f t="shared" si="110"/>
        <v>17.578266664362459</v>
      </c>
      <c r="R220" s="162">
        <f t="shared" si="110"/>
        <v>17.464352660029412</v>
      </c>
      <c r="S220" s="162">
        <f t="shared" si="110"/>
        <v>17.350438655696365</v>
      </c>
      <c r="T220" s="162">
        <f t="shared" si="110"/>
        <v>17.236524651363318</v>
      </c>
      <c r="U220" s="162">
        <f t="shared" si="110"/>
        <v>17.122610647030271</v>
      </c>
      <c r="V220" s="162">
        <f t="shared" si="110"/>
        <v>17.008696642697224</v>
      </c>
      <c r="W220" s="162">
        <f t="shared" si="110"/>
        <v>16.894782638364184</v>
      </c>
      <c r="X220" s="162">
        <f t="shared" si="110"/>
        <v>16.630842463551847</v>
      </c>
      <c r="Y220" s="162">
        <f t="shared" si="110"/>
        <v>16.366902288739507</v>
      </c>
      <c r="Z220" s="162">
        <f t="shared" si="110"/>
        <v>16.102962113927166</v>
      </c>
      <c r="AA220" s="162">
        <f t="shared" si="110"/>
        <v>15.839021939114826</v>
      </c>
      <c r="AB220" s="162">
        <f t="shared" si="110"/>
        <v>15.575081764302489</v>
      </c>
      <c r="AC220" s="162">
        <f t="shared" si="110"/>
        <v>15.311141589490148</v>
      </c>
      <c r="AD220" s="162">
        <f t="shared" si="110"/>
        <v>15.047201414677808</v>
      </c>
      <c r="AE220" s="162">
        <f t="shared" si="110"/>
        <v>14.783261239865467</v>
      </c>
      <c r="AF220" s="162">
        <f t="shared" si="110"/>
        <v>14.519321065053131</v>
      </c>
      <c r="AG220" s="162">
        <f t="shared" si="110"/>
        <v>14.25538089024079</v>
      </c>
      <c r="AH220" s="162">
        <f t="shared" si="110"/>
        <v>13.99144071542845</v>
      </c>
      <c r="AI220" s="162">
        <f t="shared" si="110"/>
        <v>13.727500540616109</v>
      </c>
      <c r="AJ220" s="162">
        <f t="shared" si="110"/>
        <v>13.463560365803772</v>
      </c>
      <c r="AK220" s="162">
        <f t="shared" si="110"/>
        <v>13.199620190991432</v>
      </c>
      <c r="AL220" s="162">
        <f t="shared" si="110"/>
        <v>12.935680016179091</v>
      </c>
      <c r="AM220" s="162">
        <f t="shared" si="110"/>
        <v>12.671739841366751</v>
      </c>
      <c r="AN220" s="162">
        <f t="shared" si="110"/>
        <v>12.407799666554411</v>
      </c>
      <c r="AO220" s="162">
        <f t="shared" si="110"/>
        <v>12.14385949174207</v>
      </c>
      <c r="AP220" s="162">
        <f t="shared" si="110"/>
        <v>11.87991931692973</v>
      </c>
      <c r="AQ220" s="162">
        <f t="shared" si="110"/>
        <v>11.615979142117382</v>
      </c>
    </row>
    <row r="221" spans="7:69" ht="14.25" customHeight="1" thickTop="1">
      <c r="G221" s="22"/>
      <c r="H221" s="302"/>
      <c r="J221" s="304"/>
      <c r="K221" s="140" t="s">
        <v>234</v>
      </c>
      <c r="L221" s="140" t="s">
        <v>219</v>
      </c>
      <c r="M221" s="160">
        <f t="shared" ref="M221:AQ221" si="111">M218</f>
        <v>18.778165000000001</v>
      </c>
      <c r="N221" s="160">
        <f t="shared" si="111"/>
        <v>17.920008677361601</v>
      </c>
      <c r="O221" s="160">
        <f t="shared" si="111"/>
        <v>16.996816786707239</v>
      </c>
      <c r="P221" s="160">
        <f t="shared" si="111"/>
        <v>16.07362489605288</v>
      </c>
      <c r="Q221" s="160">
        <f t="shared" si="111"/>
        <v>15.150433005398519</v>
      </c>
      <c r="R221" s="160">
        <f t="shared" si="111"/>
        <v>14.22724111474416</v>
      </c>
      <c r="S221" s="160">
        <f t="shared" si="111"/>
        <v>13.304049224089802</v>
      </c>
      <c r="T221" s="160">
        <f t="shared" si="111"/>
        <v>12.380857333435443</v>
      </c>
      <c r="U221" s="160">
        <f t="shared" si="111"/>
        <v>11.457665442781085</v>
      </c>
      <c r="V221" s="160">
        <f t="shared" si="111"/>
        <v>10.534473552126725</v>
      </c>
      <c r="W221" s="160">
        <f t="shared" si="111"/>
        <v>9.611281661472372</v>
      </c>
      <c r="X221" s="160">
        <f t="shared" si="111"/>
        <v>9.5258955413543109</v>
      </c>
      <c r="Y221" s="160">
        <f t="shared" si="111"/>
        <v>9.4405094212362499</v>
      </c>
      <c r="Z221" s="160">
        <f t="shared" si="111"/>
        <v>9.3551233011181907</v>
      </c>
      <c r="AA221" s="160">
        <f t="shared" si="111"/>
        <v>9.2697371810001279</v>
      </c>
      <c r="AB221" s="160">
        <f t="shared" si="111"/>
        <v>9.1843510608820687</v>
      </c>
      <c r="AC221" s="160">
        <f t="shared" si="111"/>
        <v>9.0989649407640076</v>
      </c>
      <c r="AD221" s="160">
        <f t="shared" si="111"/>
        <v>9.0135788206459466</v>
      </c>
      <c r="AE221" s="160">
        <f t="shared" si="111"/>
        <v>8.9281927005278874</v>
      </c>
      <c r="AF221" s="160">
        <f t="shared" si="111"/>
        <v>8.8428065804098246</v>
      </c>
      <c r="AG221" s="160">
        <f t="shared" si="111"/>
        <v>8.7574204602917654</v>
      </c>
      <c r="AH221" s="160">
        <f t="shared" si="111"/>
        <v>8.6720343401737043</v>
      </c>
      <c r="AI221" s="160">
        <f t="shared" si="111"/>
        <v>8.5866482200556433</v>
      </c>
      <c r="AJ221" s="160">
        <f t="shared" si="111"/>
        <v>8.5012620999375823</v>
      </c>
      <c r="AK221" s="160">
        <f t="shared" si="111"/>
        <v>8.4158759798195213</v>
      </c>
      <c r="AL221" s="160">
        <f t="shared" si="111"/>
        <v>8.3304898597014621</v>
      </c>
      <c r="AM221" s="160">
        <f t="shared" si="111"/>
        <v>8.2451037395833993</v>
      </c>
      <c r="AN221" s="160">
        <f t="shared" si="111"/>
        <v>8.15971761946534</v>
      </c>
      <c r="AO221" s="160">
        <f t="shared" si="111"/>
        <v>8.074331499347279</v>
      </c>
      <c r="AP221" s="160">
        <f t="shared" si="111"/>
        <v>7.988945379229218</v>
      </c>
      <c r="AQ221" s="160">
        <f t="shared" si="111"/>
        <v>7.9035592591111534</v>
      </c>
      <c r="AV221"/>
      <c r="AW221"/>
      <c r="AX221"/>
      <c r="AY221"/>
      <c r="BB221"/>
      <c r="BC221"/>
      <c r="BD221"/>
      <c r="BE221"/>
      <c r="BF221"/>
      <c r="BJ221"/>
      <c r="BK221"/>
      <c r="BL221"/>
      <c r="BM221"/>
      <c r="BN221"/>
      <c r="BO221"/>
      <c r="BP221"/>
      <c r="BQ221"/>
    </row>
    <row r="222" spans="7:69" ht="14.25" customHeight="1">
      <c r="G222" s="22"/>
      <c r="H222" s="302"/>
      <c r="J222" s="304"/>
      <c r="K222" s="19" t="s">
        <v>234</v>
      </c>
      <c r="L222" s="129" t="s">
        <v>218</v>
      </c>
      <c r="M222" s="161">
        <f t="shared" ref="M222:AQ222" si="112">M219</f>
        <v>18.778165000000001</v>
      </c>
      <c r="N222" s="161">
        <f t="shared" si="112"/>
        <v>17.920008677361601</v>
      </c>
      <c r="O222" s="161">
        <f t="shared" si="112"/>
        <v>17.219560951223354</v>
      </c>
      <c r="P222" s="161">
        <f t="shared" si="112"/>
        <v>16.519113225085107</v>
      </c>
      <c r="Q222" s="161">
        <f t="shared" si="112"/>
        <v>15.81866549894686</v>
      </c>
      <c r="R222" s="161">
        <f t="shared" si="112"/>
        <v>15.118217772808613</v>
      </c>
      <c r="S222" s="161">
        <f t="shared" si="112"/>
        <v>14.417770046670366</v>
      </c>
      <c r="T222" s="161">
        <f t="shared" si="112"/>
        <v>13.717322320532119</v>
      </c>
      <c r="U222" s="161">
        <f t="shared" si="112"/>
        <v>13.016874594393872</v>
      </c>
      <c r="V222" s="161">
        <f t="shared" si="112"/>
        <v>12.316426868255625</v>
      </c>
      <c r="W222" s="161">
        <f t="shared" si="112"/>
        <v>11.615979142117382</v>
      </c>
      <c r="X222" s="161">
        <f t="shared" si="112"/>
        <v>11.515744268085129</v>
      </c>
      <c r="Y222" s="161">
        <f t="shared" si="112"/>
        <v>11.415509394052879</v>
      </c>
      <c r="Z222" s="161">
        <f t="shared" si="112"/>
        <v>11.31527452002063</v>
      </c>
      <c r="AA222" s="161">
        <f t="shared" si="112"/>
        <v>11.21503964598838</v>
      </c>
      <c r="AB222" s="161">
        <f t="shared" si="112"/>
        <v>11.11480477195613</v>
      </c>
      <c r="AC222" s="161">
        <f t="shared" si="112"/>
        <v>11.014569897923881</v>
      </c>
      <c r="AD222" s="161">
        <f t="shared" si="112"/>
        <v>10.914335023891631</v>
      </c>
      <c r="AE222" s="161">
        <f t="shared" si="112"/>
        <v>10.814100149859382</v>
      </c>
      <c r="AF222" s="161">
        <f t="shared" si="112"/>
        <v>10.71386527582713</v>
      </c>
      <c r="AG222" s="161">
        <f t="shared" si="112"/>
        <v>10.613630401794881</v>
      </c>
      <c r="AH222" s="161">
        <f t="shared" si="112"/>
        <v>10.513395527762629</v>
      </c>
      <c r="AI222" s="161">
        <f t="shared" si="112"/>
        <v>10.41316065373038</v>
      </c>
      <c r="AJ222" s="161">
        <f t="shared" si="112"/>
        <v>10.31292577969813</v>
      </c>
      <c r="AK222" s="161">
        <f t="shared" si="112"/>
        <v>10.21269090566588</v>
      </c>
      <c r="AL222" s="161">
        <f t="shared" si="112"/>
        <v>10.112456031633631</v>
      </c>
      <c r="AM222" s="161">
        <f t="shared" si="112"/>
        <v>10.012221157601381</v>
      </c>
      <c r="AN222" s="161">
        <f t="shared" si="112"/>
        <v>9.9119862835691315</v>
      </c>
      <c r="AO222" s="161">
        <f t="shared" si="112"/>
        <v>9.8117514095368801</v>
      </c>
      <c r="AP222" s="161">
        <f t="shared" si="112"/>
        <v>9.7115165355046305</v>
      </c>
      <c r="AQ222" s="161">
        <f t="shared" si="112"/>
        <v>9.611281661472372</v>
      </c>
      <c r="AZ222"/>
      <c r="BA222"/>
    </row>
    <row r="223" spans="7:69" ht="14.25" customHeight="1" thickBot="1">
      <c r="G223" s="22"/>
      <c r="H223" s="302"/>
      <c r="J223" s="304"/>
      <c r="K223" s="144" t="s">
        <v>234</v>
      </c>
      <c r="L223" s="144" t="s">
        <v>214</v>
      </c>
      <c r="M223" s="162">
        <f t="shared" ref="M223:AQ223" si="113">M220</f>
        <v>18.778165000000001</v>
      </c>
      <c r="N223" s="162">
        <f t="shared" si="113"/>
        <v>17.920008677361601</v>
      </c>
      <c r="O223" s="162">
        <f t="shared" si="113"/>
        <v>17.806094673028554</v>
      </c>
      <c r="P223" s="162">
        <f t="shared" si="113"/>
        <v>17.692180668695507</v>
      </c>
      <c r="Q223" s="162">
        <f t="shared" si="113"/>
        <v>17.578266664362459</v>
      </c>
      <c r="R223" s="162">
        <f t="shared" si="113"/>
        <v>17.464352660029412</v>
      </c>
      <c r="S223" s="162">
        <f t="shared" si="113"/>
        <v>17.350438655696365</v>
      </c>
      <c r="T223" s="162">
        <f t="shared" si="113"/>
        <v>17.236524651363318</v>
      </c>
      <c r="U223" s="162">
        <f t="shared" si="113"/>
        <v>17.122610647030271</v>
      </c>
      <c r="V223" s="162">
        <f t="shared" si="113"/>
        <v>17.008696642697224</v>
      </c>
      <c r="W223" s="162">
        <f t="shared" si="113"/>
        <v>16.894782638364184</v>
      </c>
      <c r="X223" s="162">
        <f t="shared" si="113"/>
        <v>16.630842463551847</v>
      </c>
      <c r="Y223" s="162">
        <f t="shared" si="113"/>
        <v>16.366902288739507</v>
      </c>
      <c r="Z223" s="162">
        <f t="shared" si="113"/>
        <v>16.102962113927166</v>
      </c>
      <c r="AA223" s="162">
        <f t="shared" si="113"/>
        <v>15.839021939114826</v>
      </c>
      <c r="AB223" s="162">
        <f t="shared" si="113"/>
        <v>15.575081764302489</v>
      </c>
      <c r="AC223" s="162">
        <f t="shared" si="113"/>
        <v>15.311141589490148</v>
      </c>
      <c r="AD223" s="162">
        <f t="shared" si="113"/>
        <v>15.047201414677808</v>
      </c>
      <c r="AE223" s="162">
        <f t="shared" si="113"/>
        <v>14.783261239865467</v>
      </c>
      <c r="AF223" s="162">
        <f t="shared" si="113"/>
        <v>14.519321065053131</v>
      </c>
      <c r="AG223" s="162">
        <f t="shared" si="113"/>
        <v>14.25538089024079</v>
      </c>
      <c r="AH223" s="162">
        <f t="shared" si="113"/>
        <v>13.99144071542845</v>
      </c>
      <c r="AI223" s="162">
        <f t="shared" si="113"/>
        <v>13.727500540616109</v>
      </c>
      <c r="AJ223" s="162">
        <f t="shared" si="113"/>
        <v>13.463560365803772</v>
      </c>
      <c r="AK223" s="162">
        <f t="shared" si="113"/>
        <v>13.199620190991432</v>
      </c>
      <c r="AL223" s="162">
        <f t="shared" si="113"/>
        <v>12.935680016179091</v>
      </c>
      <c r="AM223" s="162">
        <f t="shared" si="113"/>
        <v>12.671739841366751</v>
      </c>
      <c r="AN223" s="162">
        <f t="shared" si="113"/>
        <v>12.407799666554411</v>
      </c>
      <c r="AO223" s="162">
        <f t="shared" si="113"/>
        <v>12.14385949174207</v>
      </c>
      <c r="AP223" s="162">
        <f t="shared" si="113"/>
        <v>11.87991931692973</v>
      </c>
      <c r="AQ223" s="162">
        <f t="shared" si="113"/>
        <v>11.615979142117382</v>
      </c>
    </row>
    <row r="224" spans="7:69" ht="14.25" customHeight="1" thickTop="1">
      <c r="G224" s="22"/>
      <c r="H224" s="302"/>
      <c r="J224" s="304"/>
      <c r="K224" s="140" t="s">
        <v>233</v>
      </c>
      <c r="L224" s="140" t="s">
        <v>219</v>
      </c>
      <c r="M224" s="160">
        <f t="shared" ref="M224:AQ224" si="114">M221</f>
        <v>18.778165000000001</v>
      </c>
      <c r="N224" s="160">
        <f t="shared" si="114"/>
        <v>17.920008677361601</v>
      </c>
      <c r="O224" s="160">
        <f t="shared" si="114"/>
        <v>16.996816786707239</v>
      </c>
      <c r="P224" s="160">
        <f t="shared" si="114"/>
        <v>16.07362489605288</v>
      </c>
      <c r="Q224" s="160">
        <f t="shared" si="114"/>
        <v>15.150433005398519</v>
      </c>
      <c r="R224" s="160">
        <f t="shared" si="114"/>
        <v>14.22724111474416</v>
      </c>
      <c r="S224" s="160">
        <f t="shared" si="114"/>
        <v>13.304049224089802</v>
      </c>
      <c r="T224" s="160">
        <f t="shared" si="114"/>
        <v>12.380857333435443</v>
      </c>
      <c r="U224" s="160">
        <f t="shared" si="114"/>
        <v>11.457665442781085</v>
      </c>
      <c r="V224" s="160">
        <f t="shared" si="114"/>
        <v>10.534473552126725</v>
      </c>
      <c r="W224" s="160">
        <f t="shared" si="114"/>
        <v>9.611281661472372</v>
      </c>
      <c r="X224" s="160">
        <f t="shared" si="114"/>
        <v>9.5258955413543109</v>
      </c>
      <c r="Y224" s="160">
        <f t="shared" si="114"/>
        <v>9.4405094212362499</v>
      </c>
      <c r="Z224" s="160">
        <f t="shared" si="114"/>
        <v>9.3551233011181907</v>
      </c>
      <c r="AA224" s="160">
        <f t="shared" si="114"/>
        <v>9.2697371810001279</v>
      </c>
      <c r="AB224" s="160">
        <f t="shared" si="114"/>
        <v>9.1843510608820687</v>
      </c>
      <c r="AC224" s="160">
        <f t="shared" si="114"/>
        <v>9.0989649407640076</v>
      </c>
      <c r="AD224" s="160">
        <f t="shared" si="114"/>
        <v>9.0135788206459466</v>
      </c>
      <c r="AE224" s="160">
        <f t="shared" si="114"/>
        <v>8.9281927005278874</v>
      </c>
      <c r="AF224" s="160">
        <f t="shared" si="114"/>
        <v>8.8428065804098246</v>
      </c>
      <c r="AG224" s="160">
        <f t="shared" si="114"/>
        <v>8.7574204602917654</v>
      </c>
      <c r="AH224" s="160">
        <f t="shared" si="114"/>
        <v>8.6720343401737043</v>
      </c>
      <c r="AI224" s="160">
        <f t="shared" si="114"/>
        <v>8.5866482200556433</v>
      </c>
      <c r="AJ224" s="160">
        <f t="shared" si="114"/>
        <v>8.5012620999375823</v>
      </c>
      <c r="AK224" s="160">
        <f t="shared" si="114"/>
        <v>8.4158759798195213</v>
      </c>
      <c r="AL224" s="160">
        <f t="shared" si="114"/>
        <v>8.3304898597014621</v>
      </c>
      <c r="AM224" s="160">
        <f t="shared" si="114"/>
        <v>8.2451037395833993</v>
      </c>
      <c r="AN224" s="160">
        <f t="shared" si="114"/>
        <v>8.15971761946534</v>
      </c>
      <c r="AO224" s="160">
        <f t="shared" si="114"/>
        <v>8.074331499347279</v>
      </c>
      <c r="AP224" s="160">
        <f t="shared" si="114"/>
        <v>7.988945379229218</v>
      </c>
      <c r="AQ224" s="160">
        <f t="shared" si="114"/>
        <v>7.9035592591111534</v>
      </c>
      <c r="AV224"/>
      <c r="AW224"/>
      <c r="AX224"/>
      <c r="AY224"/>
      <c r="BB224"/>
      <c r="BC224"/>
      <c r="BD224"/>
      <c r="BE224"/>
      <c r="BF224"/>
      <c r="BJ224"/>
      <c r="BK224"/>
      <c r="BL224"/>
      <c r="BM224"/>
      <c r="BN224"/>
      <c r="BO224"/>
      <c r="BP224"/>
      <c r="BQ224"/>
    </row>
    <row r="225" spans="7:69" ht="14.25" customHeight="1">
      <c r="G225" s="22"/>
      <c r="H225" s="302"/>
      <c r="J225" s="304"/>
      <c r="K225" s="19" t="s">
        <v>233</v>
      </c>
      <c r="L225" s="129" t="s">
        <v>218</v>
      </c>
      <c r="M225" s="161">
        <f t="shared" ref="M225:AQ225" si="115">M222</f>
        <v>18.778165000000001</v>
      </c>
      <c r="N225" s="161">
        <f t="shared" si="115"/>
        <v>17.920008677361601</v>
      </c>
      <c r="O225" s="161">
        <f t="shared" si="115"/>
        <v>17.219560951223354</v>
      </c>
      <c r="P225" s="161">
        <f t="shared" si="115"/>
        <v>16.519113225085107</v>
      </c>
      <c r="Q225" s="161">
        <f t="shared" si="115"/>
        <v>15.81866549894686</v>
      </c>
      <c r="R225" s="161">
        <f t="shared" si="115"/>
        <v>15.118217772808613</v>
      </c>
      <c r="S225" s="161">
        <f t="shared" si="115"/>
        <v>14.417770046670366</v>
      </c>
      <c r="T225" s="161">
        <f t="shared" si="115"/>
        <v>13.717322320532119</v>
      </c>
      <c r="U225" s="161">
        <f t="shared" si="115"/>
        <v>13.016874594393872</v>
      </c>
      <c r="V225" s="161">
        <f t="shared" si="115"/>
        <v>12.316426868255625</v>
      </c>
      <c r="W225" s="161">
        <f t="shared" si="115"/>
        <v>11.615979142117382</v>
      </c>
      <c r="X225" s="161">
        <f t="shared" si="115"/>
        <v>11.515744268085129</v>
      </c>
      <c r="Y225" s="161">
        <f t="shared" si="115"/>
        <v>11.415509394052879</v>
      </c>
      <c r="Z225" s="161">
        <f t="shared" si="115"/>
        <v>11.31527452002063</v>
      </c>
      <c r="AA225" s="161">
        <f t="shared" si="115"/>
        <v>11.21503964598838</v>
      </c>
      <c r="AB225" s="161">
        <f t="shared" si="115"/>
        <v>11.11480477195613</v>
      </c>
      <c r="AC225" s="161">
        <f t="shared" si="115"/>
        <v>11.014569897923881</v>
      </c>
      <c r="AD225" s="161">
        <f t="shared" si="115"/>
        <v>10.914335023891631</v>
      </c>
      <c r="AE225" s="161">
        <f t="shared" si="115"/>
        <v>10.814100149859382</v>
      </c>
      <c r="AF225" s="161">
        <f t="shared" si="115"/>
        <v>10.71386527582713</v>
      </c>
      <c r="AG225" s="161">
        <f t="shared" si="115"/>
        <v>10.613630401794881</v>
      </c>
      <c r="AH225" s="161">
        <f t="shared" si="115"/>
        <v>10.513395527762629</v>
      </c>
      <c r="AI225" s="161">
        <f t="shared" si="115"/>
        <v>10.41316065373038</v>
      </c>
      <c r="AJ225" s="161">
        <f t="shared" si="115"/>
        <v>10.31292577969813</v>
      </c>
      <c r="AK225" s="161">
        <f t="shared" si="115"/>
        <v>10.21269090566588</v>
      </c>
      <c r="AL225" s="161">
        <f t="shared" si="115"/>
        <v>10.112456031633631</v>
      </c>
      <c r="AM225" s="161">
        <f t="shared" si="115"/>
        <v>10.012221157601381</v>
      </c>
      <c r="AN225" s="161">
        <f t="shared" si="115"/>
        <v>9.9119862835691315</v>
      </c>
      <c r="AO225" s="161">
        <f t="shared" si="115"/>
        <v>9.8117514095368801</v>
      </c>
      <c r="AP225" s="161">
        <f t="shared" si="115"/>
        <v>9.7115165355046305</v>
      </c>
      <c r="AQ225" s="161">
        <f t="shared" si="115"/>
        <v>9.611281661472372</v>
      </c>
      <c r="AZ225"/>
      <c r="BA225"/>
    </row>
    <row r="226" spans="7:69" ht="14.25" customHeight="1" thickBot="1">
      <c r="G226" s="22"/>
      <c r="H226" s="302"/>
      <c r="J226" s="304"/>
      <c r="K226" s="144" t="s">
        <v>233</v>
      </c>
      <c r="L226" s="144" t="s">
        <v>214</v>
      </c>
      <c r="M226" s="162">
        <f t="shared" ref="M226:AQ226" si="116">M223</f>
        <v>18.778165000000001</v>
      </c>
      <c r="N226" s="162">
        <f t="shared" si="116"/>
        <v>17.920008677361601</v>
      </c>
      <c r="O226" s="162">
        <f t="shared" si="116"/>
        <v>17.806094673028554</v>
      </c>
      <c r="P226" s="162">
        <f t="shared" si="116"/>
        <v>17.692180668695507</v>
      </c>
      <c r="Q226" s="162">
        <f t="shared" si="116"/>
        <v>17.578266664362459</v>
      </c>
      <c r="R226" s="162">
        <f t="shared" si="116"/>
        <v>17.464352660029412</v>
      </c>
      <c r="S226" s="162">
        <f t="shared" si="116"/>
        <v>17.350438655696365</v>
      </c>
      <c r="T226" s="162">
        <f t="shared" si="116"/>
        <v>17.236524651363318</v>
      </c>
      <c r="U226" s="162">
        <f t="shared" si="116"/>
        <v>17.122610647030271</v>
      </c>
      <c r="V226" s="162">
        <f t="shared" si="116"/>
        <v>17.008696642697224</v>
      </c>
      <c r="W226" s="162">
        <f t="shared" si="116"/>
        <v>16.894782638364184</v>
      </c>
      <c r="X226" s="162">
        <f t="shared" si="116"/>
        <v>16.630842463551847</v>
      </c>
      <c r="Y226" s="162">
        <f t="shared" si="116"/>
        <v>16.366902288739507</v>
      </c>
      <c r="Z226" s="162">
        <f t="shared" si="116"/>
        <v>16.102962113927166</v>
      </c>
      <c r="AA226" s="162">
        <f t="shared" si="116"/>
        <v>15.839021939114826</v>
      </c>
      <c r="AB226" s="162">
        <f t="shared" si="116"/>
        <v>15.575081764302489</v>
      </c>
      <c r="AC226" s="162">
        <f t="shared" si="116"/>
        <v>15.311141589490148</v>
      </c>
      <c r="AD226" s="162">
        <f t="shared" si="116"/>
        <v>15.047201414677808</v>
      </c>
      <c r="AE226" s="162">
        <f t="shared" si="116"/>
        <v>14.783261239865467</v>
      </c>
      <c r="AF226" s="162">
        <f t="shared" si="116"/>
        <v>14.519321065053131</v>
      </c>
      <c r="AG226" s="162">
        <f t="shared" si="116"/>
        <v>14.25538089024079</v>
      </c>
      <c r="AH226" s="162">
        <f t="shared" si="116"/>
        <v>13.99144071542845</v>
      </c>
      <c r="AI226" s="162">
        <f t="shared" si="116"/>
        <v>13.727500540616109</v>
      </c>
      <c r="AJ226" s="162">
        <f t="shared" si="116"/>
        <v>13.463560365803772</v>
      </c>
      <c r="AK226" s="162">
        <f t="shared" si="116"/>
        <v>13.199620190991432</v>
      </c>
      <c r="AL226" s="162">
        <f t="shared" si="116"/>
        <v>12.935680016179091</v>
      </c>
      <c r="AM226" s="162">
        <f t="shared" si="116"/>
        <v>12.671739841366751</v>
      </c>
      <c r="AN226" s="162">
        <f t="shared" si="116"/>
        <v>12.407799666554411</v>
      </c>
      <c r="AO226" s="162">
        <f t="shared" si="116"/>
        <v>12.14385949174207</v>
      </c>
      <c r="AP226" s="162">
        <f t="shared" si="116"/>
        <v>11.87991931692973</v>
      </c>
      <c r="AQ226" s="162">
        <f t="shared" si="116"/>
        <v>11.615979142117382</v>
      </c>
    </row>
    <row r="227" spans="7:69" ht="14.25" customHeight="1" thickTop="1">
      <c r="G227" s="22"/>
      <c r="H227" s="302"/>
      <c r="J227" s="304"/>
      <c r="K227" s="140" t="s">
        <v>232</v>
      </c>
      <c r="L227" s="140" t="s">
        <v>219</v>
      </c>
      <c r="M227" s="160">
        <f t="shared" ref="M227:AQ227" si="117">M224</f>
        <v>18.778165000000001</v>
      </c>
      <c r="N227" s="160">
        <f t="shared" si="117"/>
        <v>17.920008677361601</v>
      </c>
      <c r="O227" s="160">
        <f t="shared" si="117"/>
        <v>16.996816786707239</v>
      </c>
      <c r="P227" s="160">
        <f t="shared" si="117"/>
        <v>16.07362489605288</v>
      </c>
      <c r="Q227" s="160">
        <f t="shared" si="117"/>
        <v>15.150433005398519</v>
      </c>
      <c r="R227" s="160">
        <f t="shared" si="117"/>
        <v>14.22724111474416</v>
      </c>
      <c r="S227" s="160">
        <f t="shared" si="117"/>
        <v>13.304049224089802</v>
      </c>
      <c r="T227" s="160">
        <f t="shared" si="117"/>
        <v>12.380857333435443</v>
      </c>
      <c r="U227" s="160">
        <f t="shared" si="117"/>
        <v>11.457665442781085</v>
      </c>
      <c r="V227" s="160">
        <f t="shared" si="117"/>
        <v>10.534473552126725</v>
      </c>
      <c r="W227" s="160">
        <f t="shared" si="117"/>
        <v>9.611281661472372</v>
      </c>
      <c r="X227" s="160">
        <f t="shared" si="117"/>
        <v>9.5258955413543109</v>
      </c>
      <c r="Y227" s="160">
        <f t="shared" si="117"/>
        <v>9.4405094212362499</v>
      </c>
      <c r="Z227" s="160">
        <f t="shared" si="117"/>
        <v>9.3551233011181907</v>
      </c>
      <c r="AA227" s="160">
        <f t="shared" si="117"/>
        <v>9.2697371810001279</v>
      </c>
      <c r="AB227" s="160">
        <f t="shared" si="117"/>
        <v>9.1843510608820687</v>
      </c>
      <c r="AC227" s="160">
        <f t="shared" si="117"/>
        <v>9.0989649407640076</v>
      </c>
      <c r="AD227" s="160">
        <f t="shared" si="117"/>
        <v>9.0135788206459466</v>
      </c>
      <c r="AE227" s="160">
        <f t="shared" si="117"/>
        <v>8.9281927005278874</v>
      </c>
      <c r="AF227" s="160">
        <f t="shared" si="117"/>
        <v>8.8428065804098246</v>
      </c>
      <c r="AG227" s="160">
        <f t="shared" si="117"/>
        <v>8.7574204602917654</v>
      </c>
      <c r="AH227" s="160">
        <f t="shared" si="117"/>
        <v>8.6720343401737043</v>
      </c>
      <c r="AI227" s="160">
        <f t="shared" si="117"/>
        <v>8.5866482200556433</v>
      </c>
      <c r="AJ227" s="160">
        <f t="shared" si="117"/>
        <v>8.5012620999375823</v>
      </c>
      <c r="AK227" s="160">
        <f t="shared" si="117"/>
        <v>8.4158759798195213</v>
      </c>
      <c r="AL227" s="160">
        <f t="shared" si="117"/>
        <v>8.3304898597014621</v>
      </c>
      <c r="AM227" s="160">
        <f t="shared" si="117"/>
        <v>8.2451037395833993</v>
      </c>
      <c r="AN227" s="160">
        <f t="shared" si="117"/>
        <v>8.15971761946534</v>
      </c>
      <c r="AO227" s="160">
        <f t="shared" si="117"/>
        <v>8.074331499347279</v>
      </c>
      <c r="AP227" s="160">
        <f t="shared" si="117"/>
        <v>7.988945379229218</v>
      </c>
      <c r="AQ227" s="160">
        <f t="shared" si="117"/>
        <v>7.9035592591111534</v>
      </c>
    </row>
    <row r="228" spans="7:69" ht="14.25" customHeight="1">
      <c r="G228" s="22"/>
      <c r="H228" s="302"/>
      <c r="J228" s="304"/>
      <c r="K228" s="19" t="s">
        <v>232</v>
      </c>
      <c r="L228" s="129" t="s">
        <v>218</v>
      </c>
      <c r="M228" s="161">
        <f t="shared" ref="M228:AQ228" si="118">M225</f>
        <v>18.778165000000001</v>
      </c>
      <c r="N228" s="161">
        <f t="shared" si="118"/>
        <v>17.920008677361601</v>
      </c>
      <c r="O228" s="161">
        <f t="shared" si="118"/>
        <v>17.219560951223354</v>
      </c>
      <c r="P228" s="161">
        <f t="shared" si="118"/>
        <v>16.519113225085107</v>
      </c>
      <c r="Q228" s="161">
        <f t="shared" si="118"/>
        <v>15.81866549894686</v>
      </c>
      <c r="R228" s="161">
        <f t="shared" si="118"/>
        <v>15.118217772808613</v>
      </c>
      <c r="S228" s="161">
        <f t="shared" si="118"/>
        <v>14.417770046670366</v>
      </c>
      <c r="T228" s="161">
        <f t="shared" si="118"/>
        <v>13.717322320532119</v>
      </c>
      <c r="U228" s="161">
        <f t="shared" si="118"/>
        <v>13.016874594393872</v>
      </c>
      <c r="V228" s="161">
        <f t="shared" si="118"/>
        <v>12.316426868255625</v>
      </c>
      <c r="W228" s="161">
        <f t="shared" si="118"/>
        <v>11.615979142117382</v>
      </c>
      <c r="X228" s="161">
        <f t="shared" si="118"/>
        <v>11.515744268085129</v>
      </c>
      <c r="Y228" s="161">
        <f t="shared" si="118"/>
        <v>11.415509394052879</v>
      </c>
      <c r="Z228" s="161">
        <f t="shared" si="118"/>
        <v>11.31527452002063</v>
      </c>
      <c r="AA228" s="161">
        <f t="shared" si="118"/>
        <v>11.21503964598838</v>
      </c>
      <c r="AB228" s="161">
        <f t="shared" si="118"/>
        <v>11.11480477195613</v>
      </c>
      <c r="AC228" s="161">
        <f t="shared" si="118"/>
        <v>11.014569897923881</v>
      </c>
      <c r="AD228" s="161">
        <f t="shared" si="118"/>
        <v>10.914335023891631</v>
      </c>
      <c r="AE228" s="161">
        <f t="shared" si="118"/>
        <v>10.814100149859382</v>
      </c>
      <c r="AF228" s="161">
        <f t="shared" si="118"/>
        <v>10.71386527582713</v>
      </c>
      <c r="AG228" s="161">
        <f t="shared" si="118"/>
        <v>10.613630401794881</v>
      </c>
      <c r="AH228" s="161">
        <f t="shared" si="118"/>
        <v>10.513395527762629</v>
      </c>
      <c r="AI228" s="161">
        <f t="shared" si="118"/>
        <v>10.41316065373038</v>
      </c>
      <c r="AJ228" s="161">
        <f t="shared" si="118"/>
        <v>10.31292577969813</v>
      </c>
      <c r="AK228" s="161">
        <f t="shared" si="118"/>
        <v>10.21269090566588</v>
      </c>
      <c r="AL228" s="161">
        <f t="shared" si="118"/>
        <v>10.112456031633631</v>
      </c>
      <c r="AM228" s="161">
        <f t="shared" si="118"/>
        <v>10.012221157601381</v>
      </c>
      <c r="AN228" s="161">
        <f t="shared" si="118"/>
        <v>9.9119862835691315</v>
      </c>
      <c r="AO228" s="161">
        <f t="shared" si="118"/>
        <v>9.8117514095368801</v>
      </c>
      <c r="AP228" s="161">
        <f t="shared" si="118"/>
        <v>9.7115165355046305</v>
      </c>
      <c r="AQ228" s="161">
        <f t="shared" si="118"/>
        <v>9.611281661472372</v>
      </c>
    </row>
    <row r="229" spans="7:69" ht="14.25" customHeight="1" thickBot="1">
      <c r="G229" s="22"/>
      <c r="H229" s="302"/>
      <c r="J229" s="304"/>
      <c r="K229" s="144" t="s">
        <v>232</v>
      </c>
      <c r="L229" s="144" t="s">
        <v>214</v>
      </c>
      <c r="M229" s="162">
        <f t="shared" ref="M229:AQ229" si="119">M226</f>
        <v>18.778165000000001</v>
      </c>
      <c r="N229" s="162">
        <f t="shared" si="119"/>
        <v>17.920008677361601</v>
      </c>
      <c r="O229" s="162">
        <f t="shared" si="119"/>
        <v>17.806094673028554</v>
      </c>
      <c r="P229" s="162">
        <f t="shared" si="119"/>
        <v>17.692180668695507</v>
      </c>
      <c r="Q229" s="162">
        <f t="shared" si="119"/>
        <v>17.578266664362459</v>
      </c>
      <c r="R229" s="162">
        <f t="shared" si="119"/>
        <v>17.464352660029412</v>
      </c>
      <c r="S229" s="162">
        <f t="shared" si="119"/>
        <v>17.350438655696365</v>
      </c>
      <c r="T229" s="162">
        <f t="shared" si="119"/>
        <v>17.236524651363318</v>
      </c>
      <c r="U229" s="162">
        <f t="shared" si="119"/>
        <v>17.122610647030271</v>
      </c>
      <c r="V229" s="162">
        <f t="shared" si="119"/>
        <v>17.008696642697224</v>
      </c>
      <c r="W229" s="162">
        <f t="shared" si="119"/>
        <v>16.894782638364184</v>
      </c>
      <c r="X229" s="162">
        <f t="shared" si="119"/>
        <v>16.630842463551847</v>
      </c>
      <c r="Y229" s="162">
        <f t="shared" si="119"/>
        <v>16.366902288739507</v>
      </c>
      <c r="Z229" s="162">
        <f t="shared" si="119"/>
        <v>16.102962113927166</v>
      </c>
      <c r="AA229" s="162">
        <f t="shared" si="119"/>
        <v>15.839021939114826</v>
      </c>
      <c r="AB229" s="162">
        <f t="shared" si="119"/>
        <v>15.575081764302489</v>
      </c>
      <c r="AC229" s="162">
        <f t="shared" si="119"/>
        <v>15.311141589490148</v>
      </c>
      <c r="AD229" s="162">
        <f t="shared" si="119"/>
        <v>15.047201414677808</v>
      </c>
      <c r="AE229" s="162">
        <f t="shared" si="119"/>
        <v>14.783261239865467</v>
      </c>
      <c r="AF229" s="162">
        <f t="shared" si="119"/>
        <v>14.519321065053131</v>
      </c>
      <c r="AG229" s="162">
        <f t="shared" si="119"/>
        <v>14.25538089024079</v>
      </c>
      <c r="AH229" s="162">
        <f t="shared" si="119"/>
        <v>13.99144071542845</v>
      </c>
      <c r="AI229" s="162">
        <f t="shared" si="119"/>
        <v>13.727500540616109</v>
      </c>
      <c r="AJ229" s="162">
        <f t="shared" si="119"/>
        <v>13.463560365803772</v>
      </c>
      <c r="AK229" s="162">
        <f t="shared" si="119"/>
        <v>13.199620190991432</v>
      </c>
      <c r="AL229" s="162">
        <f t="shared" si="119"/>
        <v>12.935680016179091</v>
      </c>
      <c r="AM229" s="162">
        <f t="shared" si="119"/>
        <v>12.671739841366751</v>
      </c>
      <c r="AN229" s="162">
        <f t="shared" si="119"/>
        <v>12.407799666554411</v>
      </c>
      <c r="AO229" s="162">
        <f t="shared" si="119"/>
        <v>12.14385949174207</v>
      </c>
      <c r="AP229" s="162">
        <f t="shared" si="119"/>
        <v>11.87991931692973</v>
      </c>
      <c r="AQ229" s="162">
        <f t="shared" si="119"/>
        <v>11.615979142117382</v>
      </c>
    </row>
    <row r="230" spans="7:69" ht="14.25" customHeight="1" thickTop="1">
      <c r="G230" s="22"/>
      <c r="H230" s="302"/>
      <c r="J230" s="304"/>
      <c r="K230" s="140" t="s">
        <v>231</v>
      </c>
      <c r="L230" s="140" t="s">
        <v>219</v>
      </c>
      <c r="M230" s="160">
        <f t="shared" ref="M230:AQ230" si="120">M227</f>
        <v>18.778165000000001</v>
      </c>
      <c r="N230" s="160">
        <f t="shared" si="120"/>
        <v>17.920008677361601</v>
      </c>
      <c r="O230" s="160">
        <f t="shared" si="120"/>
        <v>16.996816786707239</v>
      </c>
      <c r="P230" s="160">
        <f t="shared" si="120"/>
        <v>16.07362489605288</v>
      </c>
      <c r="Q230" s="160">
        <f t="shared" si="120"/>
        <v>15.150433005398519</v>
      </c>
      <c r="R230" s="160">
        <f t="shared" si="120"/>
        <v>14.22724111474416</v>
      </c>
      <c r="S230" s="160">
        <f t="shared" si="120"/>
        <v>13.304049224089802</v>
      </c>
      <c r="T230" s="160">
        <f t="shared" si="120"/>
        <v>12.380857333435443</v>
      </c>
      <c r="U230" s="160">
        <f t="shared" si="120"/>
        <v>11.457665442781085</v>
      </c>
      <c r="V230" s="160">
        <f t="shared" si="120"/>
        <v>10.534473552126725</v>
      </c>
      <c r="W230" s="160">
        <f t="shared" si="120"/>
        <v>9.611281661472372</v>
      </c>
      <c r="X230" s="160">
        <f t="shared" si="120"/>
        <v>9.5258955413543109</v>
      </c>
      <c r="Y230" s="160">
        <f t="shared" si="120"/>
        <v>9.4405094212362499</v>
      </c>
      <c r="Z230" s="160">
        <f t="shared" si="120"/>
        <v>9.3551233011181907</v>
      </c>
      <c r="AA230" s="160">
        <f t="shared" si="120"/>
        <v>9.2697371810001279</v>
      </c>
      <c r="AB230" s="160">
        <f t="shared" si="120"/>
        <v>9.1843510608820687</v>
      </c>
      <c r="AC230" s="160">
        <f t="shared" si="120"/>
        <v>9.0989649407640076</v>
      </c>
      <c r="AD230" s="160">
        <f t="shared" si="120"/>
        <v>9.0135788206459466</v>
      </c>
      <c r="AE230" s="160">
        <f t="shared" si="120"/>
        <v>8.9281927005278874</v>
      </c>
      <c r="AF230" s="160">
        <f t="shared" si="120"/>
        <v>8.8428065804098246</v>
      </c>
      <c r="AG230" s="160">
        <f t="shared" si="120"/>
        <v>8.7574204602917654</v>
      </c>
      <c r="AH230" s="160">
        <f t="shared" si="120"/>
        <v>8.6720343401737043</v>
      </c>
      <c r="AI230" s="160">
        <f t="shared" si="120"/>
        <v>8.5866482200556433</v>
      </c>
      <c r="AJ230" s="160">
        <f t="shared" si="120"/>
        <v>8.5012620999375823</v>
      </c>
      <c r="AK230" s="160">
        <f t="shared" si="120"/>
        <v>8.4158759798195213</v>
      </c>
      <c r="AL230" s="160">
        <f t="shared" si="120"/>
        <v>8.3304898597014621</v>
      </c>
      <c r="AM230" s="160">
        <f t="shared" si="120"/>
        <v>8.2451037395833993</v>
      </c>
      <c r="AN230" s="160">
        <f t="shared" si="120"/>
        <v>8.15971761946534</v>
      </c>
      <c r="AO230" s="160">
        <f t="shared" si="120"/>
        <v>8.074331499347279</v>
      </c>
      <c r="AP230" s="160">
        <f t="shared" si="120"/>
        <v>7.988945379229218</v>
      </c>
      <c r="AQ230" s="160">
        <f t="shared" si="120"/>
        <v>7.9035592591111534</v>
      </c>
      <c r="AR230"/>
      <c r="AS230"/>
    </row>
    <row r="231" spans="7:69" ht="14.25" customHeight="1">
      <c r="G231" s="22"/>
      <c r="H231" s="302"/>
      <c r="J231" s="304"/>
      <c r="K231" s="19" t="s">
        <v>231</v>
      </c>
      <c r="L231" s="129" t="s">
        <v>218</v>
      </c>
      <c r="M231" s="161">
        <f t="shared" ref="M231:AQ231" si="121">M228</f>
        <v>18.778165000000001</v>
      </c>
      <c r="N231" s="161">
        <f t="shared" si="121"/>
        <v>17.920008677361601</v>
      </c>
      <c r="O231" s="161">
        <f t="shared" si="121"/>
        <v>17.219560951223354</v>
      </c>
      <c r="P231" s="161">
        <f t="shared" si="121"/>
        <v>16.519113225085107</v>
      </c>
      <c r="Q231" s="161">
        <f t="shared" si="121"/>
        <v>15.81866549894686</v>
      </c>
      <c r="R231" s="161">
        <f t="shared" si="121"/>
        <v>15.118217772808613</v>
      </c>
      <c r="S231" s="161">
        <f t="shared" si="121"/>
        <v>14.417770046670366</v>
      </c>
      <c r="T231" s="161">
        <f t="shared" si="121"/>
        <v>13.717322320532119</v>
      </c>
      <c r="U231" s="161">
        <f t="shared" si="121"/>
        <v>13.016874594393872</v>
      </c>
      <c r="V231" s="161">
        <f t="shared" si="121"/>
        <v>12.316426868255625</v>
      </c>
      <c r="W231" s="161">
        <f t="shared" si="121"/>
        <v>11.615979142117382</v>
      </c>
      <c r="X231" s="161">
        <f t="shared" si="121"/>
        <v>11.515744268085129</v>
      </c>
      <c r="Y231" s="161">
        <f t="shared" si="121"/>
        <v>11.415509394052879</v>
      </c>
      <c r="Z231" s="161">
        <f t="shared" si="121"/>
        <v>11.31527452002063</v>
      </c>
      <c r="AA231" s="161">
        <f t="shared" si="121"/>
        <v>11.21503964598838</v>
      </c>
      <c r="AB231" s="161">
        <f t="shared" si="121"/>
        <v>11.11480477195613</v>
      </c>
      <c r="AC231" s="161">
        <f t="shared" si="121"/>
        <v>11.014569897923881</v>
      </c>
      <c r="AD231" s="161">
        <f t="shared" si="121"/>
        <v>10.914335023891631</v>
      </c>
      <c r="AE231" s="161">
        <f t="shared" si="121"/>
        <v>10.814100149859382</v>
      </c>
      <c r="AF231" s="161">
        <f t="shared" si="121"/>
        <v>10.71386527582713</v>
      </c>
      <c r="AG231" s="161">
        <f t="shared" si="121"/>
        <v>10.613630401794881</v>
      </c>
      <c r="AH231" s="161">
        <f t="shared" si="121"/>
        <v>10.513395527762629</v>
      </c>
      <c r="AI231" s="161">
        <f t="shared" si="121"/>
        <v>10.41316065373038</v>
      </c>
      <c r="AJ231" s="161">
        <f t="shared" si="121"/>
        <v>10.31292577969813</v>
      </c>
      <c r="AK231" s="161">
        <f t="shared" si="121"/>
        <v>10.21269090566588</v>
      </c>
      <c r="AL231" s="161">
        <f t="shared" si="121"/>
        <v>10.112456031633631</v>
      </c>
      <c r="AM231" s="161">
        <f t="shared" si="121"/>
        <v>10.012221157601381</v>
      </c>
      <c r="AN231" s="161">
        <f t="shared" si="121"/>
        <v>9.9119862835691315</v>
      </c>
      <c r="AO231" s="161">
        <f t="shared" si="121"/>
        <v>9.8117514095368801</v>
      </c>
      <c r="AP231" s="161">
        <f t="shared" si="121"/>
        <v>9.7115165355046305</v>
      </c>
      <c r="AQ231" s="161">
        <f t="shared" si="121"/>
        <v>9.611281661472372</v>
      </c>
    </row>
    <row r="232" spans="7:69" ht="14.25" customHeight="1" thickBot="1">
      <c r="G232" s="22"/>
      <c r="H232" s="302"/>
      <c r="J232" s="304"/>
      <c r="K232" s="144" t="s">
        <v>231</v>
      </c>
      <c r="L232" s="144" t="s">
        <v>214</v>
      </c>
      <c r="M232" s="162">
        <f t="shared" ref="M232:AQ232" si="122">M229</f>
        <v>18.778165000000001</v>
      </c>
      <c r="N232" s="162">
        <f t="shared" si="122"/>
        <v>17.920008677361601</v>
      </c>
      <c r="O232" s="162">
        <f t="shared" si="122"/>
        <v>17.806094673028554</v>
      </c>
      <c r="P232" s="162">
        <f t="shared" si="122"/>
        <v>17.692180668695507</v>
      </c>
      <c r="Q232" s="162">
        <f t="shared" si="122"/>
        <v>17.578266664362459</v>
      </c>
      <c r="R232" s="162">
        <f t="shared" si="122"/>
        <v>17.464352660029412</v>
      </c>
      <c r="S232" s="162">
        <f t="shared" si="122"/>
        <v>17.350438655696365</v>
      </c>
      <c r="T232" s="162">
        <f t="shared" si="122"/>
        <v>17.236524651363318</v>
      </c>
      <c r="U232" s="162">
        <f t="shared" si="122"/>
        <v>17.122610647030271</v>
      </c>
      <c r="V232" s="162">
        <f t="shared" si="122"/>
        <v>17.008696642697224</v>
      </c>
      <c r="W232" s="162">
        <f t="shared" si="122"/>
        <v>16.894782638364184</v>
      </c>
      <c r="X232" s="162">
        <f t="shared" si="122"/>
        <v>16.630842463551847</v>
      </c>
      <c r="Y232" s="162">
        <f t="shared" si="122"/>
        <v>16.366902288739507</v>
      </c>
      <c r="Z232" s="162">
        <f t="shared" si="122"/>
        <v>16.102962113927166</v>
      </c>
      <c r="AA232" s="162">
        <f t="shared" si="122"/>
        <v>15.839021939114826</v>
      </c>
      <c r="AB232" s="162">
        <f t="shared" si="122"/>
        <v>15.575081764302489</v>
      </c>
      <c r="AC232" s="162">
        <f t="shared" si="122"/>
        <v>15.311141589490148</v>
      </c>
      <c r="AD232" s="162">
        <f t="shared" si="122"/>
        <v>15.047201414677808</v>
      </c>
      <c r="AE232" s="162">
        <f t="shared" si="122"/>
        <v>14.783261239865467</v>
      </c>
      <c r="AF232" s="162">
        <f t="shared" si="122"/>
        <v>14.519321065053131</v>
      </c>
      <c r="AG232" s="162">
        <f t="shared" si="122"/>
        <v>14.25538089024079</v>
      </c>
      <c r="AH232" s="162">
        <f t="shared" si="122"/>
        <v>13.99144071542845</v>
      </c>
      <c r="AI232" s="162">
        <f t="shared" si="122"/>
        <v>13.727500540616109</v>
      </c>
      <c r="AJ232" s="162">
        <f t="shared" si="122"/>
        <v>13.463560365803772</v>
      </c>
      <c r="AK232" s="162">
        <f t="shared" si="122"/>
        <v>13.199620190991432</v>
      </c>
      <c r="AL232" s="162">
        <f t="shared" si="122"/>
        <v>12.935680016179091</v>
      </c>
      <c r="AM232" s="162">
        <f t="shared" si="122"/>
        <v>12.671739841366751</v>
      </c>
      <c r="AN232" s="162">
        <f t="shared" si="122"/>
        <v>12.407799666554411</v>
      </c>
      <c r="AO232" s="162">
        <f t="shared" si="122"/>
        <v>12.14385949174207</v>
      </c>
      <c r="AP232" s="162">
        <f t="shared" si="122"/>
        <v>11.87991931692973</v>
      </c>
      <c r="AQ232" s="162">
        <f t="shared" si="122"/>
        <v>11.615979142117382</v>
      </c>
      <c r="BG232"/>
      <c r="BH232"/>
      <c r="BI232"/>
    </row>
    <row r="233" spans="7:69" ht="14.25" customHeight="1" thickTop="1">
      <c r="G233" s="22"/>
      <c r="H233" s="302"/>
      <c r="J233" s="304"/>
      <c r="K233" s="140" t="s">
        <v>230</v>
      </c>
      <c r="L233" s="140" t="s">
        <v>219</v>
      </c>
      <c r="M233" s="160">
        <f t="shared" ref="M233:AQ233" si="123">M230</f>
        <v>18.778165000000001</v>
      </c>
      <c r="N233" s="160">
        <f t="shared" si="123"/>
        <v>17.920008677361601</v>
      </c>
      <c r="O233" s="160">
        <f t="shared" si="123"/>
        <v>16.996816786707239</v>
      </c>
      <c r="P233" s="160">
        <f t="shared" si="123"/>
        <v>16.07362489605288</v>
      </c>
      <c r="Q233" s="160">
        <f t="shared" si="123"/>
        <v>15.150433005398519</v>
      </c>
      <c r="R233" s="160">
        <f t="shared" si="123"/>
        <v>14.22724111474416</v>
      </c>
      <c r="S233" s="160">
        <f t="shared" si="123"/>
        <v>13.304049224089802</v>
      </c>
      <c r="T233" s="160">
        <f t="shared" si="123"/>
        <v>12.380857333435443</v>
      </c>
      <c r="U233" s="160">
        <f t="shared" si="123"/>
        <v>11.457665442781085</v>
      </c>
      <c r="V233" s="160">
        <f t="shared" si="123"/>
        <v>10.534473552126725</v>
      </c>
      <c r="W233" s="160">
        <f t="shared" si="123"/>
        <v>9.611281661472372</v>
      </c>
      <c r="X233" s="160">
        <f t="shared" si="123"/>
        <v>9.5258955413543109</v>
      </c>
      <c r="Y233" s="160">
        <f t="shared" si="123"/>
        <v>9.4405094212362499</v>
      </c>
      <c r="Z233" s="160">
        <f t="shared" si="123"/>
        <v>9.3551233011181907</v>
      </c>
      <c r="AA233" s="160">
        <f t="shared" si="123"/>
        <v>9.2697371810001279</v>
      </c>
      <c r="AB233" s="160">
        <f t="shared" si="123"/>
        <v>9.1843510608820687</v>
      </c>
      <c r="AC233" s="160">
        <f t="shared" si="123"/>
        <v>9.0989649407640076</v>
      </c>
      <c r="AD233" s="160">
        <f t="shared" si="123"/>
        <v>9.0135788206459466</v>
      </c>
      <c r="AE233" s="160">
        <f t="shared" si="123"/>
        <v>8.9281927005278874</v>
      </c>
      <c r="AF233" s="160">
        <f t="shared" si="123"/>
        <v>8.8428065804098246</v>
      </c>
      <c r="AG233" s="160">
        <f t="shared" si="123"/>
        <v>8.7574204602917654</v>
      </c>
      <c r="AH233" s="160">
        <f t="shared" si="123"/>
        <v>8.6720343401737043</v>
      </c>
      <c r="AI233" s="160">
        <f t="shared" si="123"/>
        <v>8.5866482200556433</v>
      </c>
      <c r="AJ233" s="160">
        <f t="shared" si="123"/>
        <v>8.5012620999375823</v>
      </c>
      <c r="AK233" s="160">
        <f t="shared" si="123"/>
        <v>8.4158759798195213</v>
      </c>
      <c r="AL233" s="160">
        <f t="shared" si="123"/>
        <v>8.3304898597014621</v>
      </c>
      <c r="AM233" s="160">
        <f t="shared" si="123"/>
        <v>8.2451037395833993</v>
      </c>
      <c r="AN233" s="160">
        <f t="shared" si="123"/>
        <v>8.15971761946534</v>
      </c>
      <c r="AO233" s="160">
        <f t="shared" si="123"/>
        <v>8.074331499347279</v>
      </c>
      <c r="AP233" s="160">
        <f t="shared" si="123"/>
        <v>7.988945379229218</v>
      </c>
      <c r="AQ233" s="160">
        <f t="shared" si="123"/>
        <v>7.9035592591111534</v>
      </c>
      <c r="AV233"/>
      <c r="AW233"/>
      <c r="AX233"/>
      <c r="AY233"/>
      <c r="BB233"/>
      <c r="BC233"/>
      <c r="BD233"/>
      <c r="BE233"/>
      <c r="BF233"/>
      <c r="BJ233"/>
      <c r="BK233"/>
      <c r="BL233"/>
      <c r="BM233"/>
      <c r="BN233"/>
      <c r="BO233"/>
      <c r="BP233"/>
      <c r="BQ233"/>
    </row>
    <row r="234" spans="7:69" ht="14.25" customHeight="1">
      <c r="G234" s="22"/>
      <c r="H234" s="302"/>
      <c r="J234" s="304"/>
      <c r="K234" s="19" t="s">
        <v>230</v>
      </c>
      <c r="L234" s="129" t="s">
        <v>218</v>
      </c>
      <c r="M234" s="161">
        <f t="shared" ref="M234:AQ234" si="124">M231</f>
        <v>18.778165000000001</v>
      </c>
      <c r="N234" s="161">
        <f t="shared" si="124"/>
        <v>17.920008677361601</v>
      </c>
      <c r="O234" s="161">
        <f t="shared" si="124"/>
        <v>17.219560951223354</v>
      </c>
      <c r="P234" s="161">
        <f t="shared" si="124"/>
        <v>16.519113225085107</v>
      </c>
      <c r="Q234" s="161">
        <f t="shared" si="124"/>
        <v>15.81866549894686</v>
      </c>
      <c r="R234" s="161">
        <f t="shared" si="124"/>
        <v>15.118217772808613</v>
      </c>
      <c r="S234" s="161">
        <f t="shared" si="124"/>
        <v>14.417770046670366</v>
      </c>
      <c r="T234" s="161">
        <f t="shared" si="124"/>
        <v>13.717322320532119</v>
      </c>
      <c r="U234" s="161">
        <f t="shared" si="124"/>
        <v>13.016874594393872</v>
      </c>
      <c r="V234" s="161">
        <f t="shared" si="124"/>
        <v>12.316426868255625</v>
      </c>
      <c r="W234" s="161">
        <f t="shared" si="124"/>
        <v>11.615979142117382</v>
      </c>
      <c r="X234" s="161">
        <f t="shared" si="124"/>
        <v>11.515744268085129</v>
      </c>
      <c r="Y234" s="161">
        <f t="shared" si="124"/>
        <v>11.415509394052879</v>
      </c>
      <c r="Z234" s="161">
        <f t="shared" si="124"/>
        <v>11.31527452002063</v>
      </c>
      <c r="AA234" s="161">
        <f t="shared" si="124"/>
        <v>11.21503964598838</v>
      </c>
      <c r="AB234" s="161">
        <f t="shared" si="124"/>
        <v>11.11480477195613</v>
      </c>
      <c r="AC234" s="161">
        <f t="shared" si="124"/>
        <v>11.014569897923881</v>
      </c>
      <c r="AD234" s="161">
        <f t="shared" si="124"/>
        <v>10.914335023891631</v>
      </c>
      <c r="AE234" s="161">
        <f t="shared" si="124"/>
        <v>10.814100149859382</v>
      </c>
      <c r="AF234" s="161">
        <f t="shared" si="124"/>
        <v>10.71386527582713</v>
      </c>
      <c r="AG234" s="161">
        <f t="shared" si="124"/>
        <v>10.613630401794881</v>
      </c>
      <c r="AH234" s="161">
        <f t="shared" si="124"/>
        <v>10.513395527762629</v>
      </c>
      <c r="AI234" s="161">
        <f t="shared" si="124"/>
        <v>10.41316065373038</v>
      </c>
      <c r="AJ234" s="161">
        <f t="shared" si="124"/>
        <v>10.31292577969813</v>
      </c>
      <c r="AK234" s="161">
        <f t="shared" si="124"/>
        <v>10.21269090566588</v>
      </c>
      <c r="AL234" s="161">
        <f t="shared" si="124"/>
        <v>10.112456031633631</v>
      </c>
      <c r="AM234" s="161">
        <f t="shared" si="124"/>
        <v>10.012221157601381</v>
      </c>
      <c r="AN234" s="161">
        <f t="shared" si="124"/>
        <v>9.9119862835691315</v>
      </c>
      <c r="AO234" s="161">
        <f t="shared" si="124"/>
        <v>9.8117514095368801</v>
      </c>
      <c r="AP234" s="161">
        <f t="shared" si="124"/>
        <v>9.7115165355046305</v>
      </c>
      <c r="AQ234" s="161">
        <f t="shared" si="124"/>
        <v>9.611281661472372</v>
      </c>
      <c r="AZ234"/>
      <c r="BA234"/>
    </row>
    <row r="235" spans="7:69" ht="14.25" customHeight="1" thickBot="1">
      <c r="G235" s="22"/>
      <c r="H235" s="302"/>
      <c r="J235" s="304"/>
      <c r="K235" s="144" t="s">
        <v>230</v>
      </c>
      <c r="L235" s="144" t="s">
        <v>214</v>
      </c>
      <c r="M235" s="162">
        <f t="shared" ref="M235:AQ235" si="125">M232</f>
        <v>18.778165000000001</v>
      </c>
      <c r="N235" s="162">
        <f t="shared" si="125"/>
        <v>17.920008677361601</v>
      </c>
      <c r="O235" s="162">
        <f t="shared" si="125"/>
        <v>17.806094673028554</v>
      </c>
      <c r="P235" s="162">
        <f t="shared" si="125"/>
        <v>17.692180668695507</v>
      </c>
      <c r="Q235" s="162">
        <f t="shared" si="125"/>
        <v>17.578266664362459</v>
      </c>
      <c r="R235" s="162">
        <f t="shared" si="125"/>
        <v>17.464352660029412</v>
      </c>
      <c r="S235" s="162">
        <f t="shared" si="125"/>
        <v>17.350438655696365</v>
      </c>
      <c r="T235" s="162">
        <f t="shared" si="125"/>
        <v>17.236524651363318</v>
      </c>
      <c r="U235" s="162">
        <f t="shared" si="125"/>
        <v>17.122610647030271</v>
      </c>
      <c r="V235" s="162">
        <f t="shared" si="125"/>
        <v>17.008696642697224</v>
      </c>
      <c r="W235" s="162">
        <f t="shared" si="125"/>
        <v>16.894782638364184</v>
      </c>
      <c r="X235" s="162">
        <f t="shared" si="125"/>
        <v>16.630842463551847</v>
      </c>
      <c r="Y235" s="162">
        <f t="shared" si="125"/>
        <v>16.366902288739507</v>
      </c>
      <c r="Z235" s="162">
        <f t="shared" si="125"/>
        <v>16.102962113927166</v>
      </c>
      <c r="AA235" s="162">
        <f t="shared" si="125"/>
        <v>15.839021939114826</v>
      </c>
      <c r="AB235" s="162">
        <f t="shared" si="125"/>
        <v>15.575081764302489</v>
      </c>
      <c r="AC235" s="162">
        <f t="shared" si="125"/>
        <v>15.311141589490148</v>
      </c>
      <c r="AD235" s="162">
        <f t="shared" si="125"/>
        <v>15.047201414677808</v>
      </c>
      <c r="AE235" s="162">
        <f t="shared" si="125"/>
        <v>14.783261239865467</v>
      </c>
      <c r="AF235" s="162">
        <f t="shared" si="125"/>
        <v>14.519321065053131</v>
      </c>
      <c r="AG235" s="162">
        <f t="shared" si="125"/>
        <v>14.25538089024079</v>
      </c>
      <c r="AH235" s="162">
        <f t="shared" si="125"/>
        <v>13.99144071542845</v>
      </c>
      <c r="AI235" s="162">
        <f t="shared" si="125"/>
        <v>13.727500540616109</v>
      </c>
      <c r="AJ235" s="162">
        <f t="shared" si="125"/>
        <v>13.463560365803772</v>
      </c>
      <c r="AK235" s="162">
        <f t="shared" si="125"/>
        <v>13.199620190991432</v>
      </c>
      <c r="AL235" s="162">
        <f t="shared" si="125"/>
        <v>12.935680016179091</v>
      </c>
      <c r="AM235" s="162">
        <f t="shared" si="125"/>
        <v>12.671739841366751</v>
      </c>
      <c r="AN235" s="162">
        <f t="shared" si="125"/>
        <v>12.407799666554411</v>
      </c>
      <c r="AO235" s="162">
        <f t="shared" si="125"/>
        <v>12.14385949174207</v>
      </c>
      <c r="AP235" s="162">
        <f t="shared" si="125"/>
        <v>11.87991931692973</v>
      </c>
      <c r="AQ235" s="162">
        <f t="shared" si="125"/>
        <v>11.615979142117382</v>
      </c>
    </row>
    <row r="236" spans="7:69" ht="14.25" customHeight="1" thickTop="1">
      <c r="G236" s="22"/>
      <c r="H236" s="302"/>
      <c r="J236" s="304"/>
      <c r="K236" s="140" t="s">
        <v>229</v>
      </c>
      <c r="L236" s="140" t="s">
        <v>219</v>
      </c>
      <c r="M236" s="160">
        <f t="shared" ref="M236:AQ236" si="126">M233</f>
        <v>18.778165000000001</v>
      </c>
      <c r="N236" s="160">
        <f t="shared" si="126"/>
        <v>17.920008677361601</v>
      </c>
      <c r="O236" s="160">
        <f t="shared" si="126"/>
        <v>16.996816786707239</v>
      </c>
      <c r="P236" s="160">
        <f t="shared" si="126"/>
        <v>16.07362489605288</v>
      </c>
      <c r="Q236" s="160">
        <f t="shared" si="126"/>
        <v>15.150433005398519</v>
      </c>
      <c r="R236" s="160">
        <f t="shared" si="126"/>
        <v>14.22724111474416</v>
      </c>
      <c r="S236" s="160">
        <f t="shared" si="126"/>
        <v>13.304049224089802</v>
      </c>
      <c r="T236" s="160">
        <f t="shared" si="126"/>
        <v>12.380857333435443</v>
      </c>
      <c r="U236" s="160">
        <f t="shared" si="126"/>
        <v>11.457665442781085</v>
      </c>
      <c r="V236" s="160">
        <f t="shared" si="126"/>
        <v>10.534473552126725</v>
      </c>
      <c r="W236" s="160">
        <f t="shared" si="126"/>
        <v>9.611281661472372</v>
      </c>
      <c r="X236" s="160">
        <f t="shared" si="126"/>
        <v>9.5258955413543109</v>
      </c>
      <c r="Y236" s="160">
        <f t="shared" si="126"/>
        <v>9.4405094212362499</v>
      </c>
      <c r="Z236" s="160">
        <f t="shared" si="126"/>
        <v>9.3551233011181907</v>
      </c>
      <c r="AA236" s="160">
        <f t="shared" si="126"/>
        <v>9.2697371810001279</v>
      </c>
      <c r="AB236" s="160">
        <f t="shared" si="126"/>
        <v>9.1843510608820687</v>
      </c>
      <c r="AC236" s="160">
        <f t="shared" si="126"/>
        <v>9.0989649407640076</v>
      </c>
      <c r="AD236" s="160">
        <f t="shared" si="126"/>
        <v>9.0135788206459466</v>
      </c>
      <c r="AE236" s="160">
        <f t="shared" si="126"/>
        <v>8.9281927005278874</v>
      </c>
      <c r="AF236" s="160">
        <f t="shared" si="126"/>
        <v>8.8428065804098246</v>
      </c>
      <c r="AG236" s="160">
        <f t="shared" si="126"/>
        <v>8.7574204602917654</v>
      </c>
      <c r="AH236" s="160">
        <f t="shared" si="126"/>
        <v>8.6720343401737043</v>
      </c>
      <c r="AI236" s="160">
        <f t="shared" si="126"/>
        <v>8.5866482200556433</v>
      </c>
      <c r="AJ236" s="160">
        <f t="shared" si="126"/>
        <v>8.5012620999375823</v>
      </c>
      <c r="AK236" s="160">
        <f t="shared" si="126"/>
        <v>8.4158759798195213</v>
      </c>
      <c r="AL236" s="160">
        <f t="shared" si="126"/>
        <v>8.3304898597014621</v>
      </c>
      <c r="AM236" s="160">
        <f t="shared" si="126"/>
        <v>8.2451037395833993</v>
      </c>
      <c r="AN236" s="160">
        <f t="shared" si="126"/>
        <v>8.15971761946534</v>
      </c>
      <c r="AO236" s="160">
        <f t="shared" si="126"/>
        <v>8.074331499347279</v>
      </c>
      <c r="AP236" s="160">
        <f t="shared" si="126"/>
        <v>7.988945379229218</v>
      </c>
      <c r="AQ236" s="160">
        <f t="shared" si="126"/>
        <v>7.9035592591111534</v>
      </c>
      <c r="AV236"/>
      <c r="AW236"/>
      <c r="AX236"/>
      <c r="AY236"/>
      <c r="BB236"/>
      <c r="BC236"/>
      <c r="BD236"/>
      <c r="BE236"/>
      <c r="BF236"/>
      <c r="BJ236"/>
      <c r="BK236"/>
      <c r="BL236"/>
      <c r="BM236"/>
      <c r="BN236"/>
      <c r="BO236"/>
      <c r="BP236"/>
      <c r="BQ236"/>
    </row>
    <row r="237" spans="7:69" ht="14.25" customHeight="1">
      <c r="G237" s="22"/>
      <c r="H237" s="302"/>
      <c r="J237" s="304"/>
      <c r="K237" s="19" t="s">
        <v>229</v>
      </c>
      <c r="L237" s="129" t="s">
        <v>218</v>
      </c>
      <c r="M237" s="161">
        <f t="shared" ref="M237:AQ237" si="127">M234</f>
        <v>18.778165000000001</v>
      </c>
      <c r="N237" s="161">
        <f t="shared" si="127"/>
        <v>17.920008677361601</v>
      </c>
      <c r="O237" s="161">
        <f t="shared" si="127"/>
        <v>17.219560951223354</v>
      </c>
      <c r="P237" s="161">
        <f t="shared" si="127"/>
        <v>16.519113225085107</v>
      </c>
      <c r="Q237" s="161">
        <f t="shared" si="127"/>
        <v>15.81866549894686</v>
      </c>
      <c r="R237" s="161">
        <f t="shared" si="127"/>
        <v>15.118217772808613</v>
      </c>
      <c r="S237" s="161">
        <f t="shared" si="127"/>
        <v>14.417770046670366</v>
      </c>
      <c r="T237" s="161">
        <f t="shared" si="127"/>
        <v>13.717322320532119</v>
      </c>
      <c r="U237" s="161">
        <f t="shared" si="127"/>
        <v>13.016874594393872</v>
      </c>
      <c r="V237" s="161">
        <f t="shared" si="127"/>
        <v>12.316426868255625</v>
      </c>
      <c r="W237" s="161">
        <f t="shared" si="127"/>
        <v>11.615979142117382</v>
      </c>
      <c r="X237" s="161">
        <f t="shared" si="127"/>
        <v>11.515744268085129</v>
      </c>
      <c r="Y237" s="161">
        <f t="shared" si="127"/>
        <v>11.415509394052879</v>
      </c>
      <c r="Z237" s="161">
        <f t="shared" si="127"/>
        <v>11.31527452002063</v>
      </c>
      <c r="AA237" s="161">
        <f t="shared" si="127"/>
        <v>11.21503964598838</v>
      </c>
      <c r="AB237" s="161">
        <f t="shared" si="127"/>
        <v>11.11480477195613</v>
      </c>
      <c r="AC237" s="161">
        <f t="shared" si="127"/>
        <v>11.014569897923881</v>
      </c>
      <c r="AD237" s="161">
        <f t="shared" si="127"/>
        <v>10.914335023891631</v>
      </c>
      <c r="AE237" s="161">
        <f t="shared" si="127"/>
        <v>10.814100149859382</v>
      </c>
      <c r="AF237" s="161">
        <f t="shared" si="127"/>
        <v>10.71386527582713</v>
      </c>
      <c r="AG237" s="161">
        <f t="shared" si="127"/>
        <v>10.613630401794881</v>
      </c>
      <c r="AH237" s="161">
        <f t="shared" si="127"/>
        <v>10.513395527762629</v>
      </c>
      <c r="AI237" s="161">
        <f t="shared" si="127"/>
        <v>10.41316065373038</v>
      </c>
      <c r="AJ237" s="161">
        <f t="shared" si="127"/>
        <v>10.31292577969813</v>
      </c>
      <c r="AK237" s="161">
        <f t="shared" si="127"/>
        <v>10.21269090566588</v>
      </c>
      <c r="AL237" s="161">
        <f t="shared" si="127"/>
        <v>10.112456031633631</v>
      </c>
      <c r="AM237" s="161">
        <f t="shared" si="127"/>
        <v>10.012221157601381</v>
      </c>
      <c r="AN237" s="161">
        <f t="shared" si="127"/>
        <v>9.9119862835691315</v>
      </c>
      <c r="AO237" s="161">
        <f t="shared" si="127"/>
        <v>9.8117514095368801</v>
      </c>
      <c r="AP237" s="161">
        <f t="shared" si="127"/>
        <v>9.7115165355046305</v>
      </c>
      <c r="AQ237" s="161">
        <f t="shared" si="127"/>
        <v>9.611281661472372</v>
      </c>
      <c r="AZ237"/>
      <c r="BA237"/>
    </row>
    <row r="238" spans="7:69" ht="14.25" customHeight="1" thickBot="1">
      <c r="G238" s="22"/>
      <c r="H238" s="302"/>
      <c r="J238" s="304"/>
      <c r="K238" s="144" t="s">
        <v>229</v>
      </c>
      <c r="L238" s="144" t="s">
        <v>214</v>
      </c>
      <c r="M238" s="162">
        <f t="shared" ref="M238:AQ238" si="128">M235</f>
        <v>18.778165000000001</v>
      </c>
      <c r="N238" s="162">
        <f t="shared" si="128"/>
        <v>17.920008677361601</v>
      </c>
      <c r="O238" s="162">
        <f t="shared" si="128"/>
        <v>17.806094673028554</v>
      </c>
      <c r="P238" s="162">
        <f t="shared" si="128"/>
        <v>17.692180668695507</v>
      </c>
      <c r="Q238" s="162">
        <f t="shared" si="128"/>
        <v>17.578266664362459</v>
      </c>
      <c r="R238" s="162">
        <f t="shared" si="128"/>
        <v>17.464352660029412</v>
      </c>
      <c r="S238" s="162">
        <f t="shared" si="128"/>
        <v>17.350438655696365</v>
      </c>
      <c r="T238" s="162">
        <f t="shared" si="128"/>
        <v>17.236524651363318</v>
      </c>
      <c r="U238" s="162">
        <f t="shared" si="128"/>
        <v>17.122610647030271</v>
      </c>
      <c r="V238" s="162">
        <f t="shared" si="128"/>
        <v>17.008696642697224</v>
      </c>
      <c r="W238" s="162">
        <f t="shared" si="128"/>
        <v>16.894782638364184</v>
      </c>
      <c r="X238" s="162">
        <f t="shared" si="128"/>
        <v>16.630842463551847</v>
      </c>
      <c r="Y238" s="162">
        <f t="shared" si="128"/>
        <v>16.366902288739507</v>
      </c>
      <c r="Z238" s="162">
        <f t="shared" si="128"/>
        <v>16.102962113927166</v>
      </c>
      <c r="AA238" s="162">
        <f t="shared" si="128"/>
        <v>15.839021939114826</v>
      </c>
      <c r="AB238" s="162">
        <f t="shared" si="128"/>
        <v>15.575081764302489</v>
      </c>
      <c r="AC238" s="162">
        <f t="shared" si="128"/>
        <v>15.311141589490148</v>
      </c>
      <c r="AD238" s="162">
        <f t="shared" si="128"/>
        <v>15.047201414677808</v>
      </c>
      <c r="AE238" s="162">
        <f t="shared" si="128"/>
        <v>14.783261239865467</v>
      </c>
      <c r="AF238" s="162">
        <f t="shared" si="128"/>
        <v>14.519321065053131</v>
      </c>
      <c r="AG238" s="162">
        <f t="shared" si="128"/>
        <v>14.25538089024079</v>
      </c>
      <c r="AH238" s="162">
        <f t="shared" si="128"/>
        <v>13.99144071542845</v>
      </c>
      <c r="AI238" s="162">
        <f t="shared" si="128"/>
        <v>13.727500540616109</v>
      </c>
      <c r="AJ238" s="162">
        <f t="shared" si="128"/>
        <v>13.463560365803772</v>
      </c>
      <c r="AK238" s="162">
        <f t="shared" si="128"/>
        <v>13.199620190991432</v>
      </c>
      <c r="AL238" s="162">
        <f t="shared" si="128"/>
        <v>12.935680016179091</v>
      </c>
      <c r="AM238" s="162">
        <f t="shared" si="128"/>
        <v>12.671739841366751</v>
      </c>
      <c r="AN238" s="162">
        <f t="shared" si="128"/>
        <v>12.407799666554411</v>
      </c>
      <c r="AO238" s="162">
        <f t="shared" si="128"/>
        <v>12.14385949174207</v>
      </c>
      <c r="AP238" s="162">
        <f t="shared" si="128"/>
        <v>11.87991931692973</v>
      </c>
      <c r="AQ238" s="162">
        <f t="shared" si="128"/>
        <v>11.615979142117382</v>
      </c>
    </row>
    <row r="239" spans="7:69" ht="14.25" customHeight="1" thickTop="1">
      <c r="G239" s="22"/>
      <c r="H239" s="302"/>
      <c r="J239" s="304"/>
      <c r="K239" s="140" t="s">
        <v>228</v>
      </c>
      <c r="L239" s="140" t="s">
        <v>219</v>
      </c>
      <c r="M239" s="160">
        <f t="shared" ref="M239:AQ239" si="129">M236</f>
        <v>18.778165000000001</v>
      </c>
      <c r="N239" s="160">
        <f t="shared" si="129"/>
        <v>17.920008677361601</v>
      </c>
      <c r="O239" s="160">
        <f t="shared" si="129"/>
        <v>16.996816786707239</v>
      </c>
      <c r="P239" s="160">
        <f t="shared" si="129"/>
        <v>16.07362489605288</v>
      </c>
      <c r="Q239" s="160">
        <f t="shared" si="129"/>
        <v>15.150433005398519</v>
      </c>
      <c r="R239" s="160">
        <f t="shared" si="129"/>
        <v>14.22724111474416</v>
      </c>
      <c r="S239" s="160">
        <f t="shared" si="129"/>
        <v>13.304049224089802</v>
      </c>
      <c r="T239" s="160">
        <f t="shared" si="129"/>
        <v>12.380857333435443</v>
      </c>
      <c r="U239" s="160">
        <f t="shared" si="129"/>
        <v>11.457665442781085</v>
      </c>
      <c r="V239" s="160">
        <f t="shared" si="129"/>
        <v>10.534473552126725</v>
      </c>
      <c r="W239" s="160">
        <f t="shared" si="129"/>
        <v>9.611281661472372</v>
      </c>
      <c r="X239" s="160">
        <f t="shared" si="129"/>
        <v>9.5258955413543109</v>
      </c>
      <c r="Y239" s="160">
        <f t="shared" si="129"/>
        <v>9.4405094212362499</v>
      </c>
      <c r="Z239" s="160">
        <f t="shared" si="129"/>
        <v>9.3551233011181907</v>
      </c>
      <c r="AA239" s="160">
        <f t="shared" si="129"/>
        <v>9.2697371810001279</v>
      </c>
      <c r="AB239" s="160">
        <f t="shared" si="129"/>
        <v>9.1843510608820687</v>
      </c>
      <c r="AC239" s="160">
        <f t="shared" si="129"/>
        <v>9.0989649407640076</v>
      </c>
      <c r="AD239" s="160">
        <f t="shared" si="129"/>
        <v>9.0135788206459466</v>
      </c>
      <c r="AE239" s="160">
        <f t="shared" si="129"/>
        <v>8.9281927005278874</v>
      </c>
      <c r="AF239" s="160">
        <f t="shared" si="129"/>
        <v>8.8428065804098246</v>
      </c>
      <c r="AG239" s="160">
        <f t="shared" si="129"/>
        <v>8.7574204602917654</v>
      </c>
      <c r="AH239" s="160">
        <f t="shared" si="129"/>
        <v>8.6720343401737043</v>
      </c>
      <c r="AI239" s="160">
        <f t="shared" si="129"/>
        <v>8.5866482200556433</v>
      </c>
      <c r="AJ239" s="160">
        <f t="shared" si="129"/>
        <v>8.5012620999375823</v>
      </c>
      <c r="AK239" s="160">
        <f t="shared" si="129"/>
        <v>8.4158759798195213</v>
      </c>
      <c r="AL239" s="160">
        <f t="shared" si="129"/>
        <v>8.3304898597014621</v>
      </c>
      <c r="AM239" s="160">
        <f t="shared" si="129"/>
        <v>8.2451037395833993</v>
      </c>
      <c r="AN239" s="160">
        <f t="shared" si="129"/>
        <v>8.15971761946534</v>
      </c>
      <c r="AO239" s="160">
        <f t="shared" si="129"/>
        <v>8.074331499347279</v>
      </c>
      <c r="AP239" s="160">
        <f t="shared" si="129"/>
        <v>7.988945379229218</v>
      </c>
      <c r="AQ239" s="160">
        <f t="shared" si="129"/>
        <v>7.9035592591111534</v>
      </c>
      <c r="AV239"/>
      <c r="AW239"/>
      <c r="AX239"/>
      <c r="AY239"/>
      <c r="BB239"/>
      <c r="BC239"/>
      <c r="BD239"/>
      <c r="BE239"/>
      <c r="BF239"/>
      <c r="BJ239"/>
      <c r="BK239"/>
      <c r="BL239"/>
      <c r="BM239"/>
      <c r="BN239"/>
      <c r="BO239"/>
      <c r="BP239"/>
      <c r="BQ239"/>
    </row>
    <row r="240" spans="7:69" ht="14.25" customHeight="1">
      <c r="G240" s="22"/>
      <c r="H240" s="302"/>
      <c r="J240" s="304"/>
      <c r="K240" s="19" t="s">
        <v>228</v>
      </c>
      <c r="L240" s="129" t="s">
        <v>218</v>
      </c>
      <c r="M240" s="161">
        <f t="shared" ref="M240:AQ240" si="130">M237</f>
        <v>18.778165000000001</v>
      </c>
      <c r="N240" s="161">
        <f t="shared" si="130"/>
        <v>17.920008677361601</v>
      </c>
      <c r="O240" s="161">
        <f t="shared" si="130"/>
        <v>17.219560951223354</v>
      </c>
      <c r="P240" s="161">
        <f t="shared" si="130"/>
        <v>16.519113225085107</v>
      </c>
      <c r="Q240" s="161">
        <f t="shared" si="130"/>
        <v>15.81866549894686</v>
      </c>
      <c r="R240" s="161">
        <f t="shared" si="130"/>
        <v>15.118217772808613</v>
      </c>
      <c r="S240" s="161">
        <f t="shared" si="130"/>
        <v>14.417770046670366</v>
      </c>
      <c r="T240" s="161">
        <f t="shared" si="130"/>
        <v>13.717322320532119</v>
      </c>
      <c r="U240" s="161">
        <f t="shared" si="130"/>
        <v>13.016874594393872</v>
      </c>
      <c r="V240" s="161">
        <f t="shared" si="130"/>
        <v>12.316426868255625</v>
      </c>
      <c r="W240" s="161">
        <f t="shared" si="130"/>
        <v>11.615979142117382</v>
      </c>
      <c r="X240" s="161">
        <f t="shared" si="130"/>
        <v>11.515744268085129</v>
      </c>
      <c r="Y240" s="161">
        <f t="shared" si="130"/>
        <v>11.415509394052879</v>
      </c>
      <c r="Z240" s="161">
        <f t="shared" si="130"/>
        <v>11.31527452002063</v>
      </c>
      <c r="AA240" s="161">
        <f t="shared" si="130"/>
        <v>11.21503964598838</v>
      </c>
      <c r="AB240" s="161">
        <f t="shared" si="130"/>
        <v>11.11480477195613</v>
      </c>
      <c r="AC240" s="161">
        <f t="shared" si="130"/>
        <v>11.014569897923881</v>
      </c>
      <c r="AD240" s="161">
        <f t="shared" si="130"/>
        <v>10.914335023891631</v>
      </c>
      <c r="AE240" s="161">
        <f t="shared" si="130"/>
        <v>10.814100149859382</v>
      </c>
      <c r="AF240" s="161">
        <f t="shared" si="130"/>
        <v>10.71386527582713</v>
      </c>
      <c r="AG240" s="161">
        <f t="shared" si="130"/>
        <v>10.613630401794881</v>
      </c>
      <c r="AH240" s="161">
        <f t="shared" si="130"/>
        <v>10.513395527762629</v>
      </c>
      <c r="AI240" s="161">
        <f t="shared" si="130"/>
        <v>10.41316065373038</v>
      </c>
      <c r="AJ240" s="161">
        <f t="shared" si="130"/>
        <v>10.31292577969813</v>
      </c>
      <c r="AK240" s="161">
        <f t="shared" si="130"/>
        <v>10.21269090566588</v>
      </c>
      <c r="AL240" s="161">
        <f t="shared" si="130"/>
        <v>10.112456031633631</v>
      </c>
      <c r="AM240" s="161">
        <f t="shared" si="130"/>
        <v>10.012221157601381</v>
      </c>
      <c r="AN240" s="161">
        <f t="shared" si="130"/>
        <v>9.9119862835691315</v>
      </c>
      <c r="AO240" s="161">
        <f t="shared" si="130"/>
        <v>9.8117514095368801</v>
      </c>
      <c r="AP240" s="161">
        <f t="shared" si="130"/>
        <v>9.7115165355046305</v>
      </c>
      <c r="AQ240" s="161">
        <f t="shared" si="130"/>
        <v>9.611281661472372</v>
      </c>
      <c r="AZ240"/>
      <c r="BA240"/>
    </row>
    <row r="241" spans="1:99" ht="14.25" customHeight="1" thickBot="1">
      <c r="G241" s="22"/>
      <c r="H241" s="302"/>
      <c r="J241" s="305"/>
      <c r="K241" s="144" t="s">
        <v>228</v>
      </c>
      <c r="L241" s="144" t="s">
        <v>214</v>
      </c>
      <c r="M241" s="162">
        <f t="shared" ref="M241:AQ241" si="131">M238</f>
        <v>18.778165000000001</v>
      </c>
      <c r="N241" s="162">
        <f t="shared" si="131"/>
        <v>17.920008677361601</v>
      </c>
      <c r="O241" s="162">
        <f t="shared" si="131"/>
        <v>17.806094673028554</v>
      </c>
      <c r="P241" s="162">
        <f t="shared" si="131"/>
        <v>17.692180668695507</v>
      </c>
      <c r="Q241" s="162">
        <f t="shared" si="131"/>
        <v>17.578266664362459</v>
      </c>
      <c r="R241" s="162">
        <f t="shared" si="131"/>
        <v>17.464352660029412</v>
      </c>
      <c r="S241" s="162">
        <f t="shared" si="131"/>
        <v>17.350438655696365</v>
      </c>
      <c r="T241" s="162">
        <f t="shared" si="131"/>
        <v>17.236524651363318</v>
      </c>
      <c r="U241" s="162">
        <f t="shared" si="131"/>
        <v>17.122610647030271</v>
      </c>
      <c r="V241" s="162">
        <f t="shared" si="131"/>
        <v>17.008696642697224</v>
      </c>
      <c r="W241" s="162">
        <f t="shared" si="131"/>
        <v>16.894782638364184</v>
      </c>
      <c r="X241" s="162">
        <f t="shared" si="131"/>
        <v>16.630842463551847</v>
      </c>
      <c r="Y241" s="162">
        <f t="shared" si="131"/>
        <v>16.366902288739507</v>
      </c>
      <c r="Z241" s="162">
        <f t="shared" si="131"/>
        <v>16.102962113927166</v>
      </c>
      <c r="AA241" s="162">
        <f t="shared" si="131"/>
        <v>15.839021939114826</v>
      </c>
      <c r="AB241" s="162">
        <f t="shared" si="131"/>
        <v>15.575081764302489</v>
      </c>
      <c r="AC241" s="162">
        <f t="shared" si="131"/>
        <v>15.311141589490148</v>
      </c>
      <c r="AD241" s="162">
        <f t="shared" si="131"/>
        <v>15.047201414677808</v>
      </c>
      <c r="AE241" s="162">
        <f t="shared" si="131"/>
        <v>14.783261239865467</v>
      </c>
      <c r="AF241" s="162">
        <f t="shared" si="131"/>
        <v>14.519321065053131</v>
      </c>
      <c r="AG241" s="162">
        <f t="shared" si="131"/>
        <v>14.25538089024079</v>
      </c>
      <c r="AH241" s="162">
        <f t="shared" si="131"/>
        <v>13.99144071542845</v>
      </c>
      <c r="AI241" s="162">
        <f t="shared" si="131"/>
        <v>13.727500540616109</v>
      </c>
      <c r="AJ241" s="162">
        <f t="shared" si="131"/>
        <v>13.463560365803772</v>
      </c>
      <c r="AK241" s="162">
        <f t="shared" si="131"/>
        <v>13.199620190991432</v>
      </c>
      <c r="AL241" s="162">
        <f t="shared" si="131"/>
        <v>12.935680016179091</v>
      </c>
      <c r="AM241" s="162">
        <f t="shared" si="131"/>
        <v>12.671739841366751</v>
      </c>
      <c r="AN241" s="162">
        <f t="shared" si="131"/>
        <v>12.407799666554411</v>
      </c>
      <c r="AO241" s="162">
        <f t="shared" si="131"/>
        <v>12.14385949174207</v>
      </c>
      <c r="AP241" s="162">
        <f t="shared" si="131"/>
        <v>11.87991931692973</v>
      </c>
      <c r="AQ241" s="162">
        <f t="shared" si="131"/>
        <v>11.615979142117382</v>
      </c>
    </row>
    <row r="242" spans="1:99" ht="14.25" customHeight="1" thickTop="1">
      <c r="G242" s="22"/>
      <c r="H242" s="302"/>
      <c r="J242" s="147"/>
      <c r="K242" s="19"/>
      <c r="L242" s="19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4"/>
      <c r="AQ242" s="164"/>
    </row>
    <row r="243" spans="1:99" ht="14.25" customHeight="1">
      <c r="G243" s="22"/>
      <c r="H243" s="302"/>
      <c r="M243" s="128">
        <v>2020</v>
      </c>
      <c r="N243" s="128">
        <v>2021</v>
      </c>
      <c r="O243" s="128">
        <v>2022</v>
      </c>
      <c r="P243" s="128">
        <v>2023</v>
      </c>
      <c r="Q243" s="128">
        <v>2024</v>
      </c>
      <c r="R243" s="128">
        <v>2025</v>
      </c>
      <c r="S243" s="128">
        <v>2026</v>
      </c>
      <c r="T243" s="128">
        <v>2027</v>
      </c>
      <c r="U243" s="128">
        <v>2028</v>
      </c>
      <c r="V243" s="128">
        <v>2029</v>
      </c>
      <c r="W243" s="128">
        <v>2030</v>
      </c>
      <c r="X243" s="128">
        <v>2031</v>
      </c>
      <c r="Y243" s="128">
        <v>2032</v>
      </c>
      <c r="Z243" s="128">
        <v>2033</v>
      </c>
      <c r="AA243" s="128">
        <v>2034</v>
      </c>
      <c r="AB243" s="128">
        <v>2035</v>
      </c>
      <c r="AC243" s="128">
        <v>2036</v>
      </c>
      <c r="AD243" s="128">
        <v>2037</v>
      </c>
      <c r="AE243" s="128">
        <v>2038</v>
      </c>
      <c r="AF243" s="128">
        <v>2039</v>
      </c>
      <c r="AG243" s="128">
        <v>2040</v>
      </c>
      <c r="AH243" s="128">
        <v>2041</v>
      </c>
      <c r="AI243" s="128">
        <v>2042</v>
      </c>
      <c r="AJ243" s="128">
        <v>2043</v>
      </c>
      <c r="AK243" s="128">
        <v>2044</v>
      </c>
      <c r="AL243" s="128">
        <v>2045</v>
      </c>
      <c r="AM243" s="128">
        <v>2046</v>
      </c>
      <c r="AN243" s="128">
        <v>2047</v>
      </c>
      <c r="AO243" s="128">
        <v>2048</v>
      </c>
      <c r="AP243" s="128">
        <v>2049</v>
      </c>
      <c r="AQ243" s="128">
        <v>2050</v>
      </c>
    </row>
    <row r="244" spans="1:99" ht="14.25" customHeight="1">
      <c r="G244" s="22"/>
      <c r="H244" s="302"/>
      <c r="J244" s="303" t="s">
        <v>166</v>
      </c>
      <c r="K244" s="140" t="s">
        <v>237</v>
      </c>
      <c r="L244" s="140" t="s">
        <v>219</v>
      </c>
      <c r="M244" s="165">
        <v>0</v>
      </c>
      <c r="N244" s="165">
        <v>0</v>
      </c>
      <c r="O244" s="165">
        <v>0</v>
      </c>
      <c r="P244" s="165">
        <v>0</v>
      </c>
      <c r="Q244" s="165">
        <v>0</v>
      </c>
      <c r="R244" s="165">
        <v>0</v>
      </c>
      <c r="S244" s="165">
        <v>0</v>
      </c>
      <c r="T244" s="165">
        <v>0</v>
      </c>
      <c r="U244" s="165">
        <v>0</v>
      </c>
      <c r="V244" s="165">
        <v>0</v>
      </c>
      <c r="W244" s="165">
        <v>0</v>
      </c>
      <c r="X244" s="165">
        <v>0</v>
      </c>
      <c r="Y244" s="165">
        <v>0</v>
      </c>
      <c r="Z244" s="165">
        <v>0</v>
      </c>
      <c r="AA244" s="165">
        <v>0</v>
      </c>
      <c r="AB244" s="165">
        <v>0</v>
      </c>
      <c r="AC244" s="165">
        <v>0</v>
      </c>
      <c r="AD244" s="165">
        <v>0</v>
      </c>
      <c r="AE244" s="165">
        <v>0</v>
      </c>
      <c r="AF244" s="165">
        <v>0</v>
      </c>
      <c r="AG244" s="165">
        <v>0</v>
      </c>
      <c r="AH244" s="165">
        <v>0</v>
      </c>
      <c r="AI244" s="165">
        <v>0</v>
      </c>
      <c r="AJ244" s="165">
        <v>0</v>
      </c>
      <c r="AK244" s="165">
        <v>0</v>
      </c>
      <c r="AL244" s="165">
        <v>0</v>
      </c>
      <c r="AM244" s="165">
        <v>0</v>
      </c>
      <c r="AN244" s="165">
        <v>0</v>
      </c>
      <c r="AO244" s="165">
        <v>0</v>
      </c>
      <c r="AP244" s="165">
        <v>0</v>
      </c>
      <c r="AQ244" s="165">
        <v>0</v>
      </c>
      <c r="AT244"/>
      <c r="AU244"/>
    </row>
    <row r="245" spans="1:99" ht="14.25" customHeight="1">
      <c r="G245" s="22"/>
      <c r="H245" s="302"/>
      <c r="J245" s="304"/>
      <c r="K245" s="19" t="s">
        <v>237</v>
      </c>
      <c r="L245" s="129" t="s">
        <v>218</v>
      </c>
      <c r="M245" s="166">
        <v>0</v>
      </c>
      <c r="N245" s="166">
        <v>0</v>
      </c>
      <c r="O245" s="166">
        <v>0</v>
      </c>
      <c r="P245" s="166">
        <v>0</v>
      </c>
      <c r="Q245" s="166">
        <v>0</v>
      </c>
      <c r="R245" s="166">
        <v>0</v>
      </c>
      <c r="S245" s="166">
        <v>0</v>
      </c>
      <c r="T245" s="166">
        <v>0</v>
      </c>
      <c r="U245" s="166">
        <v>0</v>
      </c>
      <c r="V245" s="166">
        <v>0</v>
      </c>
      <c r="W245" s="166">
        <v>0</v>
      </c>
      <c r="X245" s="166">
        <v>0</v>
      </c>
      <c r="Y245" s="166">
        <v>0</v>
      </c>
      <c r="Z245" s="166">
        <v>0</v>
      </c>
      <c r="AA245" s="166">
        <v>0</v>
      </c>
      <c r="AB245" s="166">
        <v>0</v>
      </c>
      <c r="AC245" s="166">
        <v>0</v>
      </c>
      <c r="AD245" s="166">
        <v>0</v>
      </c>
      <c r="AE245" s="166">
        <v>0</v>
      </c>
      <c r="AF245" s="166">
        <v>0</v>
      </c>
      <c r="AG245" s="166">
        <v>0</v>
      </c>
      <c r="AH245" s="166">
        <v>0</v>
      </c>
      <c r="AI245" s="166">
        <v>0</v>
      </c>
      <c r="AJ245" s="166">
        <v>0</v>
      </c>
      <c r="AK245" s="166">
        <v>0</v>
      </c>
      <c r="AL245" s="166">
        <v>0</v>
      </c>
      <c r="AM245" s="166">
        <v>0</v>
      </c>
      <c r="AN245" s="166">
        <v>0</v>
      </c>
      <c r="AO245" s="166">
        <v>0</v>
      </c>
      <c r="AP245" s="166">
        <v>0</v>
      </c>
      <c r="AQ245" s="166">
        <v>0</v>
      </c>
    </row>
    <row r="246" spans="1:99" ht="14.25" customHeight="1" thickBot="1">
      <c r="G246" s="22"/>
      <c r="H246" s="302"/>
      <c r="J246" s="304"/>
      <c r="K246" s="144" t="s">
        <v>237</v>
      </c>
      <c r="L246" s="144" t="s">
        <v>214</v>
      </c>
      <c r="M246" s="167">
        <v>0</v>
      </c>
      <c r="N246" s="167">
        <v>0</v>
      </c>
      <c r="O246" s="167">
        <v>0</v>
      </c>
      <c r="P246" s="167">
        <v>0</v>
      </c>
      <c r="Q246" s="167">
        <v>0</v>
      </c>
      <c r="R246" s="167">
        <v>0</v>
      </c>
      <c r="S246" s="167">
        <v>0</v>
      </c>
      <c r="T246" s="167">
        <v>0</v>
      </c>
      <c r="U246" s="167">
        <v>0</v>
      </c>
      <c r="V246" s="167">
        <v>0</v>
      </c>
      <c r="W246" s="167">
        <v>0</v>
      </c>
      <c r="X246" s="167">
        <v>0</v>
      </c>
      <c r="Y246" s="167">
        <v>0</v>
      </c>
      <c r="Z246" s="167">
        <v>0</v>
      </c>
      <c r="AA246" s="167">
        <v>0</v>
      </c>
      <c r="AB246" s="167">
        <v>0</v>
      </c>
      <c r="AC246" s="167">
        <v>0</v>
      </c>
      <c r="AD246" s="167">
        <v>0</v>
      </c>
      <c r="AE246" s="167">
        <v>0</v>
      </c>
      <c r="AF246" s="167">
        <v>0</v>
      </c>
      <c r="AG246" s="167">
        <v>0</v>
      </c>
      <c r="AH246" s="167">
        <v>0</v>
      </c>
      <c r="AI246" s="167">
        <v>0</v>
      </c>
      <c r="AJ246" s="167">
        <v>0</v>
      </c>
      <c r="AK246" s="167">
        <v>0</v>
      </c>
      <c r="AL246" s="167">
        <v>0</v>
      </c>
      <c r="AM246" s="167">
        <v>0</v>
      </c>
      <c r="AN246" s="167">
        <v>0</v>
      </c>
      <c r="AO246" s="167">
        <v>0</v>
      </c>
      <c r="AP246" s="167">
        <v>0</v>
      </c>
      <c r="AQ246" s="167">
        <v>0</v>
      </c>
    </row>
    <row r="247" spans="1:99" ht="14.25" customHeight="1" thickTop="1">
      <c r="G247" s="22"/>
      <c r="H247" s="302"/>
      <c r="J247" s="304"/>
      <c r="K247" s="140" t="s">
        <v>236</v>
      </c>
      <c r="L247" s="140" t="s">
        <v>219</v>
      </c>
      <c r="M247" s="168">
        <v>0</v>
      </c>
      <c r="N247" s="168">
        <v>0</v>
      </c>
      <c r="O247" s="168">
        <v>0</v>
      </c>
      <c r="P247" s="168">
        <v>0</v>
      </c>
      <c r="Q247" s="168">
        <v>0</v>
      </c>
      <c r="R247" s="168">
        <v>0</v>
      </c>
      <c r="S247" s="168">
        <v>0</v>
      </c>
      <c r="T247" s="168">
        <v>0</v>
      </c>
      <c r="U247" s="168">
        <v>0</v>
      </c>
      <c r="V247" s="168">
        <v>0</v>
      </c>
      <c r="W247" s="168">
        <v>0</v>
      </c>
      <c r="X247" s="168">
        <v>0</v>
      </c>
      <c r="Y247" s="168">
        <v>0</v>
      </c>
      <c r="Z247" s="168">
        <v>0</v>
      </c>
      <c r="AA247" s="168">
        <v>0</v>
      </c>
      <c r="AB247" s="168">
        <v>0</v>
      </c>
      <c r="AC247" s="168">
        <v>0</v>
      </c>
      <c r="AD247" s="168">
        <v>0</v>
      </c>
      <c r="AE247" s="168">
        <v>0</v>
      </c>
      <c r="AF247" s="168">
        <v>0</v>
      </c>
      <c r="AG247" s="168">
        <v>0</v>
      </c>
      <c r="AH247" s="168">
        <v>0</v>
      </c>
      <c r="AI247" s="168">
        <v>0</v>
      </c>
      <c r="AJ247" s="168">
        <v>0</v>
      </c>
      <c r="AK247" s="168">
        <v>0</v>
      </c>
      <c r="AL247" s="168">
        <v>0</v>
      </c>
      <c r="AM247" s="168">
        <v>0</v>
      </c>
      <c r="AN247" s="168">
        <v>0</v>
      </c>
      <c r="AO247" s="168">
        <v>0</v>
      </c>
      <c r="AP247" s="168">
        <v>0</v>
      </c>
      <c r="AQ247" s="168">
        <v>0</v>
      </c>
      <c r="AR247"/>
      <c r="AS247"/>
    </row>
    <row r="248" spans="1:99" ht="14.25" customHeight="1">
      <c r="G248" s="22"/>
      <c r="H248" s="302"/>
      <c r="J248" s="304"/>
      <c r="K248" s="19" t="s">
        <v>236</v>
      </c>
      <c r="L248" s="129" t="s">
        <v>218</v>
      </c>
      <c r="M248" s="166">
        <v>0</v>
      </c>
      <c r="N248" s="166">
        <v>0</v>
      </c>
      <c r="O248" s="166">
        <v>0</v>
      </c>
      <c r="P248" s="166">
        <v>0</v>
      </c>
      <c r="Q248" s="166">
        <v>0</v>
      </c>
      <c r="R248" s="166">
        <v>0</v>
      </c>
      <c r="S248" s="166">
        <v>0</v>
      </c>
      <c r="T248" s="166">
        <v>0</v>
      </c>
      <c r="U248" s="166">
        <v>0</v>
      </c>
      <c r="V248" s="166">
        <v>0</v>
      </c>
      <c r="W248" s="166">
        <v>0</v>
      </c>
      <c r="X248" s="166">
        <v>0</v>
      </c>
      <c r="Y248" s="166">
        <v>0</v>
      </c>
      <c r="Z248" s="166">
        <v>0</v>
      </c>
      <c r="AA248" s="166">
        <v>0</v>
      </c>
      <c r="AB248" s="166">
        <v>0</v>
      </c>
      <c r="AC248" s="166">
        <v>0</v>
      </c>
      <c r="AD248" s="166">
        <v>0</v>
      </c>
      <c r="AE248" s="166">
        <v>0</v>
      </c>
      <c r="AF248" s="166">
        <v>0</v>
      </c>
      <c r="AG248" s="166">
        <v>0</v>
      </c>
      <c r="AH248" s="166">
        <v>0</v>
      </c>
      <c r="AI248" s="166">
        <v>0</v>
      </c>
      <c r="AJ248" s="166">
        <v>0</v>
      </c>
      <c r="AK248" s="166">
        <v>0</v>
      </c>
      <c r="AL248" s="166">
        <v>0</v>
      </c>
      <c r="AM248" s="166">
        <v>0</v>
      </c>
      <c r="AN248" s="166">
        <v>0</v>
      </c>
      <c r="AO248" s="166">
        <v>0</v>
      </c>
      <c r="AP248" s="166">
        <v>0</v>
      </c>
      <c r="AQ248" s="166">
        <v>0</v>
      </c>
      <c r="CN248"/>
      <c r="CO248"/>
      <c r="CP248"/>
      <c r="CQ248"/>
      <c r="CR248"/>
      <c r="CS248"/>
      <c r="CT248"/>
      <c r="CU248"/>
    </row>
    <row r="249" spans="1:99" ht="14.25" customHeight="1" thickBot="1">
      <c r="G249" s="22"/>
      <c r="H249" s="302"/>
      <c r="J249" s="304"/>
      <c r="K249" s="144" t="s">
        <v>236</v>
      </c>
      <c r="L249" s="144" t="s">
        <v>214</v>
      </c>
      <c r="M249" s="167">
        <v>0</v>
      </c>
      <c r="N249" s="167">
        <v>0</v>
      </c>
      <c r="O249" s="167">
        <v>0</v>
      </c>
      <c r="P249" s="167">
        <v>0</v>
      </c>
      <c r="Q249" s="167">
        <v>0</v>
      </c>
      <c r="R249" s="167">
        <v>0</v>
      </c>
      <c r="S249" s="167">
        <v>0</v>
      </c>
      <c r="T249" s="167">
        <v>0</v>
      </c>
      <c r="U249" s="167">
        <v>0</v>
      </c>
      <c r="V249" s="167">
        <v>0</v>
      </c>
      <c r="W249" s="167">
        <v>0</v>
      </c>
      <c r="X249" s="167">
        <v>0</v>
      </c>
      <c r="Y249" s="167">
        <v>0</v>
      </c>
      <c r="Z249" s="167">
        <v>0</v>
      </c>
      <c r="AA249" s="167">
        <v>0</v>
      </c>
      <c r="AB249" s="167">
        <v>0</v>
      </c>
      <c r="AC249" s="167">
        <v>0</v>
      </c>
      <c r="AD249" s="167">
        <v>0</v>
      </c>
      <c r="AE249" s="167">
        <v>0</v>
      </c>
      <c r="AF249" s="167">
        <v>0</v>
      </c>
      <c r="AG249" s="167">
        <v>0</v>
      </c>
      <c r="AH249" s="167">
        <v>0</v>
      </c>
      <c r="AI249" s="167">
        <v>0</v>
      </c>
      <c r="AJ249" s="167">
        <v>0</v>
      </c>
      <c r="AK249" s="167">
        <v>0</v>
      </c>
      <c r="AL249" s="167">
        <v>0</v>
      </c>
      <c r="AM249" s="167">
        <v>0</v>
      </c>
      <c r="AN249" s="167">
        <v>0</v>
      </c>
      <c r="AO249" s="167">
        <v>0</v>
      </c>
      <c r="AP249" s="167">
        <v>0</v>
      </c>
      <c r="AQ249" s="167">
        <v>0</v>
      </c>
      <c r="BG249"/>
      <c r="BH249"/>
      <c r="BI249"/>
    </row>
    <row r="250" spans="1:99" ht="14.25" customHeight="1" thickTop="1">
      <c r="G250" s="22"/>
      <c r="H250" s="302"/>
      <c r="J250" s="304"/>
      <c r="K250" s="140" t="s">
        <v>235</v>
      </c>
      <c r="L250" s="140" t="s">
        <v>219</v>
      </c>
      <c r="M250" s="168">
        <v>0</v>
      </c>
      <c r="N250" s="168">
        <v>0</v>
      </c>
      <c r="O250" s="168">
        <v>0</v>
      </c>
      <c r="P250" s="168">
        <v>0</v>
      </c>
      <c r="Q250" s="168">
        <v>0</v>
      </c>
      <c r="R250" s="168">
        <v>0</v>
      </c>
      <c r="S250" s="168">
        <v>0</v>
      </c>
      <c r="T250" s="168">
        <v>0</v>
      </c>
      <c r="U250" s="168">
        <v>0</v>
      </c>
      <c r="V250" s="168">
        <v>0</v>
      </c>
      <c r="W250" s="168">
        <v>0</v>
      </c>
      <c r="X250" s="168">
        <v>0</v>
      </c>
      <c r="Y250" s="168">
        <v>0</v>
      </c>
      <c r="Z250" s="168">
        <v>0</v>
      </c>
      <c r="AA250" s="168">
        <v>0</v>
      </c>
      <c r="AB250" s="168">
        <v>0</v>
      </c>
      <c r="AC250" s="168">
        <v>0</v>
      </c>
      <c r="AD250" s="168">
        <v>0</v>
      </c>
      <c r="AE250" s="168">
        <v>0</v>
      </c>
      <c r="AF250" s="168">
        <v>0</v>
      </c>
      <c r="AG250" s="168">
        <v>0</v>
      </c>
      <c r="AH250" s="168">
        <v>0</v>
      </c>
      <c r="AI250" s="168">
        <v>0</v>
      </c>
      <c r="AJ250" s="168">
        <v>0</v>
      </c>
      <c r="AK250" s="168">
        <v>0</v>
      </c>
      <c r="AL250" s="168">
        <v>0</v>
      </c>
      <c r="AM250" s="168">
        <v>0</v>
      </c>
      <c r="AN250" s="168">
        <v>0</v>
      </c>
      <c r="AO250" s="168">
        <v>0</v>
      </c>
      <c r="AP250" s="168">
        <v>0</v>
      </c>
      <c r="AQ250" s="168">
        <v>0</v>
      </c>
      <c r="AV250"/>
      <c r="AW250"/>
      <c r="AX250"/>
      <c r="AY250"/>
      <c r="BB250"/>
      <c r="BC250"/>
      <c r="BD250"/>
      <c r="BE250"/>
      <c r="BF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</row>
    <row r="251" spans="1:99" ht="14.25" customHeight="1">
      <c r="G251" s="22"/>
      <c r="H251" s="302"/>
      <c r="J251" s="304"/>
      <c r="K251" s="19" t="s">
        <v>235</v>
      </c>
      <c r="L251" s="129" t="s">
        <v>218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6">
        <v>0</v>
      </c>
      <c r="S251" s="166">
        <v>0</v>
      </c>
      <c r="T251" s="166">
        <v>0</v>
      </c>
      <c r="U251" s="166">
        <v>0</v>
      </c>
      <c r="V251" s="166">
        <v>0</v>
      </c>
      <c r="W251" s="166">
        <v>0</v>
      </c>
      <c r="X251" s="166">
        <v>0</v>
      </c>
      <c r="Y251" s="166">
        <v>0</v>
      </c>
      <c r="Z251" s="166">
        <v>0</v>
      </c>
      <c r="AA251" s="166">
        <v>0</v>
      </c>
      <c r="AB251" s="166">
        <v>0</v>
      </c>
      <c r="AC251" s="166">
        <v>0</v>
      </c>
      <c r="AD251" s="166">
        <v>0</v>
      </c>
      <c r="AE251" s="166">
        <v>0</v>
      </c>
      <c r="AF251" s="166">
        <v>0</v>
      </c>
      <c r="AG251" s="166">
        <v>0</v>
      </c>
      <c r="AH251" s="166">
        <v>0</v>
      </c>
      <c r="AI251" s="166">
        <v>0</v>
      </c>
      <c r="AJ251" s="166">
        <v>0</v>
      </c>
      <c r="AK251" s="166">
        <v>0</v>
      </c>
      <c r="AL251" s="166">
        <v>0</v>
      </c>
      <c r="AM251" s="166">
        <v>0</v>
      </c>
      <c r="AN251" s="166">
        <v>0</v>
      </c>
      <c r="AO251" s="166">
        <v>0</v>
      </c>
      <c r="AP251" s="166">
        <v>0</v>
      </c>
      <c r="AQ251" s="166">
        <v>0</v>
      </c>
      <c r="AZ251"/>
      <c r="BA251"/>
    </row>
    <row r="252" spans="1:99" ht="14.25" customHeight="1" thickBot="1">
      <c r="A252" s="16" t="s">
        <v>83</v>
      </c>
      <c r="G252" s="22"/>
      <c r="H252" s="302"/>
      <c r="J252" s="304"/>
      <c r="K252" s="144" t="s">
        <v>235</v>
      </c>
      <c r="L252" s="144" t="s">
        <v>214</v>
      </c>
      <c r="M252" s="169">
        <v>0</v>
      </c>
      <c r="N252" s="169">
        <v>0</v>
      </c>
      <c r="O252" s="169">
        <v>0</v>
      </c>
      <c r="P252" s="169">
        <v>0</v>
      </c>
      <c r="Q252" s="169">
        <v>0</v>
      </c>
      <c r="R252" s="169">
        <v>0</v>
      </c>
      <c r="S252" s="169">
        <v>0</v>
      </c>
      <c r="T252" s="169">
        <v>0</v>
      </c>
      <c r="U252" s="169">
        <v>0</v>
      </c>
      <c r="V252" s="169">
        <v>0</v>
      </c>
      <c r="W252" s="169">
        <v>0</v>
      </c>
      <c r="X252" s="169">
        <v>0</v>
      </c>
      <c r="Y252" s="169">
        <v>0</v>
      </c>
      <c r="Z252" s="169">
        <v>0</v>
      </c>
      <c r="AA252" s="169">
        <v>0</v>
      </c>
      <c r="AB252" s="169">
        <v>0</v>
      </c>
      <c r="AC252" s="169">
        <v>0</v>
      </c>
      <c r="AD252" s="169">
        <v>0</v>
      </c>
      <c r="AE252" s="169">
        <v>0</v>
      </c>
      <c r="AF252" s="169">
        <v>0</v>
      </c>
      <c r="AG252" s="169">
        <v>0</v>
      </c>
      <c r="AH252" s="169">
        <v>0</v>
      </c>
      <c r="AI252" s="169">
        <v>0</v>
      </c>
      <c r="AJ252" s="169">
        <v>0</v>
      </c>
      <c r="AK252" s="169">
        <v>0</v>
      </c>
      <c r="AL252" s="169">
        <v>0</v>
      </c>
      <c r="AM252" s="169">
        <v>0</v>
      </c>
      <c r="AN252" s="169">
        <v>0</v>
      </c>
      <c r="AO252" s="169">
        <v>0</v>
      </c>
      <c r="AP252" s="169">
        <v>0</v>
      </c>
      <c r="AQ252" s="169">
        <v>0</v>
      </c>
    </row>
    <row r="253" spans="1:99" ht="14.25" customHeight="1" thickTop="1">
      <c r="G253" s="22"/>
      <c r="H253" s="302"/>
      <c r="J253" s="304"/>
      <c r="K253" s="140" t="s">
        <v>234</v>
      </c>
      <c r="L253" s="140" t="s">
        <v>219</v>
      </c>
      <c r="M253" s="168">
        <v>0</v>
      </c>
      <c r="N253" s="168">
        <v>0</v>
      </c>
      <c r="O253" s="168">
        <v>0</v>
      </c>
      <c r="P253" s="168">
        <v>0</v>
      </c>
      <c r="Q253" s="168">
        <v>0</v>
      </c>
      <c r="R253" s="168">
        <v>0</v>
      </c>
      <c r="S253" s="168">
        <v>0</v>
      </c>
      <c r="T253" s="168">
        <v>0</v>
      </c>
      <c r="U253" s="168">
        <v>0</v>
      </c>
      <c r="V253" s="168">
        <v>0</v>
      </c>
      <c r="W253" s="168">
        <v>0</v>
      </c>
      <c r="X253" s="168">
        <v>0</v>
      </c>
      <c r="Y253" s="168">
        <v>0</v>
      </c>
      <c r="Z253" s="168">
        <v>0</v>
      </c>
      <c r="AA253" s="168">
        <v>0</v>
      </c>
      <c r="AB253" s="168">
        <v>0</v>
      </c>
      <c r="AC253" s="168">
        <v>0</v>
      </c>
      <c r="AD253" s="168">
        <v>0</v>
      </c>
      <c r="AE253" s="168">
        <v>0</v>
      </c>
      <c r="AF253" s="168">
        <v>0</v>
      </c>
      <c r="AG253" s="168">
        <v>0</v>
      </c>
      <c r="AH253" s="168">
        <v>0</v>
      </c>
      <c r="AI253" s="168">
        <v>0</v>
      </c>
      <c r="AJ253" s="168">
        <v>0</v>
      </c>
      <c r="AK253" s="168">
        <v>0</v>
      </c>
      <c r="AL253" s="168">
        <v>0</v>
      </c>
      <c r="AM253" s="168">
        <v>0</v>
      </c>
      <c r="AN253" s="168">
        <v>0</v>
      </c>
      <c r="AO253" s="168">
        <v>0</v>
      </c>
      <c r="AP253" s="168">
        <v>0</v>
      </c>
      <c r="AQ253" s="168">
        <v>0</v>
      </c>
      <c r="AV253"/>
      <c r="AW253"/>
      <c r="AX253"/>
      <c r="AY253"/>
      <c r="BB253"/>
      <c r="BC253"/>
      <c r="BD253"/>
      <c r="BE253"/>
      <c r="BF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</row>
    <row r="254" spans="1:99" ht="14.25" customHeight="1">
      <c r="G254" s="22"/>
      <c r="H254" s="302"/>
      <c r="J254" s="304"/>
      <c r="K254" s="19" t="s">
        <v>234</v>
      </c>
      <c r="L254" s="129" t="s">
        <v>218</v>
      </c>
      <c r="M254" s="166">
        <v>0</v>
      </c>
      <c r="N254" s="166">
        <v>0</v>
      </c>
      <c r="O254" s="166">
        <v>0</v>
      </c>
      <c r="P254" s="166">
        <v>0</v>
      </c>
      <c r="Q254" s="166">
        <v>0</v>
      </c>
      <c r="R254" s="166">
        <v>0</v>
      </c>
      <c r="S254" s="166">
        <v>0</v>
      </c>
      <c r="T254" s="166">
        <v>0</v>
      </c>
      <c r="U254" s="166">
        <v>0</v>
      </c>
      <c r="V254" s="166">
        <v>0</v>
      </c>
      <c r="W254" s="166">
        <v>0</v>
      </c>
      <c r="X254" s="166">
        <v>0</v>
      </c>
      <c r="Y254" s="166">
        <v>0</v>
      </c>
      <c r="Z254" s="166">
        <v>0</v>
      </c>
      <c r="AA254" s="166">
        <v>0</v>
      </c>
      <c r="AB254" s="166">
        <v>0</v>
      </c>
      <c r="AC254" s="166">
        <v>0</v>
      </c>
      <c r="AD254" s="166">
        <v>0</v>
      </c>
      <c r="AE254" s="166">
        <v>0</v>
      </c>
      <c r="AF254" s="166">
        <v>0</v>
      </c>
      <c r="AG254" s="166">
        <v>0</v>
      </c>
      <c r="AH254" s="166">
        <v>0</v>
      </c>
      <c r="AI254" s="166">
        <v>0</v>
      </c>
      <c r="AJ254" s="166">
        <v>0</v>
      </c>
      <c r="AK254" s="166">
        <v>0</v>
      </c>
      <c r="AL254" s="166">
        <v>0</v>
      </c>
      <c r="AM254" s="166">
        <v>0</v>
      </c>
      <c r="AN254" s="166">
        <v>0</v>
      </c>
      <c r="AO254" s="166">
        <v>0</v>
      </c>
      <c r="AP254" s="166">
        <v>0</v>
      </c>
      <c r="AQ254" s="166">
        <v>0</v>
      </c>
      <c r="AZ254"/>
      <c r="BA254"/>
    </row>
    <row r="255" spans="1:99" ht="14.25" customHeight="1" thickBot="1">
      <c r="A255" s="16" t="s">
        <v>83</v>
      </c>
      <c r="G255" s="22"/>
      <c r="H255" s="302"/>
      <c r="J255" s="304"/>
      <c r="K255" s="144" t="s">
        <v>234</v>
      </c>
      <c r="L255" s="144" t="s">
        <v>214</v>
      </c>
      <c r="M255" s="169">
        <v>0</v>
      </c>
      <c r="N255" s="169">
        <v>0</v>
      </c>
      <c r="O255" s="169">
        <v>0</v>
      </c>
      <c r="P255" s="169">
        <v>0</v>
      </c>
      <c r="Q255" s="169">
        <v>0</v>
      </c>
      <c r="R255" s="169">
        <v>0</v>
      </c>
      <c r="S255" s="169">
        <v>0</v>
      </c>
      <c r="T255" s="169">
        <v>0</v>
      </c>
      <c r="U255" s="169">
        <v>0</v>
      </c>
      <c r="V255" s="169">
        <v>0</v>
      </c>
      <c r="W255" s="169">
        <v>0</v>
      </c>
      <c r="X255" s="169">
        <v>0</v>
      </c>
      <c r="Y255" s="169">
        <v>0</v>
      </c>
      <c r="Z255" s="169">
        <v>0</v>
      </c>
      <c r="AA255" s="169">
        <v>0</v>
      </c>
      <c r="AB255" s="169">
        <v>0</v>
      </c>
      <c r="AC255" s="169">
        <v>0</v>
      </c>
      <c r="AD255" s="169">
        <v>0</v>
      </c>
      <c r="AE255" s="169">
        <v>0</v>
      </c>
      <c r="AF255" s="169">
        <v>0</v>
      </c>
      <c r="AG255" s="169">
        <v>0</v>
      </c>
      <c r="AH255" s="169">
        <v>0</v>
      </c>
      <c r="AI255" s="169">
        <v>0</v>
      </c>
      <c r="AJ255" s="169">
        <v>0</v>
      </c>
      <c r="AK255" s="169">
        <v>0</v>
      </c>
      <c r="AL255" s="169">
        <v>0</v>
      </c>
      <c r="AM255" s="169">
        <v>0</v>
      </c>
      <c r="AN255" s="169">
        <v>0</v>
      </c>
      <c r="AO255" s="169">
        <v>0</v>
      </c>
      <c r="AP255" s="169">
        <v>0</v>
      </c>
      <c r="AQ255" s="169">
        <v>0</v>
      </c>
    </row>
    <row r="256" spans="1:99" ht="14.25" customHeight="1" thickTop="1">
      <c r="G256" s="22"/>
      <c r="H256" s="302"/>
      <c r="J256" s="304"/>
      <c r="K256" s="140" t="s">
        <v>233</v>
      </c>
      <c r="L256" s="140" t="s">
        <v>219</v>
      </c>
      <c r="M256" s="168">
        <v>0</v>
      </c>
      <c r="N256" s="168">
        <v>0</v>
      </c>
      <c r="O256" s="168">
        <v>0</v>
      </c>
      <c r="P256" s="168">
        <v>0</v>
      </c>
      <c r="Q256" s="168">
        <v>0</v>
      </c>
      <c r="R256" s="168">
        <v>0</v>
      </c>
      <c r="S256" s="168">
        <v>0</v>
      </c>
      <c r="T256" s="168">
        <v>0</v>
      </c>
      <c r="U256" s="168">
        <v>0</v>
      </c>
      <c r="V256" s="168">
        <v>0</v>
      </c>
      <c r="W256" s="168">
        <v>0</v>
      </c>
      <c r="X256" s="168">
        <v>0</v>
      </c>
      <c r="Y256" s="168">
        <v>0</v>
      </c>
      <c r="Z256" s="168">
        <v>0</v>
      </c>
      <c r="AA256" s="168">
        <v>0</v>
      </c>
      <c r="AB256" s="168">
        <v>0</v>
      </c>
      <c r="AC256" s="168">
        <v>0</v>
      </c>
      <c r="AD256" s="168">
        <v>0</v>
      </c>
      <c r="AE256" s="168">
        <v>0</v>
      </c>
      <c r="AF256" s="168">
        <v>0</v>
      </c>
      <c r="AG256" s="168">
        <v>0</v>
      </c>
      <c r="AH256" s="168">
        <v>0</v>
      </c>
      <c r="AI256" s="168">
        <v>0</v>
      </c>
      <c r="AJ256" s="168">
        <v>0</v>
      </c>
      <c r="AK256" s="168">
        <v>0</v>
      </c>
      <c r="AL256" s="168">
        <v>0</v>
      </c>
      <c r="AM256" s="168">
        <v>0</v>
      </c>
      <c r="AN256" s="168">
        <v>0</v>
      </c>
      <c r="AO256" s="168">
        <v>0</v>
      </c>
      <c r="AP256" s="168">
        <v>0</v>
      </c>
      <c r="AQ256" s="168">
        <v>0</v>
      </c>
      <c r="AV256"/>
      <c r="AW256"/>
      <c r="AX256"/>
      <c r="AY256"/>
      <c r="BB256"/>
      <c r="BC256"/>
      <c r="BD256"/>
      <c r="BE256"/>
      <c r="BF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</row>
    <row r="257" spans="1:99" ht="14.25" customHeight="1">
      <c r="G257" s="22"/>
      <c r="H257" s="302"/>
      <c r="J257" s="304"/>
      <c r="K257" s="19" t="s">
        <v>233</v>
      </c>
      <c r="L257" s="129" t="s">
        <v>218</v>
      </c>
      <c r="M257" s="166">
        <v>0</v>
      </c>
      <c r="N257" s="166">
        <v>0</v>
      </c>
      <c r="O257" s="166">
        <v>0</v>
      </c>
      <c r="P257" s="166">
        <v>0</v>
      </c>
      <c r="Q257" s="166">
        <v>0</v>
      </c>
      <c r="R257" s="166">
        <v>0</v>
      </c>
      <c r="S257" s="166">
        <v>0</v>
      </c>
      <c r="T257" s="166">
        <v>0</v>
      </c>
      <c r="U257" s="166">
        <v>0</v>
      </c>
      <c r="V257" s="166">
        <v>0</v>
      </c>
      <c r="W257" s="166">
        <v>0</v>
      </c>
      <c r="X257" s="166">
        <v>0</v>
      </c>
      <c r="Y257" s="166">
        <v>0</v>
      </c>
      <c r="Z257" s="166">
        <v>0</v>
      </c>
      <c r="AA257" s="166">
        <v>0</v>
      </c>
      <c r="AB257" s="166">
        <v>0</v>
      </c>
      <c r="AC257" s="166">
        <v>0</v>
      </c>
      <c r="AD257" s="166">
        <v>0</v>
      </c>
      <c r="AE257" s="166">
        <v>0</v>
      </c>
      <c r="AF257" s="166">
        <v>0</v>
      </c>
      <c r="AG257" s="166">
        <v>0</v>
      </c>
      <c r="AH257" s="166">
        <v>0</v>
      </c>
      <c r="AI257" s="166">
        <v>0</v>
      </c>
      <c r="AJ257" s="166">
        <v>0</v>
      </c>
      <c r="AK257" s="166">
        <v>0</v>
      </c>
      <c r="AL257" s="166">
        <v>0</v>
      </c>
      <c r="AM257" s="166">
        <v>0</v>
      </c>
      <c r="AN257" s="166">
        <v>0</v>
      </c>
      <c r="AO257" s="166">
        <v>0</v>
      </c>
      <c r="AP257" s="166">
        <v>0</v>
      </c>
      <c r="AQ257" s="166">
        <v>0</v>
      </c>
      <c r="AZ257"/>
      <c r="BA257"/>
    </row>
    <row r="258" spans="1:99" ht="14.25" customHeight="1">
      <c r="A258" s="16" t="s">
        <v>83</v>
      </c>
      <c r="G258" s="22"/>
      <c r="H258" s="302"/>
      <c r="J258" s="304"/>
      <c r="K258" s="144" t="s">
        <v>233</v>
      </c>
      <c r="L258" s="144" t="s">
        <v>214</v>
      </c>
      <c r="M258" s="169">
        <v>0</v>
      </c>
      <c r="N258" s="169">
        <v>0</v>
      </c>
      <c r="O258" s="169">
        <v>0</v>
      </c>
      <c r="P258" s="169">
        <v>0</v>
      </c>
      <c r="Q258" s="169">
        <v>0</v>
      </c>
      <c r="R258" s="169">
        <v>0</v>
      </c>
      <c r="S258" s="169">
        <v>0</v>
      </c>
      <c r="T258" s="169">
        <v>0</v>
      </c>
      <c r="U258" s="169">
        <v>0</v>
      </c>
      <c r="V258" s="169">
        <v>0</v>
      </c>
      <c r="W258" s="169">
        <v>0</v>
      </c>
      <c r="X258" s="169">
        <v>0</v>
      </c>
      <c r="Y258" s="169">
        <v>0</v>
      </c>
      <c r="Z258" s="169">
        <v>0</v>
      </c>
      <c r="AA258" s="169">
        <v>0</v>
      </c>
      <c r="AB258" s="169">
        <v>0</v>
      </c>
      <c r="AC258" s="169">
        <v>0</v>
      </c>
      <c r="AD258" s="169">
        <v>0</v>
      </c>
      <c r="AE258" s="169">
        <v>0</v>
      </c>
      <c r="AF258" s="169">
        <v>0</v>
      </c>
      <c r="AG258" s="169">
        <v>0</v>
      </c>
      <c r="AH258" s="169">
        <v>0</v>
      </c>
      <c r="AI258" s="169">
        <v>0</v>
      </c>
      <c r="AJ258" s="169">
        <v>0</v>
      </c>
      <c r="AK258" s="169">
        <v>0</v>
      </c>
      <c r="AL258" s="169">
        <v>0</v>
      </c>
      <c r="AM258" s="169">
        <v>0</v>
      </c>
      <c r="AN258" s="169">
        <v>0</v>
      </c>
      <c r="AO258" s="169">
        <v>0</v>
      </c>
      <c r="AP258" s="169">
        <v>0</v>
      </c>
      <c r="AQ258" s="169">
        <v>0</v>
      </c>
    </row>
    <row r="259" spans="1:99" ht="14.25" customHeight="1">
      <c r="G259" s="22"/>
      <c r="H259" s="302"/>
      <c r="J259" s="304"/>
      <c r="K259" s="140" t="s">
        <v>232</v>
      </c>
      <c r="L259" s="140" t="s">
        <v>219</v>
      </c>
      <c r="M259" s="165">
        <v>0</v>
      </c>
      <c r="N259" s="165">
        <v>0</v>
      </c>
      <c r="O259" s="165">
        <v>0</v>
      </c>
      <c r="P259" s="165">
        <v>0</v>
      </c>
      <c r="Q259" s="165">
        <v>0</v>
      </c>
      <c r="R259" s="165">
        <v>0</v>
      </c>
      <c r="S259" s="165">
        <v>0</v>
      </c>
      <c r="T259" s="165">
        <v>0</v>
      </c>
      <c r="U259" s="165">
        <v>0</v>
      </c>
      <c r="V259" s="165">
        <v>0</v>
      </c>
      <c r="W259" s="165">
        <v>0</v>
      </c>
      <c r="X259" s="165">
        <v>0</v>
      </c>
      <c r="Y259" s="165">
        <v>0</v>
      </c>
      <c r="Z259" s="165">
        <v>0</v>
      </c>
      <c r="AA259" s="165">
        <v>0</v>
      </c>
      <c r="AB259" s="165">
        <v>0</v>
      </c>
      <c r="AC259" s="165">
        <v>0</v>
      </c>
      <c r="AD259" s="165">
        <v>0</v>
      </c>
      <c r="AE259" s="165">
        <v>0</v>
      </c>
      <c r="AF259" s="165">
        <v>0</v>
      </c>
      <c r="AG259" s="165">
        <v>0</v>
      </c>
      <c r="AH259" s="165">
        <v>0</v>
      </c>
      <c r="AI259" s="165">
        <v>0</v>
      </c>
      <c r="AJ259" s="165">
        <v>0</v>
      </c>
      <c r="AK259" s="165">
        <v>0</v>
      </c>
      <c r="AL259" s="165">
        <v>0</v>
      </c>
      <c r="AM259" s="165">
        <v>0</v>
      </c>
      <c r="AN259" s="165">
        <v>0</v>
      </c>
      <c r="AO259" s="165">
        <v>0</v>
      </c>
      <c r="AP259" s="165">
        <v>0</v>
      </c>
      <c r="AQ259" s="165">
        <v>0</v>
      </c>
      <c r="AT259"/>
      <c r="AU259"/>
    </row>
    <row r="260" spans="1:99" ht="14.25" customHeight="1">
      <c r="G260" s="22"/>
      <c r="H260" s="302"/>
      <c r="J260" s="304"/>
      <c r="K260" s="19" t="s">
        <v>232</v>
      </c>
      <c r="L260" s="129" t="s">
        <v>218</v>
      </c>
      <c r="M260" s="166">
        <v>0</v>
      </c>
      <c r="N260" s="166">
        <v>0</v>
      </c>
      <c r="O260" s="166">
        <v>0</v>
      </c>
      <c r="P260" s="166">
        <v>0</v>
      </c>
      <c r="Q260" s="166">
        <v>0</v>
      </c>
      <c r="R260" s="166">
        <v>0</v>
      </c>
      <c r="S260" s="166">
        <v>0</v>
      </c>
      <c r="T260" s="166">
        <v>0</v>
      </c>
      <c r="U260" s="166">
        <v>0</v>
      </c>
      <c r="V260" s="166">
        <v>0</v>
      </c>
      <c r="W260" s="166">
        <v>0</v>
      </c>
      <c r="X260" s="166">
        <v>0</v>
      </c>
      <c r="Y260" s="166">
        <v>0</v>
      </c>
      <c r="Z260" s="166">
        <v>0</v>
      </c>
      <c r="AA260" s="166">
        <v>0</v>
      </c>
      <c r="AB260" s="166">
        <v>0</v>
      </c>
      <c r="AC260" s="166">
        <v>0</v>
      </c>
      <c r="AD260" s="166">
        <v>0</v>
      </c>
      <c r="AE260" s="166">
        <v>0</v>
      </c>
      <c r="AF260" s="166">
        <v>0</v>
      </c>
      <c r="AG260" s="166">
        <v>0</v>
      </c>
      <c r="AH260" s="166">
        <v>0</v>
      </c>
      <c r="AI260" s="166">
        <v>0</v>
      </c>
      <c r="AJ260" s="166">
        <v>0</v>
      </c>
      <c r="AK260" s="166">
        <v>0</v>
      </c>
      <c r="AL260" s="166">
        <v>0</v>
      </c>
      <c r="AM260" s="166">
        <v>0</v>
      </c>
      <c r="AN260" s="166">
        <v>0</v>
      </c>
      <c r="AO260" s="166">
        <v>0</v>
      </c>
      <c r="AP260" s="166">
        <v>0</v>
      </c>
      <c r="AQ260" s="166">
        <v>0</v>
      </c>
    </row>
    <row r="261" spans="1:99" ht="14.25" customHeight="1" thickBot="1">
      <c r="G261" s="22"/>
      <c r="H261" s="302"/>
      <c r="J261" s="304"/>
      <c r="K261" s="144" t="s">
        <v>232</v>
      </c>
      <c r="L261" s="144" t="s">
        <v>214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7">
        <v>0</v>
      </c>
      <c r="S261" s="167">
        <v>0</v>
      </c>
      <c r="T261" s="167">
        <v>0</v>
      </c>
      <c r="U261" s="167">
        <v>0</v>
      </c>
      <c r="V261" s="167">
        <v>0</v>
      </c>
      <c r="W261" s="167">
        <v>0</v>
      </c>
      <c r="X261" s="167">
        <v>0</v>
      </c>
      <c r="Y261" s="167">
        <v>0</v>
      </c>
      <c r="Z261" s="167">
        <v>0</v>
      </c>
      <c r="AA261" s="167">
        <v>0</v>
      </c>
      <c r="AB261" s="167">
        <v>0</v>
      </c>
      <c r="AC261" s="167">
        <v>0</v>
      </c>
      <c r="AD261" s="167">
        <v>0</v>
      </c>
      <c r="AE261" s="167">
        <v>0</v>
      </c>
      <c r="AF261" s="167">
        <v>0</v>
      </c>
      <c r="AG261" s="167">
        <v>0</v>
      </c>
      <c r="AH261" s="167">
        <v>0</v>
      </c>
      <c r="AI261" s="167">
        <v>0</v>
      </c>
      <c r="AJ261" s="167">
        <v>0</v>
      </c>
      <c r="AK261" s="167">
        <v>0</v>
      </c>
      <c r="AL261" s="167">
        <v>0</v>
      </c>
      <c r="AM261" s="167">
        <v>0</v>
      </c>
      <c r="AN261" s="167">
        <v>0</v>
      </c>
      <c r="AO261" s="167">
        <v>0</v>
      </c>
      <c r="AP261" s="167">
        <v>0</v>
      </c>
      <c r="AQ261" s="167">
        <v>0</v>
      </c>
    </row>
    <row r="262" spans="1:99" ht="14.25" customHeight="1" thickTop="1">
      <c r="G262" s="22"/>
      <c r="H262" s="302"/>
      <c r="J262" s="304"/>
      <c r="K262" s="140" t="s">
        <v>231</v>
      </c>
      <c r="L262" s="140" t="s">
        <v>219</v>
      </c>
      <c r="M262" s="168">
        <v>0</v>
      </c>
      <c r="N262" s="168">
        <v>0</v>
      </c>
      <c r="O262" s="168">
        <v>0</v>
      </c>
      <c r="P262" s="168">
        <v>0</v>
      </c>
      <c r="Q262" s="168">
        <v>0</v>
      </c>
      <c r="R262" s="168">
        <v>0</v>
      </c>
      <c r="S262" s="168">
        <v>0</v>
      </c>
      <c r="T262" s="168">
        <v>0</v>
      </c>
      <c r="U262" s="168">
        <v>0</v>
      </c>
      <c r="V262" s="168">
        <v>0</v>
      </c>
      <c r="W262" s="168">
        <v>0</v>
      </c>
      <c r="X262" s="168">
        <v>0</v>
      </c>
      <c r="Y262" s="168">
        <v>0</v>
      </c>
      <c r="Z262" s="168">
        <v>0</v>
      </c>
      <c r="AA262" s="168">
        <v>0</v>
      </c>
      <c r="AB262" s="168">
        <v>0</v>
      </c>
      <c r="AC262" s="168">
        <v>0</v>
      </c>
      <c r="AD262" s="168">
        <v>0</v>
      </c>
      <c r="AE262" s="168">
        <v>0</v>
      </c>
      <c r="AF262" s="168">
        <v>0</v>
      </c>
      <c r="AG262" s="168">
        <v>0</v>
      </c>
      <c r="AH262" s="168">
        <v>0</v>
      </c>
      <c r="AI262" s="168">
        <v>0</v>
      </c>
      <c r="AJ262" s="168">
        <v>0</v>
      </c>
      <c r="AK262" s="168">
        <v>0</v>
      </c>
      <c r="AL262" s="168">
        <v>0</v>
      </c>
      <c r="AM262" s="168">
        <v>0</v>
      </c>
      <c r="AN262" s="168">
        <v>0</v>
      </c>
      <c r="AO262" s="168">
        <v>0</v>
      </c>
      <c r="AP262" s="168">
        <v>0</v>
      </c>
      <c r="AQ262" s="168">
        <v>0</v>
      </c>
      <c r="AR262"/>
      <c r="AS262"/>
    </row>
    <row r="263" spans="1:99" ht="14.25" customHeight="1">
      <c r="G263" s="22"/>
      <c r="H263" s="302"/>
      <c r="J263" s="304"/>
      <c r="K263" s="19" t="s">
        <v>231</v>
      </c>
      <c r="L263" s="129" t="s">
        <v>218</v>
      </c>
      <c r="M263" s="166">
        <v>0</v>
      </c>
      <c r="N263" s="166">
        <v>0</v>
      </c>
      <c r="O263" s="166">
        <v>0</v>
      </c>
      <c r="P263" s="166">
        <v>0</v>
      </c>
      <c r="Q263" s="166">
        <v>0</v>
      </c>
      <c r="R263" s="166">
        <v>0</v>
      </c>
      <c r="S263" s="166">
        <v>0</v>
      </c>
      <c r="T263" s="166">
        <v>0</v>
      </c>
      <c r="U263" s="166">
        <v>0</v>
      </c>
      <c r="V263" s="166">
        <v>0</v>
      </c>
      <c r="W263" s="166">
        <v>0</v>
      </c>
      <c r="X263" s="166">
        <v>0</v>
      </c>
      <c r="Y263" s="166">
        <v>0</v>
      </c>
      <c r="Z263" s="166">
        <v>0</v>
      </c>
      <c r="AA263" s="166">
        <v>0</v>
      </c>
      <c r="AB263" s="166">
        <v>0</v>
      </c>
      <c r="AC263" s="166">
        <v>0</v>
      </c>
      <c r="AD263" s="166">
        <v>0</v>
      </c>
      <c r="AE263" s="166">
        <v>0</v>
      </c>
      <c r="AF263" s="166">
        <v>0</v>
      </c>
      <c r="AG263" s="166">
        <v>0</v>
      </c>
      <c r="AH263" s="166">
        <v>0</v>
      </c>
      <c r="AI263" s="166">
        <v>0</v>
      </c>
      <c r="AJ263" s="166">
        <v>0</v>
      </c>
      <c r="AK263" s="166">
        <v>0</v>
      </c>
      <c r="AL263" s="166">
        <v>0</v>
      </c>
      <c r="AM263" s="166">
        <v>0</v>
      </c>
      <c r="AN263" s="166">
        <v>0</v>
      </c>
      <c r="AO263" s="166">
        <v>0</v>
      </c>
      <c r="AP263" s="166">
        <v>0</v>
      </c>
      <c r="AQ263" s="166">
        <v>0</v>
      </c>
      <c r="CN263"/>
      <c r="CO263"/>
      <c r="CP263"/>
      <c r="CQ263"/>
      <c r="CR263"/>
      <c r="CS263"/>
      <c r="CT263"/>
      <c r="CU263"/>
    </row>
    <row r="264" spans="1:99" ht="14.25" customHeight="1" thickBot="1">
      <c r="G264" s="22"/>
      <c r="H264" s="302"/>
      <c r="J264" s="304"/>
      <c r="K264" s="144" t="s">
        <v>231</v>
      </c>
      <c r="L264" s="144" t="s">
        <v>214</v>
      </c>
      <c r="M264" s="167">
        <v>0</v>
      </c>
      <c r="N264" s="167">
        <v>0</v>
      </c>
      <c r="O264" s="167">
        <v>0</v>
      </c>
      <c r="P264" s="167">
        <v>0</v>
      </c>
      <c r="Q264" s="167">
        <v>0</v>
      </c>
      <c r="R264" s="167">
        <v>0</v>
      </c>
      <c r="S264" s="167">
        <v>0</v>
      </c>
      <c r="T264" s="167">
        <v>0</v>
      </c>
      <c r="U264" s="167">
        <v>0</v>
      </c>
      <c r="V264" s="167">
        <v>0</v>
      </c>
      <c r="W264" s="167">
        <v>0</v>
      </c>
      <c r="X264" s="167">
        <v>0</v>
      </c>
      <c r="Y264" s="167">
        <v>0</v>
      </c>
      <c r="Z264" s="167">
        <v>0</v>
      </c>
      <c r="AA264" s="167">
        <v>0</v>
      </c>
      <c r="AB264" s="167">
        <v>0</v>
      </c>
      <c r="AC264" s="167">
        <v>0</v>
      </c>
      <c r="AD264" s="167">
        <v>0</v>
      </c>
      <c r="AE264" s="167">
        <v>0</v>
      </c>
      <c r="AF264" s="167">
        <v>0</v>
      </c>
      <c r="AG264" s="167">
        <v>0</v>
      </c>
      <c r="AH264" s="167">
        <v>0</v>
      </c>
      <c r="AI264" s="167">
        <v>0</v>
      </c>
      <c r="AJ264" s="167">
        <v>0</v>
      </c>
      <c r="AK264" s="167">
        <v>0</v>
      </c>
      <c r="AL264" s="167">
        <v>0</v>
      </c>
      <c r="AM264" s="167">
        <v>0</v>
      </c>
      <c r="AN264" s="167">
        <v>0</v>
      </c>
      <c r="AO264" s="167">
        <v>0</v>
      </c>
      <c r="AP264" s="167">
        <v>0</v>
      </c>
      <c r="AQ264" s="167">
        <v>0</v>
      </c>
      <c r="BG264"/>
      <c r="BH264"/>
      <c r="BI264"/>
    </row>
    <row r="265" spans="1:99" ht="14.25" customHeight="1" thickTop="1">
      <c r="G265" s="22"/>
      <c r="H265" s="302"/>
      <c r="J265" s="304"/>
      <c r="K265" s="140" t="s">
        <v>230</v>
      </c>
      <c r="L265" s="140" t="s">
        <v>219</v>
      </c>
      <c r="M265" s="168">
        <v>0</v>
      </c>
      <c r="N265" s="168">
        <v>0</v>
      </c>
      <c r="O265" s="168">
        <v>0</v>
      </c>
      <c r="P265" s="168">
        <v>0</v>
      </c>
      <c r="Q265" s="168">
        <v>0</v>
      </c>
      <c r="R265" s="168">
        <v>0</v>
      </c>
      <c r="S265" s="168">
        <v>0</v>
      </c>
      <c r="T265" s="168">
        <v>0</v>
      </c>
      <c r="U265" s="168">
        <v>0</v>
      </c>
      <c r="V265" s="168">
        <v>0</v>
      </c>
      <c r="W265" s="168">
        <v>0</v>
      </c>
      <c r="X265" s="168">
        <v>0</v>
      </c>
      <c r="Y265" s="168">
        <v>0</v>
      </c>
      <c r="Z265" s="168">
        <v>0</v>
      </c>
      <c r="AA265" s="168">
        <v>0</v>
      </c>
      <c r="AB265" s="168">
        <v>0</v>
      </c>
      <c r="AC265" s="168">
        <v>0</v>
      </c>
      <c r="AD265" s="168">
        <v>0</v>
      </c>
      <c r="AE265" s="168">
        <v>0</v>
      </c>
      <c r="AF265" s="168">
        <v>0</v>
      </c>
      <c r="AG265" s="168">
        <v>0</v>
      </c>
      <c r="AH265" s="168">
        <v>0</v>
      </c>
      <c r="AI265" s="168">
        <v>0</v>
      </c>
      <c r="AJ265" s="168">
        <v>0</v>
      </c>
      <c r="AK265" s="168">
        <v>0</v>
      </c>
      <c r="AL265" s="168">
        <v>0</v>
      </c>
      <c r="AM265" s="168">
        <v>0</v>
      </c>
      <c r="AN265" s="168">
        <v>0</v>
      </c>
      <c r="AO265" s="168">
        <v>0</v>
      </c>
      <c r="AP265" s="168">
        <v>0</v>
      </c>
      <c r="AQ265" s="168">
        <v>0</v>
      </c>
      <c r="AV265"/>
      <c r="AW265"/>
      <c r="AX265"/>
      <c r="AY265"/>
      <c r="BB265"/>
      <c r="BC265"/>
      <c r="BD265"/>
      <c r="BE265"/>
      <c r="BF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</row>
    <row r="266" spans="1:99" ht="14.25" customHeight="1">
      <c r="G266" s="22"/>
      <c r="H266" s="302"/>
      <c r="J266" s="304"/>
      <c r="K266" s="19" t="s">
        <v>230</v>
      </c>
      <c r="L266" s="129" t="s">
        <v>218</v>
      </c>
      <c r="M266" s="166">
        <v>0</v>
      </c>
      <c r="N266" s="166">
        <v>0</v>
      </c>
      <c r="O266" s="166">
        <v>0</v>
      </c>
      <c r="P266" s="166">
        <v>0</v>
      </c>
      <c r="Q266" s="166">
        <v>0</v>
      </c>
      <c r="R266" s="166">
        <v>0</v>
      </c>
      <c r="S266" s="166">
        <v>0</v>
      </c>
      <c r="T266" s="166">
        <v>0</v>
      </c>
      <c r="U266" s="166">
        <v>0</v>
      </c>
      <c r="V266" s="166">
        <v>0</v>
      </c>
      <c r="W266" s="166">
        <v>0</v>
      </c>
      <c r="X266" s="166">
        <v>0</v>
      </c>
      <c r="Y266" s="166">
        <v>0</v>
      </c>
      <c r="Z266" s="166">
        <v>0</v>
      </c>
      <c r="AA266" s="166">
        <v>0</v>
      </c>
      <c r="AB266" s="166">
        <v>0</v>
      </c>
      <c r="AC266" s="166">
        <v>0</v>
      </c>
      <c r="AD266" s="166">
        <v>0</v>
      </c>
      <c r="AE266" s="166">
        <v>0</v>
      </c>
      <c r="AF266" s="166">
        <v>0</v>
      </c>
      <c r="AG266" s="166">
        <v>0</v>
      </c>
      <c r="AH266" s="166">
        <v>0</v>
      </c>
      <c r="AI266" s="166">
        <v>0</v>
      </c>
      <c r="AJ266" s="166">
        <v>0</v>
      </c>
      <c r="AK266" s="166">
        <v>0</v>
      </c>
      <c r="AL266" s="166">
        <v>0</v>
      </c>
      <c r="AM266" s="166">
        <v>0</v>
      </c>
      <c r="AN266" s="166">
        <v>0</v>
      </c>
      <c r="AO266" s="166">
        <v>0</v>
      </c>
      <c r="AP266" s="166">
        <v>0</v>
      </c>
      <c r="AQ266" s="166">
        <v>0</v>
      </c>
      <c r="AZ266"/>
      <c r="BA266"/>
    </row>
    <row r="267" spans="1:99" ht="14.25" customHeight="1" thickBot="1">
      <c r="A267" s="16" t="s">
        <v>83</v>
      </c>
      <c r="G267" s="22"/>
      <c r="H267" s="302"/>
      <c r="J267" s="304"/>
      <c r="K267" s="144" t="s">
        <v>230</v>
      </c>
      <c r="L267" s="144" t="s">
        <v>214</v>
      </c>
      <c r="M267" s="169">
        <v>0</v>
      </c>
      <c r="N267" s="169">
        <v>0</v>
      </c>
      <c r="O267" s="169">
        <v>0</v>
      </c>
      <c r="P267" s="169">
        <v>0</v>
      </c>
      <c r="Q267" s="169">
        <v>0</v>
      </c>
      <c r="R267" s="169">
        <v>0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0</v>
      </c>
      <c r="Y267" s="169">
        <v>0</v>
      </c>
      <c r="Z267" s="169">
        <v>0</v>
      </c>
      <c r="AA267" s="169">
        <v>0</v>
      </c>
      <c r="AB267" s="169">
        <v>0</v>
      </c>
      <c r="AC267" s="169">
        <v>0</v>
      </c>
      <c r="AD267" s="169">
        <v>0</v>
      </c>
      <c r="AE267" s="169">
        <v>0</v>
      </c>
      <c r="AF267" s="169">
        <v>0</v>
      </c>
      <c r="AG267" s="169">
        <v>0</v>
      </c>
      <c r="AH267" s="169">
        <v>0</v>
      </c>
      <c r="AI267" s="169">
        <v>0</v>
      </c>
      <c r="AJ267" s="169">
        <v>0</v>
      </c>
      <c r="AK267" s="169">
        <v>0</v>
      </c>
      <c r="AL267" s="169">
        <v>0</v>
      </c>
      <c r="AM267" s="169">
        <v>0</v>
      </c>
      <c r="AN267" s="169">
        <v>0</v>
      </c>
      <c r="AO267" s="169">
        <v>0</v>
      </c>
      <c r="AP267" s="169">
        <v>0</v>
      </c>
      <c r="AQ267" s="169">
        <v>0</v>
      </c>
    </row>
    <row r="268" spans="1:99" ht="14.25" customHeight="1" thickTop="1">
      <c r="G268" s="22"/>
      <c r="H268" s="302"/>
      <c r="J268" s="304"/>
      <c r="K268" s="140" t="s">
        <v>229</v>
      </c>
      <c r="L268" s="140" t="s">
        <v>219</v>
      </c>
      <c r="M268" s="168">
        <v>0</v>
      </c>
      <c r="N268" s="168">
        <v>0</v>
      </c>
      <c r="O268" s="168">
        <v>0</v>
      </c>
      <c r="P268" s="168">
        <v>0</v>
      </c>
      <c r="Q268" s="168">
        <v>0</v>
      </c>
      <c r="R268" s="168">
        <v>0</v>
      </c>
      <c r="S268" s="168">
        <v>0</v>
      </c>
      <c r="T268" s="168">
        <v>0</v>
      </c>
      <c r="U268" s="168">
        <v>0</v>
      </c>
      <c r="V268" s="168">
        <v>0</v>
      </c>
      <c r="W268" s="168">
        <v>0</v>
      </c>
      <c r="X268" s="168">
        <v>0</v>
      </c>
      <c r="Y268" s="168">
        <v>0</v>
      </c>
      <c r="Z268" s="168">
        <v>0</v>
      </c>
      <c r="AA268" s="168">
        <v>0</v>
      </c>
      <c r="AB268" s="168">
        <v>0</v>
      </c>
      <c r="AC268" s="168">
        <v>0</v>
      </c>
      <c r="AD268" s="168">
        <v>0</v>
      </c>
      <c r="AE268" s="168">
        <v>0</v>
      </c>
      <c r="AF268" s="168">
        <v>0</v>
      </c>
      <c r="AG268" s="168">
        <v>0</v>
      </c>
      <c r="AH268" s="168">
        <v>0</v>
      </c>
      <c r="AI268" s="168">
        <v>0</v>
      </c>
      <c r="AJ268" s="168">
        <v>0</v>
      </c>
      <c r="AK268" s="168">
        <v>0</v>
      </c>
      <c r="AL268" s="168">
        <v>0</v>
      </c>
      <c r="AM268" s="168">
        <v>0</v>
      </c>
      <c r="AN268" s="168">
        <v>0</v>
      </c>
      <c r="AO268" s="168">
        <v>0</v>
      </c>
      <c r="AP268" s="168">
        <v>0</v>
      </c>
      <c r="AQ268" s="168">
        <v>0</v>
      </c>
      <c r="AV268"/>
      <c r="AW268"/>
      <c r="AX268"/>
      <c r="AY268"/>
      <c r="BB268"/>
      <c r="BC268"/>
      <c r="BD268"/>
      <c r="BE268"/>
      <c r="BF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</row>
    <row r="269" spans="1:99" ht="14.25" customHeight="1">
      <c r="G269" s="22"/>
      <c r="H269" s="302"/>
      <c r="J269" s="304"/>
      <c r="K269" s="19" t="s">
        <v>229</v>
      </c>
      <c r="L269" s="129" t="s">
        <v>218</v>
      </c>
      <c r="M269" s="166">
        <v>0</v>
      </c>
      <c r="N269" s="166">
        <v>0</v>
      </c>
      <c r="O269" s="166">
        <v>0</v>
      </c>
      <c r="P269" s="166">
        <v>0</v>
      </c>
      <c r="Q269" s="166">
        <v>0</v>
      </c>
      <c r="R269" s="166">
        <v>0</v>
      </c>
      <c r="S269" s="166">
        <v>0</v>
      </c>
      <c r="T269" s="166">
        <v>0</v>
      </c>
      <c r="U269" s="166">
        <v>0</v>
      </c>
      <c r="V269" s="166">
        <v>0</v>
      </c>
      <c r="W269" s="166">
        <v>0</v>
      </c>
      <c r="X269" s="166">
        <v>0</v>
      </c>
      <c r="Y269" s="166">
        <v>0</v>
      </c>
      <c r="Z269" s="166">
        <v>0</v>
      </c>
      <c r="AA269" s="166">
        <v>0</v>
      </c>
      <c r="AB269" s="166">
        <v>0</v>
      </c>
      <c r="AC269" s="166">
        <v>0</v>
      </c>
      <c r="AD269" s="166">
        <v>0</v>
      </c>
      <c r="AE269" s="166">
        <v>0</v>
      </c>
      <c r="AF269" s="166">
        <v>0</v>
      </c>
      <c r="AG269" s="166">
        <v>0</v>
      </c>
      <c r="AH269" s="166">
        <v>0</v>
      </c>
      <c r="AI269" s="166">
        <v>0</v>
      </c>
      <c r="AJ269" s="166">
        <v>0</v>
      </c>
      <c r="AK269" s="166">
        <v>0</v>
      </c>
      <c r="AL269" s="166">
        <v>0</v>
      </c>
      <c r="AM269" s="166">
        <v>0</v>
      </c>
      <c r="AN269" s="166">
        <v>0</v>
      </c>
      <c r="AO269" s="166">
        <v>0</v>
      </c>
      <c r="AP269" s="166">
        <v>0</v>
      </c>
      <c r="AQ269" s="166">
        <v>0</v>
      </c>
      <c r="AZ269"/>
      <c r="BA269"/>
    </row>
    <row r="270" spans="1:99" ht="14.25" customHeight="1" thickBot="1">
      <c r="A270" s="16" t="s">
        <v>83</v>
      </c>
      <c r="G270" s="22"/>
      <c r="H270" s="302"/>
      <c r="J270" s="304"/>
      <c r="K270" s="144" t="s">
        <v>229</v>
      </c>
      <c r="L270" s="144" t="s">
        <v>214</v>
      </c>
      <c r="M270" s="169">
        <v>0</v>
      </c>
      <c r="N270" s="169">
        <v>0</v>
      </c>
      <c r="O270" s="169">
        <v>0</v>
      </c>
      <c r="P270" s="169">
        <v>0</v>
      </c>
      <c r="Q270" s="169">
        <v>0</v>
      </c>
      <c r="R270" s="169">
        <v>0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0</v>
      </c>
      <c r="Y270" s="169">
        <v>0</v>
      </c>
      <c r="Z270" s="169">
        <v>0</v>
      </c>
      <c r="AA270" s="169">
        <v>0</v>
      </c>
      <c r="AB270" s="169">
        <v>0</v>
      </c>
      <c r="AC270" s="169">
        <v>0</v>
      </c>
      <c r="AD270" s="169">
        <v>0</v>
      </c>
      <c r="AE270" s="169">
        <v>0</v>
      </c>
      <c r="AF270" s="169">
        <v>0</v>
      </c>
      <c r="AG270" s="169">
        <v>0</v>
      </c>
      <c r="AH270" s="169">
        <v>0</v>
      </c>
      <c r="AI270" s="169">
        <v>0</v>
      </c>
      <c r="AJ270" s="169">
        <v>0</v>
      </c>
      <c r="AK270" s="169">
        <v>0</v>
      </c>
      <c r="AL270" s="169">
        <v>0</v>
      </c>
      <c r="AM270" s="169">
        <v>0</v>
      </c>
      <c r="AN270" s="169">
        <v>0</v>
      </c>
      <c r="AO270" s="169">
        <v>0</v>
      </c>
      <c r="AP270" s="169">
        <v>0</v>
      </c>
      <c r="AQ270" s="169">
        <v>0</v>
      </c>
    </row>
    <row r="271" spans="1:99" ht="14.25" customHeight="1" thickTop="1">
      <c r="G271" s="22"/>
      <c r="H271" s="302"/>
      <c r="J271" s="304"/>
      <c r="K271" s="140" t="s">
        <v>228</v>
      </c>
      <c r="L271" s="140" t="s">
        <v>219</v>
      </c>
      <c r="M271" s="168">
        <v>0</v>
      </c>
      <c r="N271" s="168">
        <v>0</v>
      </c>
      <c r="O271" s="168">
        <v>0</v>
      </c>
      <c r="P271" s="168">
        <v>0</v>
      </c>
      <c r="Q271" s="168">
        <v>0</v>
      </c>
      <c r="R271" s="168">
        <v>0</v>
      </c>
      <c r="S271" s="168">
        <v>0</v>
      </c>
      <c r="T271" s="168">
        <v>0</v>
      </c>
      <c r="U271" s="168">
        <v>0</v>
      </c>
      <c r="V271" s="168">
        <v>0</v>
      </c>
      <c r="W271" s="168">
        <v>0</v>
      </c>
      <c r="X271" s="168">
        <v>0</v>
      </c>
      <c r="Y271" s="168">
        <v>0</v>
      </c>
      <c r="Z271" s="168">
        <v>0</v>
      </c>
      <c r="AA271" s="168">
        <v>0</v>
      </c>
      <c r="AB271" s="168">
        <v>0</v>
      </c>
      <c r="AC271" s="168">
        <v>0</v>
      </c>
      <c r="AD271" s="168">
        <v>0</v>
      </c>
      <c r="AE271" s="168">
        <v>0</v>
      </c>
      <c r="AF271" s="168">
        <v>0</v>
      </c>
      <c r="AG271" s="168">
        <v>0</v>
      </c>
      <c r="AH271" s="168">
        <v>0</v>
      </c>
      <c r="AI271" s="168">
        <v>0</v>
      </c>
      <c r="AJ271" s="168">
        <v>0</v>
      </c>
      <c r="AK271" s="168">
        <v>0</v>
      </c>
      <c r="AL271" s="168">
        <v>0</v>
      </c>
      <c r="AM271" s="168">
        <v>0</v>
      </c>
      <c r="AN271" s="168">
        <v>0</v>
      </c>
      <c r="AO271" s="168">
        <v>0</v>
      </c>
      <c r="AP271" s="168">
        <v>0</v>
      </c>
      <c r="AQ271" s="168">
        <v>0</v>
      </c>
      <c r="AV271"/>
      <c r="AW271"/>
      <c r="AX271"/>
      <c r="AY271"/>
      <c r="BB271"/>
      <c r="BC271"/>
      <c r="BD271"/>
      <c r="BE271"/>
      <c r="BF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</row>
    <row r="272" spans="1:99" ht="14.25" customHeight="1">
      <c r="G272" s="22"/>
      <c r="H272" s="302"/>
      <c r="J272" s="304"/>
      <c r="K272" s="19" t="s">
        <v>228</v>
      </c>
      <c r="L272" s="129" t="s">
        <v>218</v>
      </c>
      <c r="M272" s="166">
        <v>0</v>
      </c>
      <c r="N272" s="166">
        <v>0</v>
      </c>
      <c r="O272" s="166">
        <v>0</v>
      </c>
      <c r="P272" s="166">
        <v>0</v>
      </c>
      <c r="Q272" s="166">
        <v>0</v>
      </c>
      <c r="R272" s="166">
        <v>0</v>
      </c>
      <c r="S272" s="166">
        <v>0</v>
      </c>
      <c r="T272" s="166">
        <v>0</v>
      </c>
      <c r="U272" s="166">
        <v>0</v>
      </c>
      <c r="V272" s="166">
        <v>0</v>
      </c>
      <c r="W272" s="166">
        <v>0</v>
      </c>
      <c r="X272" s="166">
        <v>0</v>
      </c>
      <c r="Y272" s="166">
        <v>0</v>
      </c>
      <c r="Z272" s="166">
        <v>0</v>
      </c>
      <c r="AA272" s="166">
        <v>0</v>
      </c>
      <c r="AB272" s="166">
        <v>0</v>
      </c>
      <c r="AC272" s="166">
        <v>0</v>
      </c>
      <c r="AD272" s="166">
        <v>0</v>
      </c>
      <c r="AE272" s="166">
        <v>0</v>
      </c>
      <c r="AF272" s="166">
        <v>0</v>
      </c>
      <c r="AG272" s="166">
        <v>0</v>
      </c>
      <c r="AH272" s="166">
        <v>0</v>
      </c>
      <c r="AI272" s="166">
        <v>0</v>
      </c>
      <c r="AJ272" s="166">
        <v>0</v>
      </c>
      <c r="AK272" s="166">
        <v>0</v>
      </c>
      <c r="AL272" s="166">
        <v>0</v>
      </c>
      <c r="AM272" s="166">
        <v>0</v>
      </c>
      <c r="AN272" s="166">
        <v>0</v>
      </c>
      <c r="AO272" s="166">
        <v>0</v>
      </c>
      <c r="AP272" s="166">
        <v>0</v>
      </c>
      <c r="AQ272" s="166">
        <v>0</v>
      </c>
      <c r="AZ272"/>
      <c r="BA272"/>
    </row>
    <row r="273" spans="1:91" ht="14.25" customHeight="1">
      <c r="A273" s="16" t="s">
        <v>83</v>
      </c>
      <c r="G273" s="22"/>
      <c r="H273" s="302"/>
      <c r="J273" s="305"/>
      <c r="K273" s="144" t="s">
        <v>228</v>
      </c>
      <c r="L273" s="144" t="s">
        <v>214</v>
      </c>
      <c r="M273" s="169">
        <v>0</v>
      </c>
      <c r="N273" s="169">
        <v>0</v>
      </c>
      <c r="O273" s="169">
        <v>0</v>
      </c>
      <c r="P273" s="169">
        <v>0</v>
      </c>
      <c r="Q273" s="169">
        <v>0</v>
      </c>
      <c r="R273" s="169">
        <v>0</v>
      </c>
      <c r="S273" s="169">
        <v>0</v>
      </c>
      <c r="T273" s="169">
        <v>0</v>
      </c>
      <c r="U273" s="169">
        <v>0</v>
      </c>
      <c r="V273" s="169">
        <v>0</v>
      </c>
      <c r="W273" s="169">
        <v>0</v>
      </c>
      <c r="X273" s="169">
        <v>0</v>
      </c>
      <c r="Y273" s="169">
        <v>0</v>
      </c>
      <c r="Z273" s="169">
        <v>0</v>
      </c>
      <c r="AA273" s="169">
        <v>0</v>
      </c>
      <c r="AB273" s="169">
        <v>0</v>
      </c>
      <c r="AC273" s="169">
        <v>0</v>
      </c>
      <c r="AD273" s="169">
        <v>0</v>
      </c>
      <c r="AE273" s="169">
        <v>0</v>
      </c>
      <c r="AF273" s="169">
        <v>0</v>
      </c>
      <c r="AG273" s="169">
        <v>0</v>
      </c>
      <c r="AH273" s="169">
        <v>0</v>
      </c>
      <c r="AI273" s="169">
        <v>0</v>
      </c>
      <c r="AJ273" s="169">
        <v>0</v>
      </c>
      <c r="AK273" s="169">
        <v>0</v>
      </c>
      <c r="AL273" s="169">
        <v>0</v>
      </c>
      <c r="AM273" s="169">
        <v>0</v>
      </c>
      <c r="AN273" s="169">
        <v>0</v>
      </c>
      <c r="AO273" s="169">
        <v>0</v>
      </c>
      <c r="AP273" s="169">
        <v>0</v>
      </c>
      <c r="AQ273" s="169">
        <v>0</v>
      </c>
    </row>
    <row r="274" spans="1:91" ht="14.25" customHeight="1" thickBot="1">
      <c r="G274" s="22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</row>
    <row r="275" spans="1:91" ht="14.25" customHeight="1">
      <c r="G275" s="22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T275"/>
      <c r="AU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ht="14.25" customHeight="1">
      <c r="G276" s="22"/>
      <c r="M276" s="128">
        <v>2020</v>
      </c>
      <c r="N276" s="128">
        <v>2021</v>
      </c>
      <c r="O276" s="128">
        <v>2022</v>
      </c>
      <c r="P276" s="128">
        <v>2023</v>
      </c>
      <c r="Q276" s="128">
        <v>2024</v>
      </c>
      <c r="R276" s="128">
        <v>2025</v>
      </c>
      <c r="S276" s="128">
        <v>2026</v>
      </c>
      <c r="T276" s="128">
        <v>2027</v>
      </c>
      <c r="U276" s="128">
        <v>2028</v>
      </c>
      <c r="V276" s="128">
        <v>2029</v>
      </c>
      <c r="W276" s="128">
        <v>2030</v>
      </c>
      <c r="X276" s="128">
        <v>2031</v>
      </c>
      <c r="Y276" s="128">
        <v>2032</v>
      </c>
      <c r="Z276" s="128">
        <v>2033</v>
      </c>
      <c r="AA276" s="128">
        <v>2034</v>
      </c>
      <c r="AB276" s="128">
        <v>2035</v>
      </c>
      <c r="AC276" s="128">
        <v>2036</v>
      </c>
      <c r="AD276" s="128">
        <v>2037</v>
      </c>
      <c r="AE276" s="128">
        <v>2038</v>
      </c>
      <c r="AF276" s="128">
        <v>2039</v>
      </c>
      <c r="AG276" s="128">
        <v>2040</v>
      </c>
      <c r="AH276" s="128">
        <v>2041</v>
      </c>
      <c r="AI276" s="128">
        <v>2042</v>
      </c>
      <c r="AJ276" s="128">
        <v>2043</v>
      </c>
      <c r="AK276" s="128">
        <v>2044</v>
      </c>
      <c r="AL276" s="128">
        <v>2045</v>
      </c>
      <c r="AM276" s="128">
        <v>2046</v>
      </c>
      <c r="AN276" s="128">
        <v>2047</v>
      </c>
      <c r="AO276" s="128">
        <v>2048</v>
      </c>
      <c r="AP276" s="128">
        <v>2049</v>
      </c>
      <c r="AQ276" s="128">
        <v>2050</v>
      </c>
    </row>
    <row r="277" spans="1:91" ht="14.25" customHeight="1">
      <c r="G277" s="22"/>
      <c r="H277" s="307" t="s">
        <v>168</v>
      </c>
      <c r="J277" s="303" t="s">
        <v>169</v>
      </c>
      <c r="K277" s="140" t="s">
        <v>237</v>
      </c>
      <c r="L277" s="140" t="s">
        <v>219</v>
      </c>
      <c r="M277" s="165">
        <v>0</v>
      </c>
      <c r="N277" s="165">
        <v>0</v>
      </c>
      <c r="O277" s="165">
        <v>0</v>
      </c>
      <c r="P277" s="165">
        <v>0</v>
      </c>
      <c r="Q277" s="165">
        <v>0</v>
      </c>
      <c r="R277" s="165">
        <v>0</v>
      </c>
      <c r="S277" s="165">
        <v>0</v>
      </c>
      <c r="T277" s="165">
        <v>0</v>
      </c>
      <c r="U277" s="165">
        <v>0</v>
      </c>
      <c r="V277" s="165">
        <v>0</v>
      </c>
      <c r="W277" s="165">
        <v>0</v>
      </c>
      <c r="X277" s="165">
        <v>0</v>
      </c>
      <c r="Y277" s="165">
        <v>0</v>
      </c>
      <c r="Z277" s="165">
        <v>0</v>
      </c>
      <c r="AA277" s="165">
        <v>0</v>
      </c>
      <c r="AB277" s="165">
        <v>0</v>
      </c>
      <c r="AC277" s="165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</row>
    <row r="278" spans="1:91" ht="14.25" customHeight="1">
      <c r="G278" s="22"/>
      <c r="H278" s="307"/>
      <c r="J278" s="304"/>
      <c r="K278" s="19" t="s">
        <v>237</v>
      </c>
      <c r="L278" s="129" t="s">
        <v>218</v>
      </c>
      <c r="M278" s="166">
        <v>0</v>
      </c>
      <c r="N278" s="166">
        <v>0</v>
      </c>
      <c r="O278" s="166">
        <v>0</v>
      </c>
      <c r="P278" s="166">
        <v>0</v>
      </c>
      <c r="Q278" s="166">
        <v>0</v>
      </c>
      <c r="R278" s="166">
        <v>0</v>
      </c>
      <c r="S278" s="166">
        <v>0</v>
      </c>
      <c r="T278" s="166">
        <v>0</v>
      </c>
      <c r="U278" s="166">
        <v>0</v>
      </c>
      <c r="V278" s="166">
        <v>0</v>
      </c>
      <c r="W278" s="166">
        <v>0</v>
      </c>
      <c r="X278" s="166">
        <v>0</v>
      </c>
      <c r="Y278" s="166">
        <v>0</v>
      </c>
      <c r="Z278" s="166">
        <v>0</v>
      </c>
      <c r="AA278" s="166">
        <v>0</v>
      </c>
      <c r="AB278" s="166">
        <v>0</v>
      </c>
      <c r="AC278" s="166">
        <v>0</v>
      </c>
      <c r="AD278" s="166">
        <v>0</v>
      </c>
      <c r="AE278" s="166">
        <v>0</v>
      </c>
      <c r="AF278" s="166">
        <v>0</v>
      </c>
      <c r="AG278" s="166">
        <v>0</v>
      </c>
      <c r="AH278" s="166">
        <v>0</v>
      </c>
      <c r="AI278" s="166">
        <v>0</v>
      </c>
      <c r="AJ278" s="166">
        <v>0</v>
      </c>
      <c r="AK278" s="166">
        <v>0</v>
      </c>
      <c r="AL278" s="166">
        <v>0</v>
      </c>
      <c r="AM278" s="166">
        <v>0</v>
      </c>
      <c r="AN278" s="166">
        <v>0</v>
      </c>
      <c r="AO278" s="166">
        <v>0</v>
      </c>
      <c r="AP278" s="166">
        <v>0</v>
      </c>
      <c r="AQ278" s="166">
        <v>0</v>
      </c>
    </row>
    <row r="279" spans="1:91" ht="14.25" customHeight="1" thickBot="1">
      <c r="G279" s="22"/>
      <c r="H279" s="307"/>
      <c r="J279" s="304"/>
      <c r="K279" s="144" t="s">
        <v>237</v>
      </c>
      <c r="L279" s="144" t="s">
        <v>214</v>
      </c>
      <c r="M279" s="167">
        <v>0</v>
      </c>
      <c r="N279" s="167">
        <v>0</v>
      </c>
      <c r="O279" s="167">
        <v>0</v>
      </c>
      <c r="P279" s="167">
        <v>0</v>
      </c>
      <c r="Q279" s="167">
        <v>0</v>
      </c>
      <c r="R279" s="167">
        <v>0</v>
      </c>
      <c r="S279" s="167">
        <v>0</v>
      </c>
      <c r="T279" s="167">
        <v>0</v>
      </c>
      <c r="U279" s="167">
        <v>0</v>
      </c>
      <c r="V279" s="167">
        <v>0</v>
      </c>
      <c r="W279" s="167">
        <v>0</v>
      </c>
      <c r="X279" s="167">
        <v>0</v>
      </c>
      <c r="Y279" s="167">
        <v>0</v>
      </c>
      <c r="Z279" s="167">
        <v>0</v>
      </c>
      <c r="AA279" s="167">
        <v>0</v>
      </c>
      <c r="AB279" s="167">
        <v>0</v>
      </c>
      <c r="AC279" s="167">
        <v>0</v>
      </c>
      <c r="AD279" s="167">
        <v>0</v>
      </c>
      <c r="AE279" s="167">
        <v>0</v>
      </c>
      <c r="AF279" s="167">
        <v>0</v>
      </c>
      <c r="AG279" s="167">
        <v>0</v>
      </c>
      <c r="AH279" s="167">
        <v>0</v>
      </c>
      <c r="AI279" s="167">
        <v>0</v>
      </c>
      <c r="AJ279" s="167">
        <v>0</v>
      </c>
      <c r="AK279" s="167">
        <v>0</v>
      </c>
      <c r="AL279" s="167">
        <v>0</v>
      </c>
      <c r="AM279" s="167">
        <v>0</v>
      </c>
      <c r="AN279" s="167">
        <v>0</v>
      </c>
      <c r="AO279" s="167">
        <v>0</v>
      </c>
      <c r="AP279" s="167">
        <v>0</v>
      </c>
      <c r="AQ279" s="167">
        <v>0</v>
      </c>
    </row>
    <row r="280" spans="1:91" ht="14.25" customHeight="1" thickTop="1">
      <c r="G280" s="22"/>
      <c r="H280" s="307"/>
      <c r="J280" s="304"/>
      <c r="K280" s="140" t="s">
        <v>236</v>
      </c>
      <c r="L280" s="140" t="s">
        <v>219</v>
      </c>
      <c r="M280" s="168">
        <v>0</v>
      </c>
      <c r="N280" s="168">
        <v>0</v>
      </c>
      <c r="O280" s="168">
        <v>0</v>
      </c>
      <c r="P280" s="168">
        <v>0</v>
      </c>
      <c r="Q280" s="168">
        <v>0</v>
      </c>
      <c r="R280" s="168">
        <v>0</v>
      </c>
      <c r="S280" s="168">
        <v>0</v>
      </c>
      <c r="T280" s="168">
        <v>0</v>
      </c>
      <c r="U280" s="168">
        <v>0</v>
      </c>
      <c r="V280" s="168">
        <v>0</v>
      </c>
      <c r="W280" s="168">
        <v>0</v>
      </c>
      <c r="X280" s="168">
        <v>0</v>
      </c>
      <c r="Y280" s="168">
        <v>0</v>
      </c>
      <c r="Z280" s="168">
        <v>0</v>
      </c>
      <c r="AA280" s="168">
        <v>0</v>
      </c>
      <c r="AB280" s="168">
        <v>0</v>
      </c>
      <c r="AC280" s="168">
        <v>0</v>
      </c>
      <c r="AD280" s="168">
        <v>0</v>
      </c>
      <c r="AE280" s="168">
        <v>0</v>
      </c>
      <c r="AF280" s="168">
        <v>0</v>
      </c>
      <c r="AG280" s="168">
        <v>0</v>
      </c>
      <c r="AH280" s="168">
        <v>0</v>
      </c>
      <c r="AI280" s="168">
        <v>0</v>
      </c>
      <c r="AJ280" s="168">
        <v>0</v>
      </c>
      <c r="AK280" s="168">
        <v>0</v>
      </c>
      <c r="AL280" s="168">
        <v>0</v>
      </c>
      <c r="AM280" s="168">
        <v>0</v>
      </c>
      <c r="AN280" s="168">
        <v>0</v>
      </c>
      <c r="AO280" s="168">
        <v>0</v>
      </c>
      <c r="AP280" s="168">
        <v>0</v>
      </c>
      <c r="AQ280" s="168">
        <v>0</v>
      </c>
    </row>
    <row r="281" spans="1:91" ht="14.25" customHeight="1">
      <c r="G281" s="22"/>
      <c r="H281" s="307"/>
      <c r="J281" s="304"/>
      <c r="K281" s="19" t="s">
        <v>236</v>
      </c>
      <c r="L281" s="129" t="s">
        <v>218</v>
      </c>
      <c r="M281" s="166">
        <v>0</v>
      </c>
      <c r="N281" s="166">
        <v>0</v>
      </c>
      <c r="O281" s="166">
        <v>0</v>
      </c>
      <c r="P281" s="166">
        <v>0</v>
      </c>
      <c r="Q281" s="166">
        <v>0</v>
      </c>
      <c r="R281" s="166">
        <v>0</v>
      </c>
      <c r="S281" s="166">
        <v>0</v>
      </c>
      <c r="T281" s="166">
        <v>0</v>
      </c>
      <c r="U281" s="166">
        <v>0</v>
      </c>
      <c r="V281" s="166">
        <v>0</v>
      </c>
      <c r="W281" s="166">
        <v>0</v>
      </c>
      <c r="X281" s="166">
        <v>0</v>
      </c>
      <c r="Y281" s="166">
        <v>0</v>
      </c>
      <c r="Z281" s="166">
        <v>0</v>
      </c>
      <c r="AA281" s="166">
        <v>0</v>
      </c>
      <c r="AB281" s="166">
        <v>0</v>
      </c>
      <c r="AC281" s="166">
        <v>0</v>
      </c>
      <c r="AD281" s="166">
        <v>0</v>
      </c>
      <c r="AE281" s="166">
        <v>0</v>
      </c>
      <c r="AF281" s="166">
        <v>0</v>
      </c>
      <c r="AG281" s="166">
        <v>0</v>
      </c>
      <c r="AH281" s="166">
        <v>0</v>
      </c>
      <c r="AI281" s="166">
        <v>0</v>
      </c>
      <c r="AJ281" s="166">
        <v>0</v>
      </c>
      <c r="AK281" s="166">
        <v>0</v>
      </c>
      <c r="AL281" s="166">
        <v>0</v>
      </c>
      <c r="AM281" s="166">
        <v>0</v>
      </c>
      <c r="AN281" s="166">
        <v>0</v>
      </c>
      <c r="AO281" s="166">
        <v>0</v>
      </c>
      <c r="AP281" s="166">
        <v>0</v>
      </c>
      <c r="AQ281" s="166">
        <v>0</v>
      </c>
    </row>
    <row r="282" spans="1:91" ht="14.25" customHeight="1" thickBot="1">
      <c r="G282" s="22"/>
      <c r="H282" s="307"/>
      <c r="J282" s="304"/>
      <c r="K282" s="144" t="s">
        <v>236</v>
      </c>
      <c r="L282" s="144" t="s">
        <v>214</v>
      </c>
      <c r="M282" s="167">
        <v>0</v>
      </c>
      <c r="N282" s="167">
        <v>0</v>
      </c>
      <c r="O282" s="167">
        <v>0</v>
      </c>
      <c r="P282" s="167">
        <v>0</v>
      </c>
      <c r="Q282" s="167">
        <v>0</v>
      </c>
      <c r="R282" s="167">
        <v>0</v>
      </c>
      <c r="S282" s="167">
        <v>0</v>
      </c>
      <c r="T282" s="167">
        <v>0</v>
      </c>
      <c r="U282" s="167">
        <v>0</v>
      </c>
      <c r="V282" s="167">
        <v>0</v>
      </c>
      <c r="W282" s="167">
        <v>0</v>
      </c>
      <c r="X282" s="167">
        <v>0</v>
      </c>
      <c r="Y282" s="167">
        <v>0</v>
      </c>
      <c r="Z282" s="167">
        <v>0</v>
      </c>
      <c r="AA282" s="167">
        <v>0</v>
      </c>
      <c r="AB282" s="167">
        <v>0</v>
      </c>
      <c r="AC282" s="167">
        <v>0</v>
      </c>
      <c r="AD282" s="167">
        <v>0</v>
      </c>
      <c r="AE282" s="167">
        <v>0</v>
      </c>
      <c r="AF282" s="167">
        <v>0</v>
      </c>
      <c r="AG282" s="167">
        <v>0</v>
      </c>
      <c r="AH282" s="167">
        <v>0</v>
      </c>
      <c r="AI282" s="167">
        <v>0</v>
      </c>
      <c r="AJ282" s="167">
        <v>0</v>
      </c>
      <c r="AK282" s="167">
        <v>0</v>
      </c>
      <c r="AL282" s="167">
        <v>0</v>
      </c>
      <c r="AM282" s="167">
        <v>0</v>
      </c>
      <c r="AN282" s="167">
        <v>0</v>
      </c>
      <c r="AO282" s="167">
        <v>0</v>
      </c>
      <c r="AP282" s="167">
        <v>0</v>
      </c>
      <c r="AQ282" s="167">
        <v>0</v>
      </c>
    </row>
    <row r="283" spans="1:91" ht="14.25" customHeight="1" thickTop="1">
      <c r="G283" s="22"/>
      <c r="H283" s="307"/>
      <c r="J283" s="304"/>
      <c r="K283" s="140" t="s">
        <v>235</v>
      </c>
      <c r="L283" s="140" t="s">
        <v>219</v>
      </c>
      <c r="M283" s="168">
        <v>0</v>
      </c>
      <c r="N283" s="168">
        <v>0</v>
      </c>
      <c r="O283" s="168">
        <v>0</v>
      </c>
      <c r="P283" s="168">
        <v>0</v>
      </c>
      <c r="Q283" s="168">
        <v>0</v>
      </c>
      <c r="R283" s="168">
        <v>0</v>
      </c>
      <c r="S283" s="168">
        <v>0</v>
      </c>
      <c r="T283" s="168">
        <v>0</v>
      </c>
      <c r="U283" s="168">
        <v>0</v>
      </c>
      <c r="V283" s="168">
        <v>0</v>
      </c>
      <c r="W283" s="168">
        <v>0</v>
      </c>
      <c r="X283" s="168">
        <v>0</v>
      </c>
      <c r="Y283" s="168">
        <v>0</v>
      </c>
      <c r="Z283" s="168">
        <v>0</v>
      </c>
      <c r="AA283" s="168">
        <v>0</v>
      </c>
      <c r="AB283" s="168">
        <v>0</v>
      </c>
      <c r="AC283" s="168">
        <v>0</v>
      </c>
      <c r="AD283" s="168">
        <v>0</v>
      </c>
      <c r="AE283" s="168">
        <v>0</v>
      </c>
      <c r="AF283" s="168">
        <v>0</v>
      </c>
      <c r="AG283" s="168">
        <v>0</v>
      </c>
      <c r="AH283" s="168">
        <v>0</v>
      </c>
      <c r="AI283" s="168">
        <v>0</v>
      </c>
      <c r="AJ283" s="168">
        <v>0</v>
      </c>
      <c r="AK283" s="168">
        <v>0</v>
      </c>
      <c r="AL283" s="168">
        <v>0</v>
      </c>
      <c r="AM283" s="168">
        <v>0</v>
      </c>
      <c r="AN283" s="168">
        <v>0</v>
      </c>
      <c r="AO283" s="168">
        <v>0</v>
      </c>
      <c r="AP283" s="168">
        <v>0</v>
      </c>
      <c r="AQ283" s="168">
        <v>0</v>
      </c>
    </row>
    <row r="284" spans="1:91" ht="14.25" customHeight="1">
      <c r="G284" s="22"/>
      <c r="H284" s="307"/>
      <c r="J284" s="304"/>
      <c r="K284" s="19" t="s">
        <v>235</v>
      </c>
      <c r="L284" s="129" t="s">
        <v>218</v>
      </c>
      <c r="M284" s="166">
        <v>0</v>
      </c>
      <c r="N284" s="166">
        <v>0</v>
      </c>
      <c r="O284" s="166">
        <v>0</v>
      </c>
      <c r="P284" s="166">
        <v>0</v>
      </c>
      <c r="Q284" s="166">
        <v>0</v>
      </c>
      <c r="R284" s="166">
        <v>0</v>
      </c>
      <c r="S284" s="166">
        <v>0</v>
      </c>
      <c r="T284" s="166">
        <v>0</v>
      </c>
      <c r="U284" s="166">
        <v>0</v>
      </c>
      <c r="V284" s="166">
        <v>0</v>
      </c>
      <c r="W284" s="166">
        <v>0</v>
      </c>
      <c r="X284" s="166">
        <v>0</v>
      </c>
      <c r="Y284" s="166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6">
        <v>0</v>
      </c>
      <c r="AF284" s="166">
        <v>0</v>
      </c>
      <c r="AG284" s="166">
        <v>0</v>
      </c>
      <c r="AH284" s="166">
        <v>0</v>
      </c>
      <c r="AI284" s="166">
        <v>0</v>
      </c>
      <c r="AJ284" s="166">
        <v>0</v>
      </c>
      <c r="AK284" s="166">
        <v>0</v>
      </c>
      <c r="AL284" s="166">
        <v>0</v>
      </c>
      <c r="AM284" s="166">
        <v>0</v>
      </c>
      <c r="AN284" s="166">
        <v>0</v>
      </c>
      <c r="AO284" s="166">
        <v>0</v>
      </c>
      <c r="AP284" s="166">
        <v>0</v>
      </c>
      <c r="AQ284" s="166">
        <v>0</v>
      </c>
    </row>
    <row r="285" spans="1:91" ht="14.25" customHeight="1" thickBot="1">
      <c r="G285" s="22"/>
      <c r="H285" s="307"/>
      <c r="J285" s="304"/>
      <c r="K285" s="144" t="s">
        <v>235</v>
      </c>
      <c r="L285" s="144" t="s">
        <v>214</v>
      </c>
      <c r="M285" s="169">
        <v>0</v>
      </c>
      <c r="N285" s="169">
        <v>0</v>
      </c>
      <c r="O285" s="169">
        <v>0</v>
      </c>
      <c r="P285" s="169">
        <v>0</v>
      </c>
      <c r="Q285" s="169">
        <v>0</v>
      </c>
      <c r="R285" s="169">
        <v>0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0</v>
      </c>
      <c r="Y285" s="169">
        <v>0</v>
      </c>
      <c r="Z285" s="169">
        <v>0</v>
      </c>
      <c r="AA285" s="169">
        <v>0</v>
      </c>
      <c r="AB285" s="169">
        <v>0</v>
      </c>
      <c r="AC285" s="169">
        <v>0</v>
      </c>
      <c r="AD285" s="169">
        <v>0</v>
      </c>
      <c r="AE285" s="169">
        <v>0</v>
      </c>
      <c r="AF285" s="169">
        <v>0</v>
      </c>
      <c r="AG285" s="169">
        <v>0</v>
      </c>
      <c r="AH285" s="169">
        <v>0</v>
      </c>
      <c r="AI285" s="169">
        <v>0</v>
      </c>
      <c r="AJ285" s="169">
        <v>0</v>
      </c>
      <c r="AK285" s="169">
        <v>0</v>
      </c>
      <c r="AL285" s="169">
        <v>0</v>
      </c>
      <c r="AM285" s="169">
        <v>0</v>
      </c>
      <c r="AN285" s="169">
        <v>0</v>
      </c>
      <c r="AO285" s="169">
        <v>0</v>
      </c>
      <c r="AP285" s="169">
        <v>0</v>
      </c>
      <c r="AQ285" s="169">
        <v>0</v>
      </c>
    </row>
    <row r="286" spans="1:91" ht="14.25" customHeight="1" thickTop="1">
      <c r="G286" s="22"/>
      <c r="H286" s="307"/>
      <c r="J286" s="304"/>
      <c r="K286" s="140" t="s">
        <v>234</v>
      </c>
      <c r="L286" s="140" t="s">
        <v>219</v>
      </c>
      <c r="M286" s="168">
        <v>0</v>
      </c>
      <c r="N286" s="168">
        <v>0</v>
      </c>
      <c r="O286" s="168">
        <v>0</v>
      </c>
      <c r="P286" s="168">
        <v>0</v>
      </c>
      <c r="Q286" s="168">
        <v>0</v>
      </c>
      <c r="R286" s="168">
        <v>0</v>
      </c>
      <c r="S286" s="168">
        <v>0</v>
      </c>
      <c r="T286" s="168">
        <v>0</v>
      </c>
      <c r="U286" s="168">
        <v>0</v>
      </c>
      <c r="V286" s="168">
        <v>0</v>
      </c>
      <c r="W286" s="168">
        <v>0</v>
      </c>
      <c r="X286" s="168">
        <v>0</v>
      </c>
      <c r="Y286" s="168">
        <v>0</v>
      </c>
      <c r="Z286" s="168">
        <v>0</v>
      </c>
      <c r="AA286" s="168">
        <v>0</v>
      </c>
      <c r="AB286" s="168">
        <v>0</v>
      </c>
      <c r="AC286" s="168">
        <v>0</v>
      </c>
      <c r="AD286" s="168">
        <v>0</v>
      </c>
      <c r="AE286" s="168">
        <v>0</v>
      </c>
      <c r="AF286" s="168">
        <v>0</v>
      </c>
      <c r="AG286" s="168">
        <v>0</v>
      </c>
      <c r="AH286" s="168">
        <v>0</v>
      </c>
      <c r="AI286" s="168">
        <v>0</v>
      </c>
      <c r="AJ286" s="168">
        <v>0</v>
      </c>
      <c r="AK286" s="168">
        <v>0</v>
      </c>
      <c r="AL286" s="168">
        <v>0</v>
      </c>
      <c r="AM286" s="168">
        <v>0</v>
      </c>
      <c r="AN286" s="168">
        <v>0</v>
      </c>
      <c r="AO286" s="168">
        <v>0</v>
      </c>
      <c r="AP286" s="168">
        <v>0</v>
      </c>
      <c r="AQ286" s="168">
        <v>0</v>
      </c>
    </row>
    <row r="287" spans="1:91" ht="14.25" customHeight="1">
      <c r="G287" s="22"/>
      <c r="H287" s="307"/>
      <c r="J287" s="304"/>
      <c r="K287" s="19" t="s">
        <v>234</v>
      </c>
      <c r="L287" s="129" t="s">
        <v>218</v>
      </c>
      <c r="M287" s="166">
        <v>0</v>
      </c>
      <c r="N287" s="166">
        <v>0</v>
      </c>
      <c r="O287" s="166">
        <v>0</v>
      </c>
      <c r="P287" s="166">
        <v>0</v>
      </c>
      <c r="Q287" s="166">
        <v>0</v>
      </c>
      <c r="R287" s="166">
        <v>0</v>
      </c>
      <c r="S287" s="166">
        <v>0</v>
      </c>
      <c r="T287" s="166">
        <v>0</v>
      </c>
      <c r="U287" s="166">
        <v>0</v>
      </c>
      <c r="V287" s="166">
        <v>0</v>
      </c>
      <c r="W287" s="166">
        <v>0</v>
      </c>
      <c r="X287" s="166">
        <v>0</v>
      </c>
      <c r="Y287" s="166">
        <v>0</v>
      </c>
      <c r="Z287" s="166">
        <v>0</v>
      </c>
      <c r="AA287" s="166">
        <v>0</v>
      </c>
      <c r="AB287" s="166">
        <v>0</v>
      </c>
      <c r="AC287" s="166">
        <v>0</v>
      </c>
      <c r="AD287" s="166">
        <v>0</v>
      </c>
      <c r="AE287" s="166">
        <v>0</v>
      </c>
      <c r="AF287" s="166">
        <v>0</v>
      </c>
      <c r="AG287" s="166">
        <v>0</v>
      </c>
      <c r="AH287" s="166">
        <v>0</v>
      </c>
      <c r="AI287" s="166">
        <v>0</v>
      </c>
      <c r="AJ287" s="166">
        <v>0</v>
      </c>
      <c r="AK287" s="166">
        <v>0</v>
      </c>
      <c r="AL287" s="166">
        <v>0</v>
      </c>
      <c r="AM287" s="166">
        <v>0</v>
      </c>
      <c r="AN287" s="166">
        <v>0</v>
      </c>
      <c r="AO287" s="166">
        <v>0</v>
      </c>
      <c r="AP287" s="166">
        <v>0</v>
      </c>
      <c r="AQ287" s="166">
        <v>0</v>
      </c>
    </row>
    <row r="288" spans="1:91" ht="14.25" customHeight="1" thickBot="1">
      <c r="G288" s="22"/>
      <c r="H288" s="307"/>
      <c r="J288" s="304"/>
      <c r="K288" s="144" t="s">
        <v>234</v>
      </c>
      <c r="L288" s="144" t="s">
        <v>214</v>
      </c>
      <c r="M288" s="169">
        <v>0</v>
      </c>
      <c r="N288" s="169">
        <v>0</v>
      </c>
      <c r="O288" s="169">
        <v>0</v>
      </c>
      <c r="P288" s="169">
        <v>0</v>
      </c>
      <c r="Q288" s="169">
        <v>0</v>
      </c>
      <c r="R288" s="169">
        <v>0</v>
      </c>
      <c r="S288" s="169">
        <v>0</v>
      </c>
      <c r="T288" s="169">
        <v>0</v>
      </c>
      <c r="U288" s="169">
        <v>0</v>
      </c>
      <c r="V288" s="169">
        <v>0</v>
      </c>
      <c r="W288" s="169">
        <v>0</v>
      </c>
      <c r="X288" s="169">
        <v>0</v>
      </c>
      <c r="Y288" s="169">
        <v>0</v>
      </c>
      <c r="Z288" s="169">
        <v>0</v>
      </c>
      <c r="AA288" s="169">
        <v>0</v>
      </c>
      <c r="AB288" s="169">
        <v>0</v>
      </c>
      <c r="AC288" s="169">
        <v>0</v>
      </c>
      <c r="AD288" s="169">
        <v>0</v>
      </c>
      <c r="AE288" s="169">
        <v>0</v>
      </c>
      <c r="AF288" s="169">
        <v>0</v>
      </c>
      <c r="AG288" s="169">
        <v>0</v>
      </c>
      <c r="AH288" s="169">
        <v>0</v>
      </c>
      <c r="AI288" s="169">
        <v>0</v>
      </c>
      <c r="AJ288" s="169">
        <v>0</v>
      </c>
      <c r="AK288" s="169">
        <v>0</v>
      </c>
      <c r="AL288" s="169">
        <v>0</v>
      </c>
      <c r="AM288" s="169">
        <v>0</v>
      </c>
      <c r="AN288" s="169">
        <v>0</v>
      </c>
      <c r="AO288" s="169">
        <v>0</v>
      </c>
      <c r="AP288" s="169">
        <v>0</v>
      </c>
      <c r="AQ288" s="169">
        <v>0</v>
      </c>
    </row>
    <row r="289" spans="7:43" ht="14.25" customHeight="1" thickTop="1">
      <c r="G289" s="22"/>
      <c r="H289" s="307"/>
      <c r="J289" s="304"/>
      <c r="K289" s="140" t="s">
        <v>233</v>
      </c>
      <c r="L289" s="140" t="s">
        <v>219</v>
      </c>
      <c r="M289" s="168">
        <v>0</v>
      </c>
      <c r="N289" s="168">
        <v>0</v>
      </c>
      <c r="O289" s="168">
        <v>0</v>
      </c>
      <c r="P289" s="168">
        <v>0</v>
      </c>
      <c r="Q289" s="168">
        <v>0</v>
      </c>
      <c r="R289" s="168">
        <v>0</v>
      </c>
      <c r="S289" s="168">
        <v>0</v>
      </c>
      <c r="T289" s="168">
        <v>0</v>
      </c>
      <c r="U289" s="168">
        <v>0</v>
      </c>
      <c r="V289" s="168">
        <v>0</v>
      </c>
      <c r="W289" s="168">
        <v>0</v>
      </c>
      <c r="X289" s="168">
        <v>0</v>
      </c>
      <c r="Y289" s="168">
        <v>0</v>
      </c>
      <c r="Z289" s="168">
        <v>0</v>
      </c>
      <c r="AA289" s="168">
        <v>0</v>
      </c>
      <c r="AB289" s="168">
        <v>0</v>
      </c>
      <c r="AC289" s="168">
        <v>0</v>
      </c>
      <c r="AD289" s="168">
        <v>0</v>
      </c>
      <c r="AE289" s="168">
        <v>0</v>
      </c>
      <c r="AF289" s="168">
        <v>0</v>
      </c>
      <c r="AG289" s="168">
        <v>0</v>
      </c>
      <c r="AH289" s="168">
        <v>0</v>
      </c>
      <c r="AI289" s="168">
        <v>0</v>
      </c>
      <c r="AJ289" s="168">
        <v>0</v>
      </c>
      <c r="AK289" s="168">
        <v>0</v>
      </c>
      <c r="AL289" s="168">
        <v>0</v>
      </c>
      <c r="AM289" s="168">
        <v>0</v>
      </c>
      <c r="AN289" s="168">
        <v>0</v>
      </c>
      <c r="AO289" s="168">
        <v>0</v>
      </c>
      <c r="AP289" s="168">
        <v>0</v>
      </c>
      <c r="AQ289" s="168">
        <v>0</v>
      </c>
    </row>
    <row r="290" spans="7:43" ht="14.25" customHeight="1">
      <c r="G290" s="22"/>
      <c r="H290" s="307"/>
      <c r="J290" s="304"/>
      <c r="K290" s="19" t="s">
        <v>233</v>
      </c>
      <c r="L290" s="129" t="s">
        <v>218</v>
      </c>
      <c r="M290" s="166">
        <v>0</v>
      </c>
      <c r="N290" s="166">
        <v>0</v>
      </c>
      <c r="O290" s="166">
        <v>0</v>
      </c>
      <c r="P290" s="166">
        <v>0</v>
      </c>
      <c r="Q290" s="166">
        <v>0</v>
      </c>
      <c r="R290" s="166">
        <v>0</v>
      </c>
      <c r="S290" s="166">
        <v>0</v>
      </c>
      <c r="T290" s="166">
        <v>0</v>
      </c>
      <c r="U290" s="166">
        <v>0</v>
      </c>
      <c r="V290" s="166">
        <v>0</v>
      </c>
      <c r="W290" s="166">
        <v>0</v>
      </c>
      <c r="X290" s="166">
        <v>0</v>
      </c>
      <c r="Y290" s="166">
        <v>0</v>
      </c>
      <c r="Z290" s="166">
        <v>0</v>
      </c>
      <c r="AA290" s="166">
        <v>0</v>
      </c>
      <c r="AB290" s="166">
        <v>0</v>
      </c>
      <c r="AC290" s="166">
        <v>0</v>
      </c>
      <c r="AD290" s="166">
        <v>0</v>
      </c>
      <c r="AE290" s="166">
        <v>0</v>
      </c>
      <c r="AF290" s="166">
        <v>0</v>
      </c>
      <c r="AG290" s="166">
        <v>0</v>
      </c>
      <c r="AH290" s="166">
        <v>0</v>
      </c>
      <c r="AI290" s="166">
        <v>0</v>
      </c>
      <c r="AJ290" s="166">
        <v>0</v>
      </c>
      <c r="AK290" s="166">
        <v>0</v>
      </c>
      <c r="AL290" s="166">
        <v>0</v>
      </c>
      <c r="AM290" s="166">
        <v>0</v>
      </c>
      <c r="AN290" s="166">
        <v>0</v>
      </c>
      <c r="AO290" s="166">
        <v>0</v>
      </c>
      <c r="AP290" s="166">
        <v>0</v>
      </c>
      <c r="AQ290" s="166">
        <v>0</v>
      </c>
    </row>
    <row r="291" spans="7:43" ht="14.25" customHeight="1">
      <c r="G291" s="22"/>
      <c r="H291" s="307"/>
      <c r="J291" s="304"/>
      <c r="K291" s="144" t="s">
        <v>233</v>
      </c>
      <c r="L291" s="144" t="s">
        <v>214</v>
      </c>
      <c r="M291" s="169">
        <v>0</v>
      </c>
      <c r="N291" s="169">
        <v>0</v>
      </c>
      <c r="O291" s="169">
        <v>0</v>
      </c>
      <c r="P291" s="169">
        <v>0</v>
      </c>
      <c r="Q291" s="169">
        <v>0</v>
      </c>
      <c r="R291" s="169">
        <v>0</v>
      </c>
      <c r="S291" s="169">
        <v>0</v>
      </c>
      <c r="T291" s="169">
        <v>0</v>
      </c>
      <c r="U291" s="169">
        <v>0</v>
      </c>
      <c r="V291" s="169">
        <v>0</v>
      </c>
      <c r="W291" s="169">
        <v>0</v>
      </c>
      <c r="X291" s="169">
        <v>0</v>
      </c>
      <c r="Y291" s="169">
        <v>0</v>
      </c>
      <c r="Z291" s="169">
        <v>0</v>
      </c>
      <c r="AA291" s="169">
        <v>0</v>
      </c>
      <c r="AB291" s="169">
        <v>0</v>
      </c>
      <c r="AC291" s="169">
        <v>0</v>
      </c>
      <c r="AD291" s="169">
        <v>0</v>
      </c>
      <c r="AE291" s="169">
        <v>0</v>
      </c>
      <c r="AF291" s="169">
        <v>0</v>
      </c>
      <c r="AG291" s="169">
        <v>0</v>
      </c>
      <c r="AH291" s="169">
        <v>0</v>
      </c>
      <c r="AI291" s="169">
        <v>0</v>
      </c>
      <c r="AJ291" s="169">
        <v>0</v>
      </c>
      <c r="AK291" s="169">
        <v>0</v>
      </c>
      <c r="AL291" s="169">
        <v>0</v>
      </c>
      <c r="AM291" s="169">
        <v>0</v>
      </c>
      <c r="AN291" s="169">
        <v>0</v>
      </c>
      <c r="AO291" s="169">
        <v>0</v>
      </c>
      <c r="AP291" s="169">
        <v>0</v>
      </c>
      <c r="AQ291" s="169">
        <v>0</v>
      </c>
    </row>
    <row r="292" spans="7:43" ht="14.25" customHeight="1">
      <c r="G292" s="22"/>
      <c r="H292" s="307"/>
      <c r="J292" s="304"/>
      <c r="K292" s="140" t="s">
        <v>232</v>
      </c>
      <c r="L292" s="140" t="s">
        <v>219</v>
      </c>
      <c r="M292" s="165">
        <v>0</v>
      </c>
      <c r="N292" s="165">
        <v>0</v>
      </c>
      <c r="O292" s="165">
        <v>0</v>
      </c>
      <c r="P292" s="165">
        <v>0</v>
      </c>
      <c r="Q292" s="165">
        <v>0</v>
      </c>
      <c r="R292" s="165">
        <v>0</v>
      </c>
      <c r="S292" s="165">
        <v>0</v>
      </c>
      <c r="T292" s="165">
        <v>0</v>
      </c>
      <c r="U292" s="165">
        <v>0</v>
      </c>
      <c r="V292" s="165">
        <v>0</v>
      </c>
      <c r="W292" s="165">
        <v>0</v>
      </c>
      <c r="X292" s="165">
        <v>0</v>
      </c>
      <c r="Y292" s="165">
        <v>0</v>
      </c>
      <c r="Z292" s="165">
        <v>0</v>
      </c>
      <c r="AA292" s="165">
        <v>0</v>
      </c>
      <c r="AB292" s="165">
        <v>0</v>
      </c>
      <c r="AC292" s="165">
        <v>0</v>
      </c>
      <c r="AD292" s="165">
        <v>0</v>
      </c>
      <c r="AE292" s="165">
        <v>0</v>
      </c>
      <c r="AF292" s="165">
        <v>0</v>
      </c>
      <c r="AG292" s="165">
        <v>0</v>
      </c>
      <c r="AH292" s="165">
        <v>0</v>
      </c>
      <c r="AI292" s="165">
        <v>0</v>
      </c>
      <c r="AJ292" s="165">
        <v>0</v>
      </c>
      <c r="AK292" s="165">
        <v>0</v>
      </c>
      <c r="AL292" s="165">
        <v>0</v>
      </c>
      <c r="AM292" s="165">
        <v>0</v>
      </c>
      <c r="AN292" s="165">
        <v>0</v>
      </c>
      <c r="AO292" s="165">
        <v>0</v>
      </c>
      <c r="AP292" s="165">
        <v>0</v>
      </c>
      <c r="AQ292" s="165">
        <v>0</v>
      </c>
    </row>
    <row r="293" spans="7:43" ht="14.25" customHeight="1">
      <c r="G293" s="22"/>
      <c r="H293" s="307"/>
      <c r="J293" s="304"/>
      <c r="K293" s="19" t="s">
        <v>232</v>
      </c>
      <c r="L293" s="129" t="s">
        <v>218</v>
      </c>
      <c r="M293" s="166">
        <v>0</v>
      </c>
      <c r="N293" s="166">
        <v>0</v>
      </c>
      <c r="O293" s="166">
        <v>0</v>
      </c>
      <c r="P293" s="166">
        <v>0</v>
      </c>
      <c r="Q293" s="166">
        <v>0</v>
      </c>
      <c r="R293" s="166">
        <v>0</v>
      </c>
      <c r="S293" s="166">
        <v>0</v>
      </c>
      <c r="T293" s="166">
        <v>0</v>
      </c>
      <c r="U293" s="166">
        <v>0</v>
      </c>
      <c r="V293" s="166">
        <v>0</v>
      </c>
      <c r="W293" s="166">
        <v>0</v>
      </c>
      <c r="X293" s="166">
        <v>0</v>
      </c>
      <c r="Y293" s="166">
        <v>0</v>
      </c>
      <c r="Z293" s="166">
        <v>0</v>
      </c>
      <c r="AA293" s="166">
        <v>0</v>
      </c>
      <c r="AB293" s="166">
        <v>0</v>
      </c>
      <c r="AC293" s="166">
        <v>0</v>
      </c>
      <c r="AD293" s="166">
        <v>0</v>
      </c>
      <c r="AE293" s="166">
        <v>0</v>
      </c>
      <c r="AF293" s="166">
        <v>0</v>
      </c>
      <c r="AG293" s="166">
        <v>0</v>
      </c>
      <c r="AH293" s="166">
        <v>0</v>
      </c>
      <c r="AI293" s="166">
        <v>0</v>
      </c>
      <c r="AJ293" s="166">
        <v>0</v>
      </c>
      <c r="AK293" s="166">
        <v>0</v>
      </c>
      <c r="AL293" s="166">
        <v>0</v>
      </c>
      <c r="AM293" s="166">
        <v>0</v>
      </c>
      <c r="AN293" s="166">
        <v>0</v>
      </c>
      <c r="AO293" s="166">
        <v>0</v>
      </c>
      <c r="AP293" s="166">
        <v>0</v>
      </c>
      <c r="AQ293" s="166">
        <v>0</v>
      </c>
    </row>
    <row r="294" spans="7:43" ht="14.25" customHeight="1" thickBot="1">
      <c r="G294" s="22"/>
      <c r="H294" s="307"/>
      <c r="J294" s="304"/>
      <c r="K294" s="144" t="s">
        <v>232</v>
      </c>
      <c r="L294" s="144" t="s">
        <v>214</v>
      </c>
      <c r="M294" s="167">
        <v>0</v>
      </c>
      <c r="N294" s="167">
        <v>0</v>
      </c>
      <c r="O294" s="167">
        <v>0</v>
      </c>
      <c r="P294" s="167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>
        <v>0</v>
      </c>
      <c r="W294" s="167">
        <v>0</v>
      </c>
      <c r="X294" s="167">
        <v>0</v>
      </c>
      <c r="Y294" s="167">
        <v>0</v>
      </c>
      <c r="Z294" s="167">
        <v>0</v>
      </c>
      <c r="AA294" s="167">
        <v>0</v>
      </c>
      <c r="AB294" s="167">
        <v>0</v>
      </c>
      <c r="AC294" s="167">
        <v>0</v>
      </c>
      <c r="AD294" s="167">
        <v>0</v>
      </c>
      <c r="AE294" s="167">
        <v>0</v>
      </c>
      <c r="AF294" s="167">
        <v>0</v>
      </c>
      <c r="AG294" s="167">
        <v>0</v>
      </c>
      <c r="AH294" s="167">
        <v>0</v>
      </c>
      <c r="AI294" s="167">
        <v>0</v>
      </c>
      <c r="AJ294" s="167">
        <v>0</v>
      </c>
      <c r="AK294" s="167">
        <v>0</v>
      </c>
      <c r="AL294" s="167">
        <v>0</v>
      </c>
      <c r="AM294" s="167">
        <v>0</v>
      </c>
      <c r="AN294" s="167">
        <v>0</v>
      </c>
      <c r="AO294" s="167">
        <v>0</v>
      </c>
      <c r="AP294" s="167">
        <v>0</v>
      </c>
      <c r="AQ294" s="167">
        <v>0</v>
      </c>
    </row>
    <row r="295" spans="7:43" ht="14.25" customHeight="1" thickTop="1">
      <c r="G295" s="22"/>
      <c r="H295" s="307"/>
      <c r="J295" s="304"/>
      <c r="K295" s="140" t="s">
        <v>231</v>
      </c>
      <c r="L295" s="140" t="s">
        <v>219</v>
      </c>
      <c r="M295" s="168">
        <v>0</v>
      </c>
      <c r="N295" s="168">
        <v>0</v>
      </c>
      <c r="O295" s="168">
        <v>0</v>
      </c>
      <c r="P295" s="168">
        <v>0</v>
      </c>
      <c r="Q295" s="168">
        <v>0</v>
      </c>
      <c r="R295" s="168">
        <v>0</v>
      </c>
      <c r="S295" s="168">
        <v>0</v>
      </c>
      <c r="T295" s="168">
        <v>0</v>
      </c>
      <c r="U295" s="168">
        <v>0</v>
      </c>
      <c r="V295" s="168">
        <v>0</v>
      </c>
      <c r="W295" s="168">
        <v>0</v>
      </c>
      <c r="X295" s="168">
        <v>0</v>
      </c>
      <c r="Y295" s="168">
        <v>0</v>
      </c>
      <c r="Z295" s="168">
        <v>0</v>
      </c>
      <c r="AA295" s="168">
        <v>0</v>
      </c>
      <c r="AB295" s="168">
        <v>0</v>
      </c>
      <c r="AC295" s="168">
        <v>0</v>
      </c>
      <c r="AD295" s="168">
        <v>0</v>
      </c>
      <c r="AE295" s="168">
        <v>0</v>
      </c>
      <c r="AF295" s="168">
        <v>0</v>
      </c>
      <c r="AG295" s="168">
        <v>0</v>
      </c>
      <c r="AH295" s="168">
        <v>0</v>
      </c>
      <c r="AI295" s="168">
        <v>0</v>
      </c>
      <c r="AJ295" s="168">
        <v>0</v>
      </c>
      <c r="AK295" s="168">
        <v>0</v>
      </c>
      <c r="AL295" s="168">
        <v>0</v>
      </c>
      <c r="AM295" s="168">
        <v>0</v>
      </c>
      <c r="AN295" s="168">
        <v>0</v>
      </c>
      <c r="AO295" s="168">
        <v>0</v>
      </c>
      <c r="AP295" s="168">
        <v>0</v>
      </c>
      <c r="AQ295" s="168">
        <v>0</v>
      </c>
    </row>
    <row r="296" spans="7:43" ht="14.25" customHeight="1">
      <c r="G296" s="22"/>
      <c r="H296" s="307"/>
      <c r="J296" s="304"/>
      <c r="K296" s="19" t="s">
        <v>231</v>
      </c>
      <c r="L296" s="129" t="s">
        <v>218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6">
        <v>0</v>
      </c>
      <c r="AB296" s="166">
        <v>0</v>
      </c>
      <c r="AC296" s="166">
        <v>0</v>
      </c>
      <c r="AD296" s="166">
        <v>0</v>
      </c>
      <c r="AE296" s="166">
        <v>0</v>
      </c>
      <c r="AF296" s="166">
        <v>0</v>
      </c>
      <c r="AG296" s="166">
        <v>0</v>
      </c>
      <c r="AH296" s="166">
        <v>0</v>
      </c>
      <c r="AI296" s="166">
        <v>0</v>
      </c>
      <c r="AJ296" s="166">
        <v>0</v>
      </c>
      <c r="AK296" s="166">
        <v>0</v>
      </c>
      <c r="AL296" s="166">
        <v>0</v>
      </c>
      <c r="AM296" s="166">
        <v>0</v>
      </c>
      <c r="AN296" s="166">
        <v>0</v>
      </c>
      <c r="AO296" s="166">
        <v>0</v>
      </c>
      <c r="AP296" s="166">
        <v>0</v>
      </c>
      <c r="AQ296" s="166">
        <v>0</v>
      </c>
    </row>
    <row r="297" spans="7:43" ht="14.25" customHeight="1" thickBot="1">
      <c r="G297" s="22"/>
      <c r="H297" s="307"/>
      <c r="J297" s="304"/>
      <c r="K297" s="144" t="s">
        <v>231</v>
      </c>
      <c r="L297" s="144" t="s">
        <v>214</v>
      </c>
      <c r="M297" s="167">
        <v>0</v>
      </c>
      <c r="N297" s="167">
        <v>0</v>
      </c>
      <c r="O297" s="167">
        <v>0</v>
      </c>
      <c r="P297" s="167">
        <v>0</v>
      </c>
      <c r="Q297" s="167">
        <v>0</v>
      </c>
      <c r="R297" s="167">
        <v>0</v>
      </c>
      <c r="S297" s="167">
        <v>0</v>
      </c>
      <c r="T297" s="167">
        <v>0</v>
      </c>
      <c r="U297" s="167">
        <v>0</v>
      </c>
      <c r="V297" s="167">
        <v>0</v>
      </c>
      <c r="W297" s="167">
        <v>0</v>
      </c>
      <c r="X297" s="167">
        <v>0</v>
      </c>
      <c r="Y297" s="167">
        <v>0</v>
      </c>
      <c r="Z297" s="167">
        <v>0</v>
      </c>
      <c r="AA297" s="167">
        <v>0</v>
      </c>
      <c r="AB297" s="167">
        <v>0</v>
      </c>
      <c r="AC297" s="167">
        <v>0</v>
      </c>
      <c r="AD297" s="167">
        <v>0</v>
      </c>
      <c r="AE297" s="167">
        <v>0</v>
      </c>
      <c r="AF297" s="167">
        <v>0</v>
      </c>
      <c r="AG297" s="167">
        <v>0</v>
      </c>
      <c r="AH297" s="167">
        <v>0</v>
      </c>
      <c r="AI297" s="167">
        <v>0</v>
      </c>
      <c r="AJ297" s="167">
        <v>0</v>
      </c>
      <c r="AK297" s="167">
        <v>0</v>
      </c>
      <c r="AL297" s="167">
        <v>0</v>
      </c>
      <c r="AM297" s="167">
        <v>0</v>
      </c>
      <c r="AN297" s="167">
        <v>0</v>
      </c>
      <c r="AO297" s="167">
        <v>0</v>
      </c>
      <c r="AP297" s="167">
        <v>0</v>
      </c>
      <c r="AQ297" s="167">
        <v>0</v>
      </c>
    </row>
    <row r="298" spans="7:43" ht="14.25" customHeight="1" thickTop="1">
      <c r="G298" s="22"/>
      <c r="H298" s="307"/>
      <c r="J298" s="304"/>
      <c r="K298" s="140" t="s">
        <v>230</v>
      </c>
      <c r="L298" s="140" t="s">
        <v>219</v>
      </c>
      <c r="M298" s="168">
        <v>0</v>
      </c>
      <c r="N298" s="168">
        <v>0</v>
      </c>
      <c r="O298" s="168">
        <v>0</v>
      </c>
      <c r="P298" s="168">
        <v>0</v>
      </c>
      <c r="Q298" s="168">
        <v>0</v>
      </c>
      <c r="R298" s="168">
        <v>0</v>
      </c>
      <c r="S298" s="168">
        <v>0</v>
      </c>
      <c r="T298" s="168">
        <v>0</v>
      </c>
      <c r="U298" s="168">
        <v>0</v>
      </c>
      <c r="V298" s="168">
        <v>0</v>
      </c>
      <c r="W298" s="168">
        <v>0</v>
      </c>
      <c r="X298" s="168">
        <v>0</v>
      </c>
      <c r="Y298" s="168">
        <v>0</v>
      </c>
      <c r="Z298" s="168">
        <v>0</v>
      </c>
      <c r="AA298" s="168">
        <v>0</v>
      </c>
      <c r="AB298" s="168">
        <v>0</v>
      </c>
      <c r="AC298" s="168">
        <v>0</v>
      </c>
      <c r="AD298" s="168">
        <v>0</v>
      </c>
      <c r="AE298" s="168">
        <v>0</v>
      </c>
      <c r="AF298" s="168">
        <v>0</v>
      </c>
      <c r="AG298" s="168">
        <v>0</v>
      </c>
      <c r="AH298" s="168">
        <v>0</v>
      </c>
      <c r="AI298" s="168">
        <v>0</v>
      </c>
      <c r="AJ298" s="168">
        <v>0</v>
      </c>
      <c r="AK298" s="168">
        <v>0</v>
      </c>
      <c r="AL298" s="168">
        <v>0</v>
      </c>
      <c r="AM298" s="168">
        <v>0</v>
      </c>
      <c r="AN298" s="168">
        <v>0</v>
      </c>
      <c r="AO298" s="168">
        <v>0</v>
      </c>
      <c r="AP298" s="168">
        <v>0</v>
      </c>
      <c r="AQ298" s="168">
        <v>0</v>
      </c>
    </row>
    <row r="299" spans="7:43" ht="14.25" customHeight="1">
      <c r="G299" s="22"/>
      <c r="H299" s="307"/>
      <c r="J299" s="304"/>
      <c r="K299" s="19" t="s">
        <v>230</v>
      </c>
      <c r="L299" s="129" t="s">
        <v>218</v>
      </c>
      <c r="M299" s="166">
        <v>0</v>
      </c>
      <c r="N299" s="166">
        <v>0</v>
      </c>
      <c r="O299" s="166">
        <v>0</v>
      </c>
      <c r="P299" s="166">
        <v>0</v>
      </c>
      <c r="Q299" s="166">
        <v>0</v>
      </c>
      <c r="R299" s="166">
        <v>0</v>
      </c>
      <c r="S299" s="166">
        <v>0</v>
      </c>
      <c r="T299" s="166">
        <v>0</v>
      </c>
      <c r="U299" s="166">
        <v>0</v>
      </c>
      <c r="V299" s="166">
        <v>0</v>
      </c>
      <c r="W299" s="166">
        <v>0</v>
      </c>
      <c r="X299" s="166">
        <v>0</v>
      </c>
      <c r="Y299" s="166">
        <v>0</v>
      </c>
      <c r="Z299" s="166">
        <v>0</v>
      </c>
      <c r="AA299" s="166">
        <v>0</v>
      </c>
      <c r="AB299" s="166">
        <v>0</v>
      </c>
      <c r="AC299" s="166">
        <v>0</v>
      </c>
      <c r="AD299" s="166">
        <v>0</v>
      </c>
      <c r="AE299" s="166">
        <v>0</v>
      </c>
      <c r="AF299" s="166">
        <v>0</v>
      </c>
      <c r="AG299" s="166">
        <v>0</v>
      </c>
      <c r="AH299" s="166">
        <v>0</v>
      </c>
      <c r="AI299" s="166">
        <v>0</v>
      </c>
      <c r="AJ299" s="166">
        <v>0</v>
      </c>
      <c r="AK299" s="166">
        <v>0</v>
      </c>
      <c r="AL299" s="166">
        <v>0</v>
      </c>
      <c r="AM299" s="166">
        <v>0</v>
      </c>
      <c r="AN299" s="166">
        <v>0</v>
      </c>
      <c r="AO299" s="166">
        <v>0</v>
      </c>
      <c r="AP299" s="166">
        <v>0</v>
      </c>
      <c r="AQ299" s="166">
        <v>0</v>
      </c>
    </row>
    <row r="300" spans="7:43" ht="14.25" customHeight="1" thickBot="1">
      <c r="G300" s="22"/>
      <c r="H300" s="307"/>
      <c r="J300" s="304"/>
      <c r="K300" s="144" t="s">
        <v>230</v>
      </c>
      <c r="L300" s="144" t="s">
        <v>214</v>
      </c>
      <c r="M300" s="169">
        <v>0</v>
      </c>
      <c r="N300" s="169">
        <v>0</v>
      </c>
      <c r="O300" s="169">
        <v>0</v>
      </c>
      <c r="P300" s="169">
        <v>0</v>
      </c>
      <c r="Q300" s="169">
        <v>0</v>
      </c>
      <c r="R300" s="169">
        <v>0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0</v>
      </c>
      <c r="Y300" s="169">
        <v>0</v>
      </c>
      <c r="Z300" s="169">
        <v>0</v>
      </c>
      <c r="AA300" s="169">
        <v>0</v>
      </c>
      <c r="AB300" s="169">
        <v>0</v>
      </c>
      <c r="AC300" s="169">
        <v>0</v>
      </c>
      <c r="AD300" s="169">
        <v>0</v>
      </c>
      <c r="AE300" s="169">
        <v>0</v>
      </c>
      <c r="AF300" s="169">
        <v>0</v>
      </c>
      <c r="AG300" s="169">
        <v>0</v>
      </c>
      <c r="AH300" s="169">
        <v>0</v>
      </c>
      <c r="AI300" s="169">
        <v>0</v>
      </c>
      <c r="AJ300" s="169">
        <v>0</v>
      </c>
      <c r="AK300" s="169">
        <v>0</v>
      </c>
      <c r="AL300" s="169">
        <v>0</v>
      </c>
      <c r="AM300" s="169">
        <v>0</v>
      </c>
      <c r="AN300" s="169">
        <v>0</v>
      </c>
      <c r="AO300" s="169">
        <v>0</v>
      </c>
      <c r="AP300" s="169">
        <v>0</v>
      </c>
      <c r="AQ300" s="169">
        <v>0</v>
      </c>
    </row>
    <row r="301" spans="7:43" ht="14.25" customHeight="1" thickTop="1">
      <c r="G301" s="22"/>
      <c r="H301" s="307"/>
      <c r="J301" s="304"/>
      <c r="K301" s="140" t="s">
        <v>229</v>
      </c>
      <c r="L301" s="140" t="s">
        <v>219</v>
      </c>
      <c r="M301" s="168">
        <v>0</v>
      </c>
      <c r="N301" s="168">
        <v>0</v>
      </c>
      <c r="O301" s="168">
        <v>0</v>
      </c>
      <c r="P301" s="168">
        <v>0</v>
      </c>
      <c r="Q301" s="168">
        <v>0</v>
      </c>
      <c r="R301" s="168">
        <v>0</v>
      </c>
      <c r="S301" s="168">
        <v>0</v>
      </c>
      <c r="T301" s="168">
        <v>0</v>
      </c>
      <c r="U301" s="168">
        <v>0</v>
      </c>
      <c r="V301" s="168">
        <v>0</v>
      </c>
      <c r="W301" s="168">
        <v>0</v>
      </c>
      <c r="X301" s="168">
        <v>0</v>
      </c>
      <c r="Y301" s="168">
        <v>0</v>
      </c>
      <c r="Z301" s="168">
        <v>0</v>
      </c>
      <c r="AA301" s="168">
        <v>0</v>
      </c>
      <c r="AB301" s="168">
        <v>0</v>
      </c>
      <c r="AC301" s="168">
        <v>0</v>
      </c>
      <c r="AD301" s="168">
        <v>0</v>
      </c>
      <c r="AE301" s="168">
        <v>0</v>
      </c>
      <c r="AF301" s="168">
        <v>0</v>
      </c>
      <c r="AG301" s="168">
        <v>0</v>
      </c>
      <c r="AH301" s="168">
        <v>0</v>
      </c>
      <c r="AI301" s="168">
        <v>0</v>
      </c>
      <c r="AJ301" s="168">
        <v>0</v>
      </c>
      <c r="AK301" s="168">
        <v>0</v>
      </c>
      <c r="AL301" s="168">
        <v>0</v>
      </c>
      <c r="AM301" s="168">
        <v>0</v>
      </c>
      <c r="AN301" s="168">
        <v>0</v>
      </c>
      <c r="AO301" s="168">
        <v>0</v>
      </c>
      <c r="AP301" s="168">
        <v>0</v>
      </c>
      <c r="AQ301" s="168">
        <v>0</v>
      </c>
    </row>
    <row r="302" spans="7:43" ht="14.25" customHeight="1">
      <c r="G302" s="22"/>
      <c r="H302" s="307"/>
      <c r="J302" s="304"/>
      <c r="K302" s="19" t="s">
        <v>229</v>
      </c>
      <c r="L302" s="129" t="s">
        <v>218</v>
      </c>
      <c r="M302" s="166">
        <v>0</v>
      </c>
      <c r="N302" s="166">
        <v>0</v>
      </c>
      <c r="O302" s="166">
        <v>0</v>
      </c>
      <c r="P302" s="166">
        <v>0</v>
      </c>
      <c r="Q302" s="166">
        <v>0</v>
      </c>
      <c r="R302" s="166">
        <v>0</v>
      </c>
      <c r="S302" s="166">
        <v>0</v>
      </c>
      <c r="T302" s="166">
        <v>0</v>
      </c>
      <c r="U302" s="166">
        <v>0</v>
      </c>
      <c r="V302" s="166">
        <v>0</v>
      </c>
      <c r="W302" s="166">
        <v>0</v>
      </c>
      <c r="X302" s="166">
        <v>0</v>
      </c>
      <c r="Y302" s="166">
        <v>0</v>
      </c>
      <c r="Z302" s="166">
        <v>0</v>
      </c>
      <c r="AA302" s="166">
        <v>0</v>
      </c>
      <c r="AB302" s="166">
        <v>0</v>
      </c>
      <c r="AC302" s="166">
        <v>0</v>
      </c>
      <c r="AD302" s="166">
        <v>0</v>
      </c>
      <c r="AE302" s="166">
        <v>0</v>
      </c>
      <c r="AF302" s="166">
        <v>0</v>
      </c>
      <c r="AG302" s="166">
        <v>0</v>
      </c>
      <c r="AH302" s="166">
        <v>0</v>
      </c>
      <c r="AI302" s="166">
        <v>0</v>
      </c>
      <c r="AJ302" s="166">
        <v>0</v>
      </c>
      <c r="AK302" s="166">
        <v>0</v>
      </c>
      <c r="AL302" s="166">
        <v>0</v>
      </c>
      <c r="AM302" s="166">
        <v>0</v>
      </c>
      <c r="AN302" s="166">
        <v>0</v>
      </c>
      <c r="AO302" s="166">
        <v>0</v>
      </c>
      <c r="AP302" s="166">
        <v>0</v>
      </c>
      <c r="AQ302" s="166">
        <v>0</v>
      </c>
    </row>
    <row r="303" spans="7:43" ht="14.25" customHeight="1" thickBot="1">
      <c r="G303" s="22"/>
      <c r="H303" s="307"/>
      <c r="J303" s="304"/>
      <c r="K303" s="144" t="s">
        <v>229</v>
      </c>
      <c r="L303" s="144" t="s">
        <v>214</v>
      </c>
      <c r="M303" s="169">
        <v>0</v>
      </c>
      <c r="N303" s="169">
        <v>0</v>
      </c>
      <c r="O303" s="169">
        <v>0</v>
      </c>
      <c r="P303" s="169">
        <v>0</v>
      </c>
      <c r="Q303" s="169">
        <v>0</v>
      </c>
      <c r="R303" s="169">
        <v>0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0</v>
      </c>
      <c r="Y303" s="169">
        <v>0</v>
      </c>
      <c r="Z303" s="169">
        <v>0</v>
      </c>
      <c r="AA303" s="169">
        <v>0</v>
      </c>
      <c r="AB303" s="169">
        <v>0</v>
      </c>
      <c r="AC303" s="169">
        <v>0</v>
      </c>
      <c r="AD303" s="169">
        <v>0</v>
      </c>
      <c r="AE303" s="169">
        <v>0</v>
      </c>
      <c r="AF303" s="169">
        <v>0</v>
      </c>
      <c r="AG303" s="169">
        <v>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0</v>
      </c>
      <c r="AM303" s="169">
        <v>0</v>
      </c>
      <c r="AN303" s="169">
        <v>0</v>
      </c>
      <c r="AO303" s="169">
        <v>0</v>
      </c>
      <c r="AP303" s="169">
        <v>0</v>
      </c>
      <c r="AQ303" s="169">
        <v>0</v>
      </c>
    </row>
    <row r="304" spans="7:43" ht="14.25" customHeight="1" thickTop="1">
      <c r="G304" s="22"/>
      <c r="H304" s="307"/>
      <c r="J304" s="304"/>
      <c r="K304" s="140" t="s">
        <v>228</v>
      </c>
      <c r="L304" s="140" t="s">
        <v>219</v>
      </c>
      <c r="M304" s="168">
        <v>0</v>
      </c>
      <c r="N304" s="168">
        <v>0</v>
      </c>
      <c r="O304" s="168">
        <v>0</v>
      </c>
      <c r="P304" s="168">
        <v>0</v>
      </c>
      <c r="Q304" s="168">
        <v>0</v>
      </c>
      <c r="R304" s="168">
        <v>0</v>
      </c>
      <c r="S304" s="168">
        <v>0</v>
      </c>
      <c r="T304" s="168">
        <v>0</v>
      </c>
      <c r="U304" s="168">
        <v>0</v>
      </c>
      <c r="V304" s="168">
        <v>0</v>
      </c>
      <c r="W304" s="168">
        <v>0</v>
      </c>
      <c r="X304" s="168">
        <v>0</v>
      </c>
      <c r="Y304" s="168">
        <v>0</v>
      </c>
      <c r="Z304" s="168">
        <v>0</v>
      </c>
      <c r="AA304" s="168">
        <v>0</v>
      </c>
      <c r="AB304" s="168">
        <v>0</v>
      </c>
      <c r="AC304" s="168">
        <v>0</v>
      </c>
      <c r="AD304" s="168">
        <v>0</v>
      </c>
      <c r="AE304" s="168">
        <v>0</v>
      </c>
      <c r="AF304" s="168">
        <v>0</v>
      </c>
      <c r="AG304" s="168">
        <v>0</v>
      </c>
      <c r="AH304" s="168">
        <v>0</v>
      </c>
      <c r="AI304" s="168">
        <v>0</v>
      </c>
      <c r="AJ304" s="168">
        <v>0</v>
      </c>
      <c r="AK304" s="168">
        <v>0</v>
      </c>
      <c r="AL304" s="168">
        <v>0</v>
      </c>
      <c r="AM304" s="168">
        <v>0</v>
      </c>
      <c r="AN304" s="168">
        <v>0</v>
      </c>
      <c r="AO304" s="168">
        <v>0</v>
      </c>
      <c r="AP304" s="168">
        <v>0</v>
      </c>
      <c r="AQ304" s="168">
        <v>0</v>
      </c>
    </row>
    <row r="305" spans="7:43" ht="14.25" customHeight="1">
      <c r="G305" s="22"/>
      <c r="H305" s="307"/>
      <c r="J305" s="304"/>
      <c r="K305" s="19" t="s">
        <v>228</v>
      </c>
      <c r="L305" s="129" t="s">
        <v>218</v>
      </c>
      <c r="M305" s="166">
        <v>0</v>
      </c>
      <c r="N305" s="166">
        <v>0</v>
      </c>
      <c r="O305" s="166">
        <v>0</v>
      </c>
      <c r="P305" s="166">
        <v>0</v>
      </c>
      <c r="Q305" s="166">
        <v>0</v>
      </c>
      <c r="R305" s="166">
        <v>0</v>
      </c>
      <c r="S305" s="166">
        <v>0</v>
      </c>
      <c r="T305" s="166">
        <v>0</v>
      </c>
      <c r="U305" s="166">
        <v>0</v>
      </c>
      <c r="V305" s="166">
        <v>0</v>
      </c>
      <c r="W305" s="166">
        <v>0</v>
      </c>
      <c r="X305" s="166">
        <v>0</v>
      </c>
      <c r="Y305" s="166">
        <v>0</v>
      </c>
      <c r="Z305" s="166">
        <v>0</v>
      </c>
      <c r="AA305" s="166">
        <v>0</v>
      </c>
      <c r="AB305" s="166">
        <v>0</v>
      </c>
      <c r="AC305" s="166">
        <v>0</v>
      </c>
      <c r="AD305" s="166">
        <v>0</v>
      </c>
      <c r="AE305" s="166">
        <v>0</v>
      </c>
      <c r="AF305" s="166">
        <v>0</v>
      </c>
      <c r="AG305" s="166">
        <v>0</v>
      </c>
      <c r="AH305" s="166">
        <v>0</v>
      </c>
      <c r="AI305" s="166">
        <v>0</v>
      </c>
      <c r="AJ305" s="166">
        <v>0</v>
      </c>
      <c r="AK305" s="166">
        <v>0</v>
      </c>
      <c r="AL305" s="166">
        <v>0</v>
      </c>
      <c r="AM305" s="166">
        <v>0</v>
      </c>
      <c r="AN305" s="166">
        <v>0</v>
      </c>
      <c r="AO305" s="166">
        <v>0</v>
      </c>
      <c r="AP305" s="166">
        <v>0</v>
      </c>
      <c r="AQ305" s="166">
        <v>0</v>
      </c>
    </row>
    <row r="306" spans="7:43" ht="14.25" customHeight="1">
      <c r="G306" s="22"/>
      <c r="H306" s="307"/>
      <c r="J306" s="305"/>
      <c r="K306" s="144" t="s">
        <v>228</v>
      </c>
      <c r="L306" s="144" t="s">
        <v>214</v>
      </c>
      <c r="M306" s="169">
        <v>0</v>
      </c>
      <c r="N306" s="169">
        <v>0</v>
      </c>
      <c r="O306" s="169">
        <v>0</v>
      </c>
      <c r="P306" s="169">
        <v>0</v>
      </c>
      <c r="Q306" s="169">
        <v>0</v>
      </c>
      <c r="R306" s="169">
        <v>0</v>
      </c>
      <c r="S306" s="169">
        <v>0</v>
      </c>
      <c r="T306" s="169">
        <v>0</v>
      </c>
      <c r="U306" s="169">
        <v>0</v>
      </c>
      <c r="V306" s="169">
        <v>0</v>
      </c>
      <c r="W306" s="169">
        <v>0</v>
      </c>
      <c r="X306" s="169">
        <v>0</v>
      </c>
      <c r="Y306" s="169">
        <v>0</v>
      </c>
      <c r="Z306" s="169">
        <v>0</v>
      </c>
      <c r="AA306" s="169">
        <v>0</v>
      </c>
      <c r="AB306" s="169">
        <v>0</v>
      </c>
      <c r="AC306" s="169">
        <v>0</v>
      </c>
      <c r="AD306" s="169">
        <v>0</v>
      </c>
      <c r="AE306" s="169">
        <v>0</v>
      </c>
      <c r="AF306" s="169">
        <v>0</v>
      </c>
      <c r="AG306" s="169">
        <v>0</v>
      </c>
      <c r="AH306" s="169">
        <v>0</v>
      </c>
      <c r="AI306" s="169">
        <v>0</v>
      </c>
      <c r="AJ306" s="169">
        <v>0</v>
      </c>
      <c r="AK306" s="169">
        <v>0</v>
      </c>
      <c r="AL306" s="169">
        <v>0</v>
      </c>
      <c r="AM306" s="169">
        <v>0</v>
      </c>
      <c r="AN306" s="169">
        <v>0</v>
      </c>
      <c r="AO306" s="169">
        <v>0</v>
      </c>
      <c r="AP306" s="169">
        <v>0</v>
      </c>
      <c r="AQ306" s="169">
        <v>0</v>
      </c>
    </row>
    <row r="307" spans="7:43" ht="14.25" customHeight="1">
      <c r="G307" s="22"/>
    </row>
    <row r="308" spans="7:43" ht="14.25" customHeight="1">
      <c r="G308" s="22"/>
      <c r="M308" s="128">
        <v>2020</v>
      </c>
      <c r="N308" s="128">
        <v>2021</v>
      </c>
      <c r="O308" s="128">
        <v>2022</v>
      </c>
      <c r="P308" s="128">
        <v>2023</v>
      </c>
      <c r="Q308" s="128">
        <v>2024</v>
      </c>
      <c r="R308" s="128">
        <v>2025</v>
      </c>
      <c r="S308" s="128">
        <v>2026</v>
      </c>
      <c r="T308" s="128">
        <v>2027</v>
      </c>
      <c r="U308" s="128">
        <v>2028</v>
      </c>
      <c r="V308" s="128">
        <v>2029</v>
      </c>
      <c r="W308" s="128">
        <v>2030</v>
      </c>
      <c r="X308" s="128">
        <v>2031</v>
      </c>
      <c r="Y308" s="128">
        <v>2032</v>
      </c>
      <c r="Z308" s="128">
        <v>2033</v>
      </c>
      <c r="AA308" s="128">
        <v>2034</v>
      </c>
      <c r="AB308" s="128">
        <v>2035</v>
      </c>
      <c r="AC308" s="128">
        <v>2036</v>
      </c>
      <c r="AD308" s="128">
        <v>2037</v>
      </c>
      <c r="AE308" s="128">
        <v>2038</v>
      </c>
      <c r="AF308" s="128">
        <v>2039</v>
      </c>
      <c r="AG308" s="128">
        <v>2040</v>
      </c>
      <c r="AH308" s="128">
        <v>2041</v>
      </c>
      <c r="AI308" s="128">
        <v>2042</v>
      </c>
      <c r="AJ308" s="128">
        <v>2043</v>
      </c>
      <c r="AK308" s="128">
        <v>2044</v>
      </c>
      <c r="AL308" s="128">
        <v>2045</v>
      </c>
      <c r="AM308" s="128">
        <v>2046</v>
      </c>
      <c r="AN308" s="128">
        <v>2047</v>
      </c>
      <c r="AO308" s="128">
        <v>2048</v>
      </c>
      <c r="AP308" s="128">
        <v>2049</v>
      </c>
      <c r="AQ308" s="128">
        <v>2050</v>
      </c>
    </row>
    <row r="309" spans="7:43" ht="14.25" customHeight="1">
      <c r="G309" s="22"/>
      <c r="H309" s="308" t="s">
        <v>170</v>
      </c>
      <c r="J309" s="303" t="s">
        <v>171</v>
      </c>
      <c r="K309" s="140" t="s">
        <v>237</v>
      </c>
      <c r="L309" s="140" t="s">
        <v>219</v>
      </c>
      <c r="M309" s="175">
        <f t="shared" ref="M309:AQ309" si="132" xml:space="preserve"> ((M$74 * M$349 * M$375 * (M180 * 1 + M277) +M212) * 1000 / (M84 * 8760)) + M244 + 0</f>
        <v>76.788674215243049</v>
      </c>
      <c r="N309" s="175">
        <f t="shared" si="132"/>
        <v>68.601456061664294</v>
      </c>
      <c r="O309" s="175">
        <f t="shared" si="132"/>
        <v>63.418966600334102</v>
      </c>
      <c r="P309" s="175">
        <f t="shared" si="132"/>
        <v>58.411970295745341</v>
      </c>
      <c r="Q309" s="175">
        <f t="shared" si="132"/>
        <v>55.39753208839651</v>
      </c>
      <c r="R309" s="175">
        <f t="shared" si="132"/>
        <v>50.549596229319114</v>
      </c>
      <c r="S309" s="175">
        <f t="shared" si="132"/>
        <v>51.581137101367766</v>
      </c>
      <c r="T309" s="175">
        <f t="shared" si="132"/>
        <v>47.088104628759361</v>
      </c>
      <c r="U309" s="175">
        <f t="shared" si="132"/>
        <v>42.611755893030228</v>
      </c>
      <c r="V309" s="175">
        <f t="shared" si="132"/>
        <v>38.150815314993316</v>
      </c>
      <c r="W309" s="175">
        <f t="shared" si="132"/>
        <v>33.704154740505565</v>
      </c>
      <c r="X309" s="175">
        <f t="shared" si="132"/>
        <v>33.228102895988862</v>
      </c>
      <c r="Y309" s="175">
        <f t="shared" si="132"/>
        <v>32.754111881967923</v>
      </c>
      <c r="Z309" s="175">
        <f t="shared" si="132"/>
        <v>32.282168345329353</v>
      </c>
      <c r="AA309" s="175">
        <f t="shared" si="132"/>
        <v>31.812259048072843</v>
      </c>
      <c r="AB309" s="175">
        <f t="shared" si="132"/>
        <v>31.344370866073351</v>
      </c>
      <c r="AC309" s="175">
        <f t="shared" si="132"/>
        <v>30.87849078785926</v>
      </c>
      <c r="AD309" s="175">
        <f t="shared" si="132"/>
        <v>30.414605913406263</v>
      </c>
      <c r="AE309" s="175">
        <f t="shared" si="132"/>
        <v>29.952703452946658</v>
      </c>
      <c r="AF309" s="175">
        <f t="shared" si="132"/>
        <v>29.49277072579391</v>
      </c>
      <c r="AG309" s="175">
        <f t="shared" si="132"/>
        <v>29.034795159182245</v>
      </c>
      <c r="AH309" s="175">
        <f t="shared" si="132"/>
        <v>28.57876428712094</v>
      </c>
      <c r="AI309" s="175">
        <f t="shared" si="132"/>
        <v>28.124665749263293</v>
      </c>
      <c r="AJ309" s="175">
        <f t="shared" si="132"/>
        <v>27.67248728978981</v>
      </c>
      <c r="AK309" s="175">
        <f t="shared" si="132"/>
        <v>27.22221675630567</v>
      </c>
      <c r="AL309" s="175">
        <f t="shared" si="132"/>
        <v>26.773842098751999</v>
      </c>
      <c r="AM309" s="175">
        <f t="shared" si="132"/>
        <v>26.327351368330906</v>
      </c>
      <c r="AN309" s="175">
        <f t="shared" si="132"/>
        <v>25.88273271644406</v>
      </c>
      <c r="AO309" s="175">
        <f t="shared" si="132"/>
        <v>25.439974393644622</v>
      </c>
      <c r="AP309" s="175">
        <f t="shared" si="132"/>
        <v>24.999064748602166</v>
      </c>
      <c r="AQ309" s="175">
        <f t="shared" si="132"/>
        <v>24.55999222708072</v>
      </c>
    </row>
    <row r="310" spans="7:43" ht="14.25" customHeight="1">
      <c r="G310" s="22"/>
      <c r="H310" s="308"/>
      <c r="J310" s="304"/>
      <c r="K310" s="19" t="s">
        <v>237</v>
      </c>
      <c r="L310" s="129" t="s">
        <v>218</v>
      </c>
      <c r="M310" s="176">
        <f t="shared" ref="M310:AQ310" si="133" xml:space="preserve"> ((M$74 * M$349 * M$375 * (M181 * 1 + M278) +M213) * 1000 / (M85 * 8760)) + M245 + 0</f>
        <v>77.348453364845838</v>
      </c>
      <c r="N310" s="176">
        <f t="shared" si="133"/>
        <v>69.59108014624249</v>
      </c>
      <c r="O310" s="176">
        <f t="shared" si="133"/>
        <v>65.762923229960904</v>
      </c>
      <c r="P310" s="176">
        <f t="shared" si="133"/>
        <v>62.013979624440999</v>
      </c>
      <c r="Q310" s="176">
        <f t="shared" si="133"/>
        <v>60.335278827116525</v>
      </c>
      <c r="R310" s="176">
        <f t="shared" si="133"/>
        <v>56.609643869717111</v>
      </c>
      <c r="S310" s="176">
        <f t="shared" si="133"/>
        <v>59.603906903511337</v>
      </c>
      <c r="T310" s="176">
        <f t="shared" si="133"/>
        <v>56.332705892927962</v>
      </c>
      <c r="U310" s="176">
        <f t="shared" si="133"/>
        <v>53.026935153238412</v>
      </c>
      <c r="V310" s="176">
        <f t="shared" si="133"/>
        <v>49.687122019481848</v>
      </c>
      <c r="W310" s="176">
        <f t="shared" si="133"/>
        <v>46.313831091836249</v>
      </c>
      <c r="X310" s="176">
        <f t="shared" si="133"/>
        <v>45.640107862252755</v>
      </c>
      <c r="Y310" s="176">
        <f t="shared" si="133"/>
        <v>44.971230806295473</v>
      </c>
      <c r="Z310" s="176">
        <f t="shared" si="133"/>
        <v>44.307147822670125</v>
      </c>
      <c r="AA310" s="176">
        <f t="shared" si="133"/>
        <v>43.647807554271317</v>
      </c>
      <c r="AB310" s="176">
        <f t="shared" si="133"/>
        <v>42.993159374942849</v>
      </c>
      <c r="AC310" s="176">
        <f t="shared" si="133"/>
        <v>42.343153376519616</v>
      </c>
      <c r="AD310" s="176">
        <f t="shared" si="133"/>
        <v>41.697740356144124</v>
      </c>
      <c r="AE310" s="176">
        <f t="shared" si="133"/>
        <v>41.056871803851131</v>
      </c>
      <c r="AF310" s="176">
        <f t="shared" si="133"/>
        <v>40.420499890413332</v>
      </c>
      <c r="AG310" s="176">
        <f t="shared" si="133"/>
        <v>39.788577455442294</v>
      </c>
      <c r="AH310" s="176">
        <f t="shared" si="133"/>
        <v>39.161057995737906</v>
      </c>
      <c r="AI310" s="176">
        <f t="shared" si="133"/>
        <v>38.537895653880533</v>
      </c>
      <c r="AJ310" s="176">
        <f t="shared" si="133"/>
        <v>37.91904520706013</v>
      </c>
      <c r="AK310" s="176">
        <f t="shared" si="133"/>
        <v>37.304462056136245</v>
      </c>
      <c r="AL310" s="176">
        <f t="shared" si="133"/>
        <v>36.694102214923639</v>
      </c>
      <c r="AM310" s="176">
        <f t="shared" si="133"/>
        <v>36.08792229969815</v>
      </c>
      <c r="AN310" s="176">
        <f t="shared" si="133"/>
        <v>35.485879518917145</v>
      </c>
      <c r="AO310" s="176">
        <f t="shared" si="133"/>
        <v>34.887931663150006</v>
      </c>
      <c r="AP310" s="176">
        <f t="shared" si="133"/>
        <v>34.294037095213262</v>
      </c>
      <c r="AQ310" s="176">
        <f t="shared" si="133"/>
        <v>33.704154740505565</v>
      </c>
    </row>
    <row r="311" spans="7:43" ht="14.25" customHeight="1" thickBot="1">
      <c r="G311" s="22"/>
      <c r="H311" s="308"/>
      <c r="J311" s="304"/>
      <c r="K311" s="144" t="s">
        <v>237</v>
      </c>
      <c r="L311" s="144" t="s">
        <v>214</v>
      </c>
      <c r="M311" s="177">
        <f t="shared" ref="M311:AQ311" si="134" xml:space="preserve"> ((M$74 * M$349 * M$375 * (M182 * 1 + M279) +M214) * 1000 / (M86 * 8760)) + M246 + 0</f>
        <v>78.183259546934806</v>
      </c>
      <c r="N311" s="177">
        <f t="shared" si="134"/>
        <v>71.093244996270002</v>
      </c>
      <c r="O311" s="177">
        <f t="shared" si="134"/>
        <v>70.572661582755146</v>
      </c>
      <c r="P311" s="177">
        <f t="shared" si="134"/>
        <v>70.052078169240275</v>
      </c>
      <c r="Q311" s="177">
        <f t="shared" si="134"/>
        <v>71.920633184216044</v>
      </c>
      <c r="R311" s="177">
        <f t="shared" si="134"/>
        <v>71.381398582654938</v>
      </c>
      <c r="S311" s="177">
        <f t="shared" si="134"/>
        <v>79.822895496798438</v>
      </c>
      <c r="T311" s="177">
        <f t="shared" si="134"/>
        <v>80.33228829041758</v>
      </c>
      <c r="U311" s="177">
        <f t="shared" si="134"/>
        <v>80.825962920446869</v>
      </c>
      <c r="V311" s="177">
        <f t="shared" si="134"/>
        <v>81.303550694096856</v>
      </c>
      <c r="W311" s="177">
        <f t="shared" si="134"/>
        <v>81.764695349170907</v>
      </c>
      <c r="X311" s="177">
        <f t="shared" si="134"/>
        <v>79.793416029823874</v>
      </c>
      <c r="Y311" s="177">
        <f t="shared" si="134"/>
        <v>77.84526530603145</v>
      </c>
      <c r="Z311" s="177">
        <f t="shared" si="134"/>
        <v>75.919838507505176</v>
      </c>
      <c r="AA311" s="177">
        <f t="shared" si="134"/>
        <v>74.016740349654839</v>
      </c>
      <c r="AB311" s="177">
        <f t="shared" si="134"/>
        <v>72.135584663048846</v>
      </c>
      <c r="AC311" s="177">
        <f t="shared" si="134"/>
        <v>70.275994132178681</v>
      </c>
      <c r="AD311" s="177">
        <f t="shared" si="134"/>
        <v>68.437600043156607</v>
      </c>
      <c r="AE311" s="177">
        <f t="shared" si="134"/>
        <v>66.620042039991915</v>
      </c>
      <c r="AF311" s="177">
        <f t="shared" si="134"/>
        <v>64.822967889107389</v>
      </c>
      <c r="AG311" s="177">
        <f t="shared" si="134"/>
        <v>63.046033251773032</v>
      </c>
      <c r="AH311" s="177">
        <f t="shared" si="134"/>
        <v>61.288901464147926</v>
      </c>
      <c r="AI311" s="177">
        <f t="shared" si="134"/>
        <v>59.551243324635251</v>
      </c>
      <c r="AJ311" s="177">
        <f t="shared" si="134"/>
        <v>57.832736888268407</v>
      </c>
      <c r="AK311" s="177">
        <f t="shared" si="134"/>
        <v>56.133067267858287</v>
      </c>
      <c r="AL311" s="177">
        <f t="shared" si="134"/>
        <v>54.45192644164414</v>
      </c>
      <c r="AM311" s="177">
        <f t="shared" si="134"/>
        <v>52.789013067200642</v>
      </c>
      <c r="AN311" s="177">
        <f t="shared" si="134"/>
        <v>51.144032301365584</v>
      </c>
      <c r="AO311" s="177">
        <f t="shared" si="134"/>
        <v>49.516695625961852</v>
      </c>
      <c r="AP311" s="177">
        <f t="shared" si="134"/>
        <v>47.906720679097447</v>
      </c>
      <c r="AQ311" s="177">
        <f t="shared" si="134"/>
        <v>46.313831091836249</v>
      </c>
    </row>
    <row r="312" spans="7:43" ht="14.25" customHeight="1" thickTop="1">
      <c r="G312" s="22"/>
      <c r="H312" s="308"/>
      <c r="J312" s="304"/>
      <c r="K312" s="140" t="s">
        <v>236</v>
      </c>
      <c r="L312" s="140" t="s">
        <v>219</v>
      </c>
      <c r="M312" s="175">
        <f t="shared" ref="M312:AQ312" si="135" xml:space="preserve"> ((M$74 * M$349 * M$375 * (M183 * 1 + M280) +M215) * 1000 / (M87 * 8760)) + M247 + 0</f>
        <v>69.850804623594769</v>
      </c>
      <c r="N312" s="175">
        <f t="shared" si="135"/>
        <v>62.403303003064678</v>
      </c>
      <c r="O312" s="175">
        <f t="shared" si="135"/>
        <v>57.689052333590908</v>
      </c>
      <c r="P312" s="175">
        <f t="shared" si="135"/>
        <v>53.134438984719402</v>
      </c>
      <c r="Q312" s="175">
        <f t="shared" si="135"/>
        <v>50.392355774880308</v>
      </c>
      <c r="R312" s="175">
        <f t="shared" si="135"/>
        <v>45.982431733596187</v>
      </c>
      <c r="S312" s="175">
        <f t="shared" si="135"/>
        <v>46.920772714881409</v>
      </c>
      <c r="T312" s="175">
        <f t="shared" si="135"/>
        <v>42.833686479586866</v>
      </c>
      <c r="U312" s="175">
        <f t="shared" si="135"/>
        <v>38.761776602746949</v>
      </c>
      <c r="V312" s="175">
        <f t="shared" si="135"/>
        <v>34.703882753968038</v>
      </c>
      <c r="W312" s="175">
        <f t="shared" si="135"/>
        <v>30.658978708023103</v>
      </c>
      <c r="X312" s="175">
        <f t="shared" si="135"/>
        <v>30.225938227485194</v>
      </c>
      <c r="Y312" s="175">
        <f t="shared" si="135"/>
        <v>29.794772381062177</v>
      </c>
      <c r="Z312" s="175">
        <f t="shared" si="135"/>
        <v>29.365469022096708</v>
      </c>
      <c r="AA312" s="175">
        <f t="shared" si="135"/>
        <v>28.938016108644014</v>
      </c>
      <c r="AB312" s="175">
        <f t="shared" si="135"/>
        <v>28.512401702345954</v>
      </c>
      <c r="AC312" s="175">
        <f t="shared" si="135"/>
        <v>28.088613967319564</v>
      </c>
      <c r="AD312" s="175">
        <f t="shared" si="135"/>
        <v>27.666641169059879</v>
      </c>
      <c r="AE312" s="175">
        <f t="shared" si="135"/>
        <v>27.246471673356865</v>
      </c>
      <c r="AF312" s="175">
        <f t="shared" si="135"/>
        <v>26.828093945226147</v>
      </c>
      <c r="AG312" s="175">
        <f t="shared" si="135"/>
        <v>26.411496547853432</v>
      </c>
      <c r="AH312" s="175">
        <f t="shared" si="135"/>
        <v>25.996668141552355</v>
      </c>
      <c r="AI312" s="175">
        <f t="shared" si="135"/>
        <v>25.583597482735613</v>
      </c>
      <c r="AJ312" s="175">
        <f t="shared" si="135"/>
        <v>25.172273422899057</v>
      </c>
      <c r="AK312" s="175">
        <f t="shared" si="135"/>
        <v>24.76268490761878</v>
      </c>
      <c r="AL312" s="175">
        <f t="shared" si="135"/>
        <v>24.354820975560738</v>
      </c>
      <c r="AM312" s="175">
        <f t="shared" si="135"/>
        <v>23.948670757502942</v>
      </c>
      <c r="AN312" s="175">
        <f t="shared" si="135"/>
        <v>23.544223475369911</v>
      </c>
      <c r="AO312" s="175">
        <f t="shared" si="135"/>
        <v>23.141468441279287</v>
      </c>
      <c r="AP312" s="175">
        <f t="shared" si="135"/>
        <v>22.740395056600306</v>
      </c>
      <c r="AQ312" s="175">
        <f t="shared" si="135"/>
        <v>22.340992811024158</v>
      </c>
    </row>
    <row r="313" spans="7:43" ht="14.25" customHeight="1">
      <c r="G313" s="22"/>
      <c r="H313" s="308"/>
      <c r="J313" s="304"/>
      <c r="K313" s="19" t="s">
        <v>236</v>
      </c>
      <c r="L313" s="129" t="s">
        <v>218</v>
      </c>
      <c r="M313" s="176">
        <f t="shared" ref="M313:AQ313" si="136" xml:space="preserve"> ((M$74 * M$349 * M$375 * (M184 * 1 + M281) +M216) * 1000 / (M88 * 8760)) + M248 + 0</f>
        <v>70.360007633164415</v>
      </c>
      <c r="N313" s="176">
        <f t="shared" si="136"/>
        <v>63.303514385656236</v>
      </c>
      <c r="O313" s="176">
        <f t="shared" si="136"/>
        <v>59.821232088684773</v>
      </c>
      <c r="P313" s="176">
        <f t="shared" si="136"/>
        <v>56.411006166564825</v>
      </c>
      <c r="Q313" s="176">
        <f t="shared" si="136"/>
        <v>54.883976267771388</v>
      </c>
      <c r="R313" s="176">
        <f t="shared" si="136"/>
        <v>51.494953053505718</v>
      </c>
      <c r="S313" s="176">
        <f t="shared" si="136"/>
        <v>54.218683920103935</v>
      </c>
      <c r="T313" s="176">
        <f t="shared" si="136"/>
        <v>51.243036469357776</v>
      </c>
      <c r="U313" s="176">
        <f t="shared" si="136"/>
        <v>48.235942670326999</v>
      </c>
      <c r="V313" s="176">
        <f t="shared" si="136"/>
        <v>45.197882213241563</v>
      </c>
      <c r="W313" s="176">
        <f t="shared" si="136"/>
        <v>42.129368686558756</v>
      </c>
      <c r="X313" s="176">
        <f t="shared" si="136"/>
        <v>41.51651646374134</v>
      </c>
      <c r="Y313" s="176">
        <f t="shared" si="136"/>
        <v>40.908072561950391</v>
      </c>
      <c r="Z313" s="176">
        <f t="shared" si="136"/>
        <v>40.303989587252268</v>
      </c>
      <c r="AA313" s="176">
        <f t="shared" si="136"/>
        <v>39.704220822664702</v>
      </c>
      <c r="AB313" s="176">
        <f t="shared" si="136"/>
        <v>39.108720216113184</v>
      </c>
      <c r="AC313" s="176">
        <f t="shared" si="136"/>
        <v>38.517442368643671</v>
      </c>
      <c r="AD313" s="176">
        <f t="shared" si="136"/>
        <v>37.930342522885127</v>
      </c>
      <c r="AE313" s="176">
        <f t="shared" si="136"/>
        <v>37.347376551755779</v>
      </c>
      <c r="AF313" s="176">
        <f t="shared" si="136"/>
        <v>36.768500947407055</v>
      </c>
      <c r="AG313" s="176">
        <f t="shared" si="136"/>
        <v>36.193672810399491</v>
      </c>
      <c r="AH313" s="176">
        <f t="shared" si="136"/>
        <v>35.62284983910493</v>
      </c>
      <c r="AI313" s="176">
        <f t="shared" si="136"/>
        <v>35.055990319329297</v>
      </c>
      <c r="AJ313" s="176">
        <f t="shared" si="136"/>
        <v>34.493053114150989</v>
      </c>
      <c r="AK313" s="176">
        <f t="shared" si="136"/>
        <v>33.933997653969385</v>
      </c>
      <c r="AL313" s="176">
        <f t="shared" si="136"/>
        <v>33.378783926758473</v>
      </c>
      <c r="AM313" s="176">
        <f t="shared" si="136"/>
        <v>32.827372468520821</v>
      </c>
      <c r="AN313" s="176">
        <f t="shared" si="136"/>
        <v>32.279724353936864</v>
      </c>
      <c r="AO313" s="176">
        <f t="shared" si="136"/>
        <v>31.735801187205116</v>
      </c>
      <c r="AP313" s="176">
        <f t="shared" si="136"/>
        <v>31.195565093068609</v>
      </c>
      <c r="AQ313" s="176">
        <f t="shared" si="136"/>
        <v>30.658978708023103</v>
      </c>
    </row>
    <row r="314" spans="7:43" ht="14.25" customHeight="1" thickBot="1">
      <c r="G314" s="22"/>
      <c r="H314" s="308"/>
      <c r="J314" s="304"/>
      <c r="K314" s="144" t="s">
        <v>236</v>
      </c>
      <c r="L314" s="144" t="s">
        <v>214</v>
      </c>
      <c r="M314" s="177">
        <f t="shared" ref="M314:AQ314" si="137" xml:space="preserve"> ((M$74 * M$349 * M$375 * (M185 * 1 + M282) +M217) * 1000 / (M89 * 8760)) + M249 + 0</f>
        <v>71.119388936717257</v>
      </c>
      <c r="N314" s="177">
        <f t="shared" si="137"/>
        <v>64.669958389593404</v>
      </c>
      <c r="O314" s="177">
        <f t="shared" si="137"/>
        <v>64.196409774783589</v>
      </c>
      <c r="P314" s="177">
        <f t="shared" si="137"/>
        <v>63.722861159973768</v>
      </c>
      <c r="Q314" s="177">
        <f t="shared" si="137"/>
        <v>65.422591916018021</v>
      </c>
      <c r="R314" s="177">
        <f t="shared" si="137"/>
        <v>64.932077251129442</v>
      </c>
      <c r="S314" s="177">
        <f t="shared" si="137"/>
        <v>72.61088350356853</v>
      </c>
      <c r="T314" s="177">
        <f t="shared" si="137"/>
        <v>73.074252572866712</v>
      </c>
      <c r="U314" s="177">
        <f t="shared" si="137"/>
        <v>73.523323617291069</v>
      </c>
      <c r="V314" s="177">
        <f t="shared" si="137"/>
        <v>73.957761255507521</v>
      </c>
      <c r="W314" s="177">
        <f t="shared" si="137"/>
        <v>74.377241413668642</v>
      </c>
      <c r="X314" s="177">
        <f t="shared" si="137"/>
        <v>72.584067511378365</v>
      </c>
      <c r="Y314" s="177">
        <f t="shared" si="137"/>
        <v>70.81193253215605</v>
      </c>
      <c r="Z314" s="177">
        <f t="shared" si="137"/>
        <v>69.06046836774162</v>
      </c>
      <c r="AA314" s="177">
        <f t="shared" si="137"/>
        <v>67.32931544757389</v>
      </c>
      <c r="AB314" s="177">
        <f t="shared" si="137"/>
        <v>65.618122492694141</v>
      </c>
      <c r="AC314" s="177">
        <f t="shared" si="137"/>
        <v>63.926546278113342</v>
      </c>
      <c r="AD314" s="177">
        <f t="shared" si="137"/>
        <v>62.254251403305346</v>
      </c>
      <c r="AE314" s="177">
        <f t="shared" si="137"/>
        <v>60.600910070503609</v>
      </c>
      <c r="AF314" s="177">
        <f t="shared" si="137"/>
        <v>58.966201870493698</v>
      </c>
      <c r="AG314" s="177">
        <f t="shared" si="137"/>
        <v>57.349813575607612</v>
      </c>
      <c r="AH314" s="177">
        <f t="shared" si="137"/>
        <v>55.751438939638895</v>
      </c>
      <c r="AI314" s="177">
        <f t="shared" si="137"/>
        <v>54.170778504410215</v>
      </c>
      <c r="AJ314" s="177">
        <f t="shared" si="137"/>
        <v>52.607539412736685</v>
      </c>
      <c r="AK314" s="177">
        <f t="shared" si="137"/>
        <v>51.061435227539555</v>
      </c>
      <c r="AL314" s="177">
        <f t="shared" si="137"/>
        <v>49.532185756875784</v>
      </c>
      <c r="AM314" s="177">
        <f t="shared" si="137"/>
        <v>48.019516884658714</v>
      </c>
      <c r="AN314" s="177">
        <f t="shared" si="137"/>
        <v>46.523160406855283</v>
      </c>
      <c r="AO314" s="177">
        <f t="shared" si="137"/>
        <v>45.042853872954062</v>
      </c>
      <c r="AP314" s="177">
        <f t="shared" si="137"/>
        <v>43.578340432507346</v>
      </c>
      <c r="AQ314" s="177">
        <f t="shared" si="137"/>
        <v>42.129368686558756</v>
      </c>
    </row>
    <row r="315" spans="7:43" ht="14.25" customHeight="1" thickTop="1">
      <c r="G315" s="22"/>
      <c r="H315" s="308"/>
      <c r="J315" s="304"/>
      <c r="K315" s="140" t="s">
        <v>235</v>
      </c>
      <c r="L315" s="140" t="s">
        <v>219</v>
      </c>
      <c r="M315" s="175">
        <f t="shared" ref="M315:AQ315" si="138" xml:space="preserve"> ((M$74 * M$349 * M$375 * (M186 * 1 + M283) +M218) * 1000 / (M90 * 8760)) + M250 + 0</f>
        <v>67.049115631568554</v>
      </c>
      <c r="N315" s="175">
        <f t="shared" si="138"/>
        <v>59.90033044559889</v>
      </c>
      <c r="O315" s="175">
        <f t="shared" si="138"/>
        <v>55.375166562991637</v>
      </c>
      <c r="P315" s="175">
        <f t="shared" si="138"/>
        <v>51.003237009263685</v>
      </c>
      <c r="Q315" s="175">
        <f t="shared" si="138"/>
        <v>48.371137705631895</v>
      </c>
      <c r="R315" s="175">
        <f t="shared" si="138"/>
        <v>44.13809402683917</v>
      </c>
      <c r="S315" s="175">
        <f t="shared" si="138"/>
        <v>45.038798511133407</v>
      </c>
      <c r="T315" s="175">
        <f t="shared" si="138"/>
        <v>41.11564373771094</v>
      </c>
      <c r="U315" s="175">
        <f t="shared" si="138"/>
        <v>37.207056604824231</v>
      </c>
      <c r="V315" s="175">
        <f t="shared" si="138"/>
        <v>33.311923322486884</v>
      </c>
      <c r="W315" s="175">
        <f t="shared" si="138"/>
        <v>29.429258826972244</v>
      </c>
      <c r="X315" s="175">
        <f t="shared" si="138"/>
        <v>29.013587434077103</v>
      </c>
      <c r="Y315" s="175">
        <f t="shared" si="138"/>
        <v>28.599715484441248</v>
      </c>
      <c r="Z315" s="175">
        <f t="shared" si="138"/>
        <v>28.187631318605121</v>
      </c>
      <c r="AA315" s="175">
        <f t="shared" si="138"/>
        <v>27.777323377621727</v>
      </c>
      <c r="AB315" s="175">
        <f t="shared" si="138"/>
        <v>27.368780201975902</v>
      </c>
      <c r="AC315" s="175">
        <f t="shared" si="138"/>
        <v>26.961990430517393</v>
      </c>
      <c r="AD315" s="175">
        <f t="shared" si="138"/>
        <v>26.556942799407743</v>
      </c>
      <c r="AE315" s="175">
        <f t="shared" si="138"/>
        <v>26.153626141080618</v>
      </c>
      <c r="AF315" s="175">
        <f t="shared" si="138"/>
        <v>25.75202938321544</v>
      </c>
      <c r="AG315" s="175">
        <f t="shared" si="138"/>
        <v>25.352141547724155</v>
      </c>
      <c r="AH315" s="175">
        <f t="shared" si="138"/>
        <v>24.953951749750882</v>
      </c>
      <c r="AI315" s="175">
        <f t="shared" si="138"/>
        <v>24.557449196684274</v>
      </c>
      <c r="AJ315" s="175">
        <f t="shared" si="138"/>
        <v>24.162623187182426</v>
      </c>
      <c r="AK315" s="175">
        <f t="shared" si="138"/>
        <v>23.769463110210122</v>
      </c>
      <c r="AL315" s="175">
        <f t="shared" si="138"/>
        <v>23.377958444088236</v>
      </c>
      <c r="AM315" s="175">
        <f t="shared" si="138"/>
        <v>22.988098755555097</v>
      </c>
      <c r="AN315" s="175">
        <f t="shared" si="138"/>
        <v>22.599873698839694</v>
      </c>
      <c r="AO315" s="175">
        <f t="shared" si="138"/>
        <v>22.213273014746548</v>
      </c>
      <c r="AP315" s="175">
        <f t="shared" si="138"/>
        <v>21.8282865297519</v>
      </c>
      <c r="AQ315" s="175">
        <f t="shared" si="138"/>
        <v>21.444904155111384</v>
      </c>
    </row>
    <row r="316" spans="7:43" ht="14.25" customHeight="1">
      <c r="G316" s="22"/>
      <c r="H316" s="308"/>
      <c r="J316" s="304"/>
      <c r="K316" s="19" t="s">
        <v>235</v>
      </c>
      <c r="L316" s="129" t="s">
        <v>218</v>
      </c>
      <c r="M316" s="176">
        <f t="shared" ref="M316:AQ316" si="139" xml:space="preserve"> ((M$74 * M$349 * M$375 * (M187 * 1 + M284) +M219) * 1000 / (M91 * 8760)) + M251 + 0</f>
        <v>67.5378947036574</v>
      </c>
      <c r="N316" s="176">
        <f t="shared" si="139"/>
        <v>60.764434694783851</v>
      </c>
      <c r="O316" s="176">
        <f t="shared" si="139"/>
        <v>57.421825405605588</v>
      </c>
      <c r="P316" s="176">
        <f t="shared" si="139"/>
        <v>54.148382337710615</v>
      </c>
      <c r="Q316" s="176">
        <f t="shared" si="139"/>
        <v>52.682601022680799</v>
      </c>
      <c r="R316" s="176">
        <f t="shared" si="139"/>
        <v>49.429510230157383</v>
      </c>
      <c r="S316" s="176">
        <f t="shared" si="139"/>
        <v>52.043993295999243</v>
      </c>
      <c r="T316" s="176">
        <f t="shared" si="139"/>
        <v>49.187697923612539</v>
      </c>
      <c r="U316" s="176">
        <f t="shared" si="139"/>
        <v>46.30121750391411</v>
      </c>
      <c r="V316" s="176">
        <f t="shared" si="139"/>
        <v>43.385012486942692</v>
      </c>
      <c r="W316" s="176">
        <f t="shared" si="139"/>
        <v>40.439575861319426</v>
      </c>
      <c r="X316" s="176">
        <f t="shared" si="139"/>
        <v>39.851304906186165</v>
      </c>
      <c r="Y316" s="176">
        <f t="shared" si="139"/>
        <v>39.267265456013192</v>
      </c>
      <c r="Z316" s="176">
        <f t="shared" si="139"/>
        <v>38.687412017819383</v>
      </c>
      <c r="AA316" s="176">
        <f t="shared" si="139"/>
        <v>38.11169974842268</v>
      </c>
      <c r="AB316" s="176">
        <f t="shared" si="139"/>
        <v>37.54008444287966</v>
      </c>
      <c r="AC316" s="176">
        <f t="shared" si="139"/>
        <v>36.972522523170916</v>
      </c>
      <c r="AD316" s="176">
        <f t="shared" si="139"/>
        <v>36.408971027126391</v>
      </c>
      <c r="AE316" s="176">
        <f t="shared" si="139"/>
        <v>35.849387597584645</v>
      </c>
      <c r="AF316" s="176">
        <f t="shared" si="139"/>
        <v>35.293730471780236</v>
      </c>
      <c r="AG316" s="176">
        <f t="shared" si="139"/>
        <v>34.74195847095379</v>
      </c>
      <c r="AH316" s="176">
        <f t="shared" si="139"/>
        <v>34.194030990179193</v>
      </c>
      <c r="AI316" s="176">
        <f t="shared" si="139"/>
        <v>33.649907988402724</v>
      </c>
      <c r="AJ316" s="176">
        <f t="shared" si="139"/>
        <v>33.109549978688939</v>
      </c>
      <c r="AK316" s="176">
        <f t="shared" si="139"/>
        <v>32.572918018668332</v>
      </c>
      <c r="AL316" s="176">
        <f t="shared" si="139"/>
        <v>32.039973701181914</v>
      </c>
      <c r="AM316" s="176">
        <f t="shared" si="139"/>
        <v>31.510679145118068</v>
      </c>
      <c r="AN316" s="176">
        <f t="shared" si="139"/>
        <v>30.984996986436869</v>
      </c>
      <c r="AO316" s="176">
        <f t="shared" si="139"/>
        <v>30.4628903693777</v>
      </c>
      <c r="AP316" s="176">
        <f t="shared" si="139"/>
        <v>29.944322937845634</v>
      </c>
      <c r="AQ316" s="176">
        <f t="shared" si="139"/>
        <v>29.429258826972244</v>
      </c>
    </row>
    <row r="317" spans="7:43" ht="14.25" customHeight="1" thickBot="1">
      <c r="G317" s="22"/>
      <c r="H317" s="308"/>
      <c r="J317" s="304"/>
      <c r="K317" s="144" t="s">
        <v>235</v>
      </c>
      <c r="L317" s="144" t="s">
        <v>214</v>
      </c>
      <c r="M317" s="177">
        <f t="shared" ref="M317:AQ317" si="140" xml:space="preserve"> ((M$74 * M$349 * M$375 * (M188 * 1 + M285) +M220) * 1000 / (M92 * 8760)) + M252 + 0</f>
        <v>68.266817514278344</v>
      </c>
      <c r="N317" s="177">
        <f t="shared" si="140"/>
        <v>62.076071153629989</v>
      </c>
      <c r="O317" s="177">
        <f t="shared" si="140"/>
        <v>61.621516392197407</v>
      </c>
      <c r="P317" s="177">
        <f t="shared" si="140"/>
        <v>61.16696163076481</v>
      </c>
      <c r="Q317" s="177">
        <f t="shared" si="140"/>
        <v>62.798516837876171</v>
      </c>
      <c r="R317" s="177">
        <f t="shared" si="140"/>
        <v>62.327676528128549</v>
      </c>
      <c r="S317" s="177">
        <f t="shared" si="140"/>
        <v>69.698488805905626</v>
      </c>
      <c r="T317" s="177">
        <f t="shared" si="140"/>
        <v>70.143272319494116</v>
      </c>
      <c r="U317" s="177">
        <f t="shared" si="140"/>
        <v>70.574331296504482</v>
      </c>
      <c r="V317" s="177">
        <f t="shared" si="140"/>
        <v>70.991343807619373</v>
      </c>
      <c r="W317" s="177">
        <f t="shared" si="140"/>
        <v>71.393998777469108</v>
      </c>
      <c r="X317" s="177">
        <f t="shared" si="140"/>
        <v>69.67274839288072</v>
      </c>
      <c r="Y317" s="177">
        <f t="shared" si="140"/>
        <v>67.97169306822255</v>
      </c>
      <c r="Z317" s="177">
        <f t="shared" si="140"/>
        <v>66.290479459915673</v>
      </c>
      <c r="AA317" s="177">
        <f t="shared" si="140"/>
        <v>64.628762419636288</v>
      </c>
      <c r="AB317" s="177">
        <f t="shared" si="140"/>
        <v>62.986204758090011</v>
      </c>
      <c r="AC317" s="177">
        <f t="shared" si="140"/>
        <v>61.362477016910532</v>
      </c>
      <c r="AD317" s="177">
        <f t="shared" si="140"/>
        <v>59.757257248358215</v>
      </c>
      <c r="AE317" s="177">
        <f t="shared" si="140"/>
        <v>58.170230802509224</v>
      </c>
      <c r="AF317" s="177">
        <f t="shared" si="140"/>
        <v>56.601090121639913</v>
      </c>
      <c r="AG317" s="177">
        <f t="shared" si="140"/>
        <v>55.049534541523897</v>
      </c>
      <c r="AH317" s="177">
        <f t="shared" si="140"/>
        <v>53.515270099372692</v>
      </c>
      <c r="AI317" s="177">
        <f t="shared" si="140"/>
        <v>51.998009348161624</v>
      </c>
      <c r="AJ317" s="177">
        <f t="shared" si="140"/>
        <v>50.497471177095207</v>
      </c>
      <c r="AK317" s="177">
        <f t="shared" si="140"/>
        <v>49.013380637976098</v>
      </c>
      <c r="AL317" s="177">
        <f t="shared" si="140"/>
        <v>47.545468777252665</v>
      </c>
      <c r="AM317" s="177">
        <f t="shared" si="140"/>
        <v>46.093472473529388</v>
      </c>
      <c r="AN317" s="177">
        <f t="shared" si="140"/>
        <v>44.657134280334134</v>
      </c>
      <c r="AO317" s="177">
        <f t="shared" si="140"/>
        <v>43.236202273944862</v>
      </c>
      <c r="AP317" s="177">
        <f t="shared" si="140"/>
        <v>41.830429906086856</v>
      </c>
      <c r="AQ317" s="177">
        <f t="shared" si="140"/>
        <v>40.439575861319426</v>
      </c>
    </row>
    <row r="318" spans="7:43" ht="14.25" customHeight="1" thickTop="1">
      <c r="G318" s="22"/>
      <c r="H318" s="308"/>
      <c r="J318" s="304"/>
      <c r="K318" s="140" t="s">
        <v>234</v>
      </c>
      <c r="L318" s="140" t="s">
        <v>219</v>
      </c>
      <c r="M318" s="175">
        <f t="shared" ref="M318:AQ318" si="141" xml:space="preserve"> ((M$74 * M$349 * M$375 * (M189 * 1 + M286) +M221) * 1000 / (M93 * 8760)) + M253 + 0</f>
        <v>63.67868355549377</v>
      </c>
      <c r="N318" s="175">
        <f t="shared" si="141"/>
        <v>56.889254263614625</v>
      </c>
      <c r="O318" s="175">
        <f t="shared" si="141"/>
        <v>52.591561800365724</v>
      </c>
      <c r="P318" s="175">
        <f t="shared" si="141"/>
        <v>48.439400866453632</v>
      </c>
      <c r="Q318" s="175">
        <f t="shared" si="141"/>
        <v>45.939612210573294</v>
      </c>
      <c r="R318" s="175">
        <f t="shared" si="141"/>
        <v>41.919355621662959</v>
      </c>
      <c r="S318" s="175">
        <f t="shared" si="141"/>
        <v>42.774783397139579</v>
      </c>
      <c r="T318" s="175">
        <f t="shared" si="141"/>
        <v>39.048838185143801</v>
      </c>
      <c r="U318" s="175">
        <f t="shared" si="141"/>
        <v>35.336728325979877</v>
      </c>
      <c r="V318" s="175">
        <f t="shared" si="141"/>
        <v>31.637396017774918</v>
      </c>
      <c r="W318" s="175">
        <f t="shared" si="141"/>
        <v>27.949905714090413</v>
      </c>
      <c r="X318" s="175">
        <f t="shared" si="141"/>
        <v>27.555129334985146</v>
      </c>
      <c r="Y318" s="175">
        <f t="shared" si="141"/>
        <v>27.162061944534024</v>
      </c>
      <c r="Z318" s="175">
        <f t="shared" si="141"/>
        <v>26.770692469376414</v>
      </c>
      <c r="AA318" s="175">
        <f t="shared" si="141"/>
        <v>26.381009931611729</v>
      </c>
      <c r="AB318" s="175">
        <f t="shared" si="141"/>
        <v>25.993003447772917</v>
      </c>
      <c r="AC318" s="175">
        <f t="shared" si="141"/>
        <v>25.606662227813235</v>
      </c>
      <c r="AD318" s="175">
        <f t="shared" si="141"/>
        <v>25.221975574106054</v>
      </c>
      <c r="AE318" s="175">
        <f t="shared" si="141"/>
        <v>24.83893288045746</v>
      </c>
      <c r="AF318" s="175">
        <f t="shared" si="141"/>
        <v>24.457523631131462</v>
      </c>
      <c r="AG318" s="175">
        <f t="shared" si="141"/>
        <v>24.077737399887695</v>
      </c>
      <c r="AH318" s="175">
        <f t="shared" si="141"/>
        <v>23.699563849031378</v>
      </c>
      <c r="AI318" s="175">
        <f t="shared" si="141"/>
        <v>23.322992728475302</v>
      </c>
      <c r="AJ318" s="175">
        <f t="shared" si="141"/>
        <v>22.94801387481375</v>
      </c>
      <c r="AK318" s="175">
        <f t="shared" si="141"/>
        <v>22.574617210408153</v>
      </c>
      <c r="AL318" s="175">
        <f t="shared" si="141"/>
        <v>22.20279274248427</v>
      </c>
      <c r="AM318" s="175">
        <f t="shared" si="141"/>
        <v>21.832530562240738</v>
      </c>
      <c r="AN318" s="175">
        <f t="shared" si="141"/>
        <v>21.463820843968875</v>
      </c>
      <c r="AO318" s="175">
        <f t="shared" si="141"/>
        <v>21.096653844183507</v>
      </c>
      <c r="AP318" s="175">
        <f t="shared" si="141"/>
        <v>20.731019900764672</v>
      </c>
      <c r="AQ318" s="175">
        <f t="shared" si="141"/>
        <v>20.366909432110049</v>
      </c>
    </row>
    <row r="319" spans="7:43" ht="14.25" customHeight="1">
      <c r="G319" s="22"/>
      <c r="H319" s="308"/>
      <c r="J319" s="304"/>
      <c r="K319" s="19" t="s">
        <v>234</v>
      </c>
      <c r="L319" s="129" t="s">
        <v>218</v>
      </c>
      <c r="M319" s="176">
        <f t="shared" ref="M319:AQ319" si="142" xml:space="preserve"> ((M$74 * M$349 * M$375 * (M190 * 1 + M287) +M222) * 1000 / (M94 * 8760)) + M254 + 0</f>
        <v>64.14289262919911</v>
      </c>
      <c r="N319" s="176">
        <f t="shared" si="142"/>
        <v>57.709921628493291</v>
      </c>
      <c r="O319" s="176">
        <f t="shared" si="142"/>
        <v>54.535338978591511</v>
      </c>
      <c r="P319" s="176">
        <f t="shared" si="142"/>
        <v>51.426445695004837</v>
      </c>
      <c r="Q319" s="176">
        <f t="shared" si="142"/>
        <v>50.034346431023003</v>
      </c>
      <c r="R319" s="176">
        <f t="shared" si="142"/>
        <v>46.944782352464806</v>
      </c>
      <c r="S319" s="176">
        <f t="shared" si="142"/>
        <v>49.427840305470134</v>
      </c>
      <c r="T319" s="176">
        <f t="shared" si="142"/>
        <v>46.715125492665095</v>
      </c>
      <c r="U319" s="176">
        <f t="shared" si="142"/>
        <v>43.973742977717144</v>
      </c>
      <c r="V319" s="176">
        <f t="shared" si="142"/>
        <v>41.204130064713503</v>
      </c>
      <c r="W319" s="176">
        <f t="shared" si="142"/>
        <v>38.406754960670909</v>
      </c>
      <c r="X319" s="176">
        <f t="shared" si="142"/>
        <v>37.848055272480217</v>
      </c>
      <c r="Y319" s="176">
        <f t="shared" si="142"/>
        <v>37.2933743795084</v>
      </c>
      <c r="Z319" s="176">
        <f t="shared" si="142"/>
        <v>36.742669075620334</v>
      </c>
      <c r="AA319" s="176">
        <f t="shared" si="142"/>
        <v>36.195896771815832</v>
      </c>
      <c r="AB319" s="176">
        <f t="shared" si="142"/>
        <v>35.653015485250243</v>
      </c>
      <c r="AC319" s="176">
        <f t="shared" si="142"/>
        <v>35.113983828488685</v>
      </c>
      <c r="AD319" s="176">
        <f t="shared" si="142"/>
        <v>34.578760998988031</v>
      </c>
      <c r="AE319" s="176">
        <f t="shared" si="142"/>
        <v>34.04730676880115</v>
      </c>
      <c r="AF319" s="176">
        <f t="shared" si="142"/>
        <v>33.51958147449772</v>
      </c>
      <c r="AG319" s="176">
        <f t="shared" si="142"/>
        <v>32.995546007296618</v>
      </c>
      <c r="AH319" s="176">
        <f t="shared" si="142"/>
        <v>32.475161803404511</v>
      </c>
      <c r="AI319" s="176">
        <f t="shared" si="142"/>
        <v>31.958390834555583</v>
      </c>
      <c r="AJ319" s="176">
        <f t="shared" si="142"/>
        <v>31.44519559874788</v>
      </c>
      <c r="AK319" s="176">
        <f t="shared" si="142"/>
        <v>30.935539111171074</v>
      </c>
      <c r="AL319" s="176">
        <f t="shared" si="142"/>
        <v>30.429384895321324</v>
      </c>
      <c r="AM319" s="176">
        <f t="shared" si="142"/>
        <v>29.926696974298746</v>
      </c>
      <c r="AN319" s="176">
        <f t="shared" si="142"/>
        <v>29.42743986228297</v>
      </c>
      <c r="AO319" s="176">
        <f t="shared" si="142"/>
        <v>28.931578556182661</v>
      </c>
      <c r="AP319" s="176">
        <f t="shared" si="142"/>
        <v>28.439078527454939</v>
      </c>
      <c r="AQ319" s="176">
        <f t="shared" si="142"/>
        <v>27.949905714090413</v>
      </c>
    </row>
    <row r="320" spans="7:43" ht="14.25" customHeight="1" thickBot="1">
      <c r="G320" s="22"/>
      <c r="H320" s="308"/>
      <c r="J320" s="304"/>
      <c r="K320" s="144" t="s">
        <v>234</v>
      </c>
      <c r="L320" s="144" t="s">
        <v>214</v>
      </c>
      <c r="M320" s="177">
        <f t="shared" ref="M320:AQ320" si="143" xml:space="preserve"> ((M$74 * M$349 * M$375 * (M191 * 1 + M288) +M223) * 1000 / (M95 * 8760)) + M255 + 0</f>
        <v>64.835173870445757</v>
      </c>
      <c r="N320" s="177">
        <f t="shared" si="143"/>
        <v>58.955624606317329</v>
      </c>
      <c r="O320" s="177">
        <f t="shared" si="143"/>
        <v>58.523919451979992</v>
      </c>
      <c r="P320" s="177">
        <f t="shared" si="143"/>
        <v>58.092214297642641</v>
      </c>
      <c r="Q320" s="177">
        <f t="shared" si="143"/>
        <v>59.641754314066745</v>
      </c>
      <c r="R320" s="177">
        <f t="shared" si="143"/>
        <v>59.194582255089237</v>
      </c>
      <c r="S320" s="177">
        <f t="shared" si="143"/>
        <v>66.194877757309484</v>
      </c>
      <c r="T320" s="177">
        <f t="shared" si="143"/>
        <v>66.617302845928648</v>
      </c>
      <c r="U320" s="177">
        <f t="shared" si="143"/>
        <v>67.02669330443419</v>
      </c>
      <c r="V320" s="177">
        <f t="shared" si="143"/>
        <v>67.422743386285873</v>
      </c>
      <c r="W320" s="177">
        <f t="shared" si="143"/>
        <v>67.805157653283842</v>
      </c>
      <c r="X320" s="177">
        <f t="shared" si="143"/>
        <v>66.170431266104316</v>
      </c>
      <c r="Y320" s="177">
        <f t="shared" si="143"/>
        <v>64.55488477143443</v>
      </c>
      <c r="Z320" s="177">
        <f t="shared" si="143"/>
        <v>62.958182587607894</v>
      </c>
      <c r="AA320" s="177">
        <f t="shared" si="143"/>
        <v>61.379996916253532</v>
      </c>
      <c r="AB320" s="177">
        <f t="shared" si="143"/>
        <v>59.820007517944283</v>
      </c>
      <c r="AC320" s="177">
        <f t="shared" si="143"/>
        <v>58.277901495562041</v>
      </c>
      <c r="AD320" s="177">
        <f t="shared" si="143"/>
        <v>56.753373085070379</v>
      </c>
      <c r="AE320" s="177">
        <f t="shared" si="143"/>
        <v>55.246123453401317</v>
      </c>
      <c r="AF320" s="177">
        <f t="shared" si="143"/>
        <v>53.755860503175555</v>
      </c>
      <c r="AG320" s="177">
        <f t="shared" si="143"/>
        <v>52.282298683988046</v>
      </c>
      <c r="AH320" s="177">
        <f t="shared" si="143"/>
        <v>50.825158810002989</v>
      </c>
      <c r="AI320" s="177">
        <f t="shared" si="143"/>
        <v>49.384167883613337</v>
      </c>
      <c r="AJ320" s="177">
        <f t="shared" si="143"/>
        <v>47.959058924930972</v>
      </c>
      <c r="AK320" s="177">
        <f t="shared" si="143"/>
        <v>46.549570806883779</v>
      </c>
      <c r="AL320" s="177">
        <f t="shared" si="143"/>
        <v>45.155448095705864</v>
      </c>
      <c r="AM320" s="177">
        <f t="shared" si="143"/>
        <v>43.776440896616009</v>
      </c>
      <c r="AN320" s="177">
        <f t="shared" si="143"/>
        <v>42.412304704488712</v>
      </c>
      <c r="AO320" s="177">
        <f t="shared" si="143"/>
        <v>41.062800259330402</v>
      </c>
      <c r="AP320" s="177">
        <f t="shared" si="143"/>
        <v>39.727693406381249</v>
      </c>
      <c r="AQ320" s="177">
        <f t="shared" si="143"/>
        <v>38.406754960670909</v>
      </c>
    </row>
    <row r="321" spans="7:43" ht="14.25" customHeight="1" thickTop="1">
      <c r="G321" s="22"/>
      <c r="H321" s="308"/>
      <c r="J321" s="304"/>
      <c r="K321" s="140" t="s">
        <v>233</v>
      </c>
      <c r="L321" s="140" t="s">
        <v>219</v>
      </c>
      <c r="M321" s="175">
        <f t="shared" ref="M321:AQ321" si="144" xml:space="preserve"> ((M$74 * M$349 * M$375 * (M192 * 1 + M289) +M224) * 1000 / (M96 * 8760)) + M256 + 0</f>
        <v>60.673053892322493</v>
      </c>
      <c r="N321" s="175">
        <f t="shared" si="144"/>
        <v>54.204085215146414</v>
      </c>
      <c r="O321" s="175">
        <f t="shared" si="144"/>
        <v>50.109243552659926</v>
      </c>
      <c r="P321" s="175">
        <f t="shared" si="144"/>
        <v>46.153064340925738</v>
      </c>
      <c r="Q321" s="175">
        <f t="shared" si="144"/>
        <v>43.771265544701102</v>
      </c>
      <c r="R321" s="175">
        <f t="shared" si="144"/>
        <v>39.940764801585829</v>
      </c>
      <c r="S321" s="175">
        <f t="shared" si="144"/>
        <v>40.755816442489369</v>
      </c>
      <c r="T321" s="175">
        <f t="shared" si="144"/>
        <v>37.20573559871292</v>
      </c>
      <c r="U321" s="175">
        <f t="shared" si="144"/>
        <v>33.66883708002733</v>
      </c>
      <c r="V321" s="175">
        <f t="shared" si="144"/>
        <v>30.144113012738323</v>
      </c>
      <c r="W321" s="175">
        <f t="shared" si="144"/>
        <v>26.630672008137601</v>
      </c>
      <c r="X321" s="175">
        <f t="shared" si="144"/>
        <v>26.254529048084159</v>
      </c>
      <c r="Y321" s="175">
        <f t="shared" si="144"/>
        <v>25.880014412533114</v>
      </c>
      <c r="Z321" s="175">
        <f t="shared" si="144"/>
        <v>25.50711755078575</v>
      </c>
      <c r="AA321" s="175">
        <f t="shared" si="144"/>
        <v>25.135828003097632</v>
      </c>
      <c r="AB321" s="175">
        <f t="shared" si="144"/>
        <v>24.766135399700651</v>
      </c>
      <c r="AC321" s="175">
        <f t="shared" si="144"/>
        <v>24.398029459837559</v>
      </c>
      <c r="AD321" s="175">
        <f t="shared" si="144"/>
        <v>24.031499990808999</v>
      </c>
      <c r="AE321" s="175">
        <f t="shared" si="144"/>
        <v>23.666536887032699</v>
      </c>
      <c r="AF321" s="175">
        <f t="shared" si="144"/>
        <v>23.303130129114724</v>
      </c>
      <c r="AG321" s="175">
        <f t="shared" si="144"/>
        <v>22.941269782932569</v>
      </c>
      <c r="AH321" s="175">
        <f t="shared" si="144"/>
        <v>22.580945998729952</v>
      </c>
      <c r="AI321" s="175">
        <f t="shared" si="144"/>
        <v>22.222149010223113</v>
      </c>
      <c r="AJ321" s="175">
        <f t="shared" si="144"/>
        <v>21.864869133718411</v>
      </c>
      <c r="AK321" s="175">
        <f t="shared" si="144"/>
        <v>21.509096767241157</v>
      </c>
      <c r="AL321" s="175">
        <f t="shared" si="144"/>
        <v>21.154822389675388</v>
      </c>
      <c r="AM321" s="175">
        <f t="shared" si="144"/>
        <v>20.802036559914523</v>
      </c>
      <c r="AN321" s="175">
        <f t="shared" si="144"/>
        <v>20.450729916022667</v>
      </c>
      <c r="AO321" s="175">
        <f t="shared" si="144"/>
        <v>20.100893174406519</v>
      </c>
      <c r="AP321" s="175">
        <f t="shared" si="144"/>
        <v>19.752517128997525</v>
      </c>
      <c r="AQ321" s="175">
        <f t="shared" si="144"/>
        <v>19.405592650444397</v>
      </c>
    </row>
    <row r="322" spans="7:43" ht="14.25" customHeight="1">
      <c r="G322" s="22"/>
      <c r="H322" s="308"/>
      <c r="J322" s="304"/>
      <c r="K322" s="19" t="s">
        <v>233</v>
      </c>
      <c r="L322" s="129" t="s">
        <v>218</v>
      </c>
      <c r="M322" s="176">
        <f t="shared" ref="M322:AQ322" si="145" xml:space="preserve"> ((M$74 * M$349 * M$375 * (M193 * 1 + M290) +M225) * 1000 / (M97 * 8760)) + M257 + 0</f>
        <v>61.115352328371102</v>
      </c>
      <c r="N322" s="176">
        <f t="shared" si="145"/>
        <v>54.986017134539232</v>
      </c>
      <c r="O322" s="176">
        <f t="shared" si="145"/>
        <v>51.961274576297292</v>
      </c>
      <c r="P322" s="176">
        <f t="shared" si="145"/>
        <v>48.999120850613693</v>
      </c>
      <c r="Q322" s="176">
        <f t="shared" si="145"/>
        <v>47.672728580060145</v>
      </c>
      <c r="R322" s="176">
        <f t="shared" si="145"/>
        <v>44.728991722202743</v>
      </c>
      <c r="S322" s="176">
        <f t="shared" si="145"/>
        <v>47.09484950362441</v>
      </c>
      <c r="T322" s="176">
        <f t="shared" si="145"/>
        <v>44.510174651035975</v>
      </c>
      <c r="U322" s="176">
        <f t="shared" si="145"/>
        <v>41.898185209954661</v>
      </c>
      <c r="V322" s="176">
        <f t="shared" si="145"/>
        <v>39.259297843743646</v>
      </c>
      <c r="W322" s="176">
        <f t="shared" si="145"/>
        <v>36.593958660079302</v>
      </c>
      <c r="X322" s="176">
        <f t="shared" si="145"/>
        <v>36.061629560315851</v>
      </c>
      <c r="Y322" s="176">
        <f t="shared" si="145"/>
        <v>35.533129568902041</v>
      </c>
      <c r="Z322" s="176">
        <f t="shared" si="145"/>
        <v>35.008417519029493</v>
      </c>
      <c r="AA322" s="176">
        <f t="shared" si="145"/>
        <v>34.487452831896007</v>
      </c>
      <c r="AB322" s="176">
        <f t="shared" si="145"/>
        <v>33.97019550624443</v>
      </c>
      <c r="AC322" s="176">
        <f t="shared" si="145"/>
        <v>33.456606108124085</v>
      </c>
      <c r="AD322" s="176">
        <f t="shared" si="145"/>
        <v>32.946645760869181</v>
      </c>
      <c r="AE322" s="176">
        <f t="shared" si="145"/>
        <v>32.440276135289039</v>
      </c>
      <c r="AF322" s="176">
        <f t="shared" si="145"/>
        <v>31.937459440064643</v>
      </c>
      <c r="AG322" s="176">
        <f t="shared" si="145"/>
        <v>31.438158412346745</v>
      </c>
      <c r="AH322" s="176">
        <f t="shared" si="145"/>
        <v>30.942336308550509</v>
      </c>
      <c r="AI322" s="176">
        <f t="shared" si="145"/>
        <v>30.449956895341774</v>
      </c>
      <c r="AJ322" s="176">
        <f t="shared" si="145"/>
        <v>29.960984440810599</v>
      </c>
      <c r="AK322" s="176">
        <f t="shared" si="145"/>
        <v>29.475383705827255</v>
      </c>
      <c r="AL322" s="176">
        <f t="shared" si="145"/>
        <v>28.99311993557648</v>
      </c>
      <c r="AM322" s="176">
        <f t="shared" si="145"/>
        <v>28.514158851265702</v>
      </c>
      <c r="AN322" s="176">
        <f t="shared" si="145"/>
        <v>28.038466642002913</v>
      </c>
      <c r="AO322" s="176">
        <f t="shared" si="145"/>
        <v>27.566009956840396</v>
      </c>
      <c r="AP322" s="176">
        <f t="shared" si="145"/>
        <v>27.096755896980213</v>
      </c>
      <c r="AQ322" s="176">
        <f t="shared" si="145"/>
        <v>26.630672008137601</v>
      </c>
    </row>
    <row r="323" spans="7:43" ht="14.25" customHeight="1" thickBot="1">
      <c r="G323" s="22"/>
      <c r="H323" s="308"/>
      <c r="J323" s="304"/>
      <c r="K323" s="144" t="s">
        <v>233</v>
      </c>
      <c r="L323" s="144" t="s">
        <v>214</v>
      </c>
      <c r="M323" s="177">
        <f t="shared" ref="M323:AQ323" si="146" xml:space="preserve"> ((M$74 * M$349 * M$375 * (M194 * 1 + M291) +M226) * 1000 / (M98 * 8760)) + M258 + 0</f>
        <v>61.774957940698151</v>
      </c>
      <c r="N323" s="177">
        <f t="shared" si="146"/>
        <v>56.172923013984388</v>
      </c>
      <c r="O323" s="177">
        <f t="shared" si="146"/>
        <v>55.761594314453774</v>
      </c>
      <c r="P323" s="177">
        <f t="shared" si="146"/>
        <v>55.350265614923153</v>
      </c>
      <c r="Q323" s="177">
        <f t="shared" si="146"/>
        <v>56.826667444789479</v>
      </c>
      <c r="R323" s="177">
        <f t="shared" si="146"/>
        <v>56.400601877497422</v>
      </c>
      <c r="S323" s="177">
        <f t="shared" si="146"/>
        <v>63.070483893796563</v>
      </c>
      <c r="T323" s="177">
        <f t="shared" si="146"/>
        <v>63.472970546098729</v>
      </c>
      <c r="U323" s="177">
        <f t="shared" si="146"/>
        <v>63.86303780196878</v>
      </c>
      <c r="V323" s="177">
        <f t="shared" si="146"/>
        <v>64.240394346083036</v>
      </c>
      <c r="W323" s="177">
        <f t="shared" si="146"/>
        <v>64.604758684905164</v>
      </c>
      <c r="X323" s="177">
        <f t="shared" si="146"/>
        <v>63.047191275363645</v>
      </c>
      <c r="Y323" s="177">
        <f t="shared" si="146"/>
        <v>61.507898468670533</v>
      </c>
      <c r="Z323" s="177">
        <f t="shared" si="146"/>
        <v>59.986560522592065</v>
      </c>
      <c r="AA323" s="177">
        <f t="shared" si="146"/>
        <v>58.482865110818537</v>
      </c>
      <c r="AB323" s="177">
        <f t="shared" si="146"/>
        <v>56.996507109202746</v>
      </c>
      <c r="AC323" s="177">
        <f t="shared" si="146"/>
        <v>55.527188389349902</v>
      </c>
      <c r="AD323" s="177">
        <f t="shared" si="146"/>
        <v>54.074617619265943</v>
      </c>
      <c r="AE323" s="177">
        <f t="shared" si="146"/>
        <v>52.638510070783965</v>
      </c>
      <c r="AF323" s="177">
        <f t="shared" si="146"/>
        <v>51.21858743350171</v>
      </c>
      <c r="AG323" s="177">
        <f t="shared" si="146"/>
        <v>49.814577634974405</v>
      </c>
      <c r="AH323" s="177">
        <f t="shared" si="146"/>
        <v>48.4262146669193</v>
      </c>
      <c r="AI323" s="177">
        <f t="shared" si="146"/>
        <v>47.053238417198386</v>
      </c>
      <c r="AJ323" s="177">
        <f t="shared" si="146"/>
        <v>45.695394507356653</v>
      </c>
      <c r="AK323" s="177">
        <f t="shared" si="146"/>
        <v>44.352434135502556</v>
      </c>
      <c r="AL323" s="177">
        <f t="shared" si="146"/>
        <v>43.024113924327104</v>
      </c>
      <c r="AM323" s="177">
        <f t="shared" si="146"/>
        <v>41.710195774066271</v>
      </c>
      <c r="AN323" s="177">
        <f t="shared" si="146"/>
        <v>40.410446720220349</v>
      </c>
      <c r="AO323" s="177">
        <f t="shared" si="146"/>
        <v>39.124638795851681</v>
      </c>
      <c r="AP323" s="177">
        <f t="shared" si="146"/>
        <v>37.852548898289648</v>
      </c>
      <c r="AQ323" s="177">
        <f t="shared" si="146"/>
        <v>36.593958660079302</v>
      </c>
    </row>
    <row r="324" spans="7:43" ht="14.25" customHeight="1" thickTop="1">
      <c r="G324" s="22"/>
      <c r="H324" s="308"/>
      <c r="J324" s="304"/>
      <c r="K324" s="140" t="s">
        <v>232</v>
      </c>
      <c r="L324" s="140" t="s">
        <v>219</v>
      </c>
      <c r="M324" s="175">
        <f t="shared" ref="M324:AQ324" si="147" xml:space="preserve"> ((M$74 * M$349 * M$375 * (M195 * 1 + M292) +M227) * 1000 / (M99 * 8760)) + M259 + 0</f>
        <v>59.868490553323596</v>
      </c>
      <c r="N324" s="175">
        <f t="shared" si="147"/>
        <v>53.485304521076266</v>
      </c>
      <c r="O324" s="175">
        <f t="shared" si="147"/>
        <v>49.444763067154994</v>
      </c>
      <c r="P324" s="175">
        <f t="shared" si="147"/>
        <v>45.541045311571011</v>
      </c>
      <c r="Q324" s="175">
        <f t="shared" si="147"/>
        <v>43.190830684419431</v>
      </c>
      <c r="R324" s="175">
        <f t="shared" si="147"/>
        <v>39.411124820912292</v>
      </c>
      <c r="S324" s="175">
        <f t="shared" si="147"/>
        <v>40.215368357927964</v>
      </c>
      <c r="T324" s="175">
        <f t="shared" si="147"/>
        <v>36.712363847287044</v>
      </c>
      <c r="U324" s="175">
        <f t="shared" si="147"/>
        <v>33.222366855710078</v>
      </c>
      <c r="V324" s="175">
        <f t="shared" si="147"/>
        <v>29.744382874549935</v>
      </c>
      <c r="W324" s="175">
        <f t="shared" si="147"/>
        <v>26.277532335480338</v>
      </c>
      <c r="X324" s="175">
        <f t="shared" si="147"/>
        <v>25.906377270653305</v>
      </c>
      <c r="Y324" s="175">
        <f t="shared" si="147"/>
        <v>25.536828937708652</v>
      </c>
      <c r="Z324" s="175">
        <f t="shared" si="147"/>
        <v>25.16887692585663</v>
      </c>
      <c r="AA324" s="175">
        <f t="shared" si="147"/>
        <v>24.802510914055688</v>
      </c>
      <c r="AB324" s="175">
        <f t="shared" si="147"/>
        <v>24.437720670047444</v>
      </c>
      <c r="AC324" s="175">
        <f t="shared" si="147"/>
        <v>24.074496049404036</v>
      </c>
      <c r="AD324" s="175">
        <f t="shared" si="147"/>
        <v>23.712826994587797</v>
      </c>
      <c r="AE324" s="175">
        <f t="shared" si="147"/>
        <v>23.352703534022911</v>
      </c>
      <c r="AF324" s="175">
        <f t="shared" si="147"/>
        <v>22.994115781178984</v>
      </c>
      <c r="AG324" s="175">
        <f t="shared" si="147"/>
        <v>22.637053933666312</v>
      </c>
      <c r="AH324" s="175">
        <f t="shared" si="147"/>
        <v>22.281508272342645</v>
      </c>
      <c r="AI324" s="175">
        <f t="shared" si="147"/>
        <v>21.927469160431372</v>
      </c>
      <c r="AJ324" s="175">
        <f t="shared" si="147"/>
        <v>21.574927042650796</v>
      </c>
      <c r="AK324" s="175">
        <f t="shared" si="147"/>
        <v>21.223872444354527</v>
      </c>
      <c r="AL324" s="175">
        <f t="shared" si="147"/>
        <v>20.87429597068267</v>
      </c>
      <c r="AM324" s="175">
        <f t="shared" si="147"/>
        <v>20.526188305723718</v>
      </c>
      <c r="AN324" s="175">
        <f t="shared" si="147"/>
        <v>20.179540211687023</v>
      </c>
      <c r="AO324" s="175">
        <f t="shared" si="147"/>
        <v>19.834342528085635</v>
      </c>
      <c r="AP324" s="175">
        <f t="shared" si="147"/>
        <v>19.490586170929333</v>
      </c>
      <c r="AQ324" s="175">
        <f t="shared" si="147"/>
        <v>19.148262131927851</v>
      </c>
    </row>
    <row r="325" spans="7:43" ht="14.25" customHeight="1">
      <c r="G325" s="22"/>
      <c r="H325" s="308"/>
      <c r="J325" s="304"/>
      <c r="K325" s="19" t="s">
        <v>232</v>
      </c>
      <c r="L325" s="129" t="s">
        <v>218</v>
      </c>
      <c r="M325" s="176">
        <f t="shared" ref="M325:AQ325" si="148" xml:space="preserve"> ((M$74 * M$349 * M$375 * (M196 * 1 + M293) +M228) * 1000 / (M100 * 8760)) + M260 + 0</f>
        <v>60.304923830397804</v>
      </c>
      <c r="N325" s="176">
        <f t="shared" si="148"/>
        <v>54.256867525183338</v>
      </c>
      <c r="O325" s="176">
        <f t="shared" si="148"/>
        <v>51.272234979807905</v>
      </c>
      <c r="P325" s="176">
        <f t="shared" si="148"/>
        <v>48.349361299206485</v>
      </c>
      <c r="Q325" s="176">
        <f t="shared" si="148"/>
        <v>47.040557834977278</v>
      </c>
      <c r="R325" s="176">
        <f t="shared" si="148"/>
        <v>44.135856802804454</v>
      </c>
      <c r="S325" s="176">
        <f t="shared" si="148"/>
        <v>46.470341803162633</v>
      </c>
      <c r="T325" s="176">
        <f t="shared" si="148"/>
        <v>43.919941385372141</v>
      </c>
      <c r="U325" s="176">
        <f t="shared" si="148"/>
        <v>41.342588587929633</v>
      </c>
      <c r="V325" s="176">
        <f t="shared" si="148"/>
        <v>38.738694548976689</v>
      </c>
      <c r="W325" s="176">
        <f t="shared" si="148"/>
        <v>36.108699460517791</v>
      </c>
      <c r="X325" s="176">
        <f t="shared" si="148"/>
        <v>35.583429383672687</v>
      </c>
      <c r="Y325" s="176">
        <f t="shared" si="148"/>
        <v>35.061937638761641</v>
      </c>
      <c r="Z325" s="176">
        <f t="shared" si="148"/>
        <v>34.544183604874377</v>
      </c>
      <c r="AA325" s="176">
        <f t="shared" si="148"/>
        <v>34.030127241309444</v>
      </c>
      <c r="AB325" s="176">
        <f t="shared" si="148"/>
        <v>33.51972907725186</v>
      </c>
      <c r="AC325" s="176">
        <f t="shared" si="148"/>
        <v>33.012950201670222</v>
      </c>
      <c r="AD325" s="176">
        <f t="shared" si="148"/>
        <v>32.509752253428118</v>
      </c>
      <c r="AE325" s="176">
        <f t="shared" si="148"/>
        <v>32.010097411604328</v>
      </c>
      <c r="AF325" s="176">
        <f t="shared" si="148"/>
        <v>31.513948386016803</v>
      </c>
      <c r="AG325" s="176">
        <f t="shared" si="148"/>
        <v>31.021268407945417</v>
      </c>
      <c r="AH325" s="176">
        <f t="shared" si="148"/>
        <v>30.532021221048662</v>
      </c>
      <c r="AI325" s="176">
        <f t="shared" si="148"/>
        <v>30.046171072469473</v>
      </c>
      <c r="AJ325" s="176">
        <f t="shared" si="148"/>
        <v>29.563682704125792</v>
      </c>
      <c r="AK325" s="176">
        <f t="shared" si="148"/>
        <v>29.084521344181187</v>
      </c>
      <c r="AL325" s="176">
        <f t="shared" si="148"/>
        <v>28.608652698691401</v>
      </c>
      <c r="AM325" s="176">
        <f t="shared" si="148"/>
        <v>28.136042943422463</v>
      </c>
      <c r="AN325" s="176">
        <f t="shared" si="148"/>
        <v>27.666658715836348</v>
      </c>
      <c r="AO325" s="176">
        <f t="shared" si="148"/>
        <v>27.200467107240129</v>
      </c>
      <c r="AP325" s="176">
        <f t="shared" si="148"/>
        <v>26.737435655094899</v>
      </c>
      <c r="AQ325" s="176">
        <f t="shared" si="148"/>
        <v>26.277532335480338</v>
      </c>
    </row>
    <row r="326" spans="7:43" ht="14.25" customHeight="1" thickBot="1">
      <c r="G326" s="22"/>
      <c r="H326" s="308"/>
      <c r="J326" s="304"/>
      <c r="K326" s="144" t="s">
        <v>232</v>
      </c>
      <c r="L326" s="144" t="s">
        <v>214</v>
      </c>
      <c r="M326" s="177">
        <f t="shared" ref="M326:AQ326" si="149" xml:space="preserve"> ((M$74 * M$349 * M$375 * (M197 * 1 + M294) +M229) * 1000 / (M101 * 8760)) + M261 + 0</f>
        <v>60.955782652183892</v>
      </c>
      <c r="N326" s="177">
        <f t="shared" si="149"/>
        <v>55.42803427669309</v>
      </c>
      <c r="O326" s="177">
        <f t="shared" si="149"/>
        <v>55.02216005770515</v>
      </c>
      <c r="P326" s="177">
        <f t="shared" si="149"/>
        <v>54.616285838717204</v>
      </c>
      <c r="Q326" s="177">
        <f t="shared" si="149"/>
        <v>56.073109639957359</v>
      </c>
      <c r="R326" s="177">
        <f t="shared" si="149"/>
        <v>55.652693973460821</v>
      </c>
      <c r="S326" s="177">
        <f t="shared" si="149"/>
        <v>62.234129105987044</v>
      </c>
      <c r="T326" s="177">
        <f t="shared" si="149"/>
        <v>62.631278528924533</v>
      </c>
      <c r="U326" s="177">
        <f t="shared" si="149"/>
        <v>63.016173244536866</v>
      </c>
      <c r="V326" s="177">
        <f t="shared" si="149"/>
        <v>63.388525800527091</v>
      </c>
      <c r="W326" s="177">
        <f t="shared" si="149"/>
        <v>63.748058436142472</v>
      </c>
      <c r="X326" s="177">
        <f t="shared" si="149"/>
        <v>62.211145362510265</v>
      </c>
      <c r="Y326" s="177">
        <f t="shared" si="149"/>
        <v>60.692264558853104</v>
      </c>
      <c r="Z326" s="177">
        <f t="shared" si="149"/>
        <v>59.191100522922852</v>
      </c>
      <c r="AA326" s="177">
        <f t="shared" si="149"/>
        <v>57.707345070055645</v>
      </c>
      <c r="AB326" s="177">
        <f t="shared" si="149"/>
        <v>56.240697122244789</v>
      </c>
      <c r="AC326" s="177">
        <f t="shared" si="149"/>
        <v>54.790862504467903</v>
      </c>
      <c r="AD326" s="177">
        <f t="shared" si="149"/>
        <v>53.35755374797872</v>
      </c>
      <c r="AE326" s="177">
        <f t="shared" si="149"/>
        <v>51.940489900287183</v>
      </c>
      <c r="AF326" s="177">
        <f t="shared" si="149"/>
        <v>50.539396341564235</v>
      </c>
      <c r="AG326" s="177">
        <f t="shared" si="149"/>
        <v>49.154004607219015</v>
      </c>
      <c r="AH326" s="177">
        <f t="shared" si="149"/>
        <v>47.784052216408014</v>
      </c>
      <c r="AI326" s="177">
        <f t="shared" si="149"/>
        <v>46.429282506245869</v>
      </c>
      <c r="AJ326" s="177">
        <f t="shared" si="149"/>
        <v>45.089444471497877</v>
      </c>
      <c r="AK326" s="177">
        <f t="shared" si="149"/>
        <v>43.764292609544064</v>
      </c>
      <c r="AL326" s="177">
        <f t="shared" si="149"/>
        <v>42.453586770413573</v>
      </c>
      <c r="AM326" s="177">
        <f t="shared" si="149"/>
        <v>41.157092011696882</v>
      </c>
      <c r="AN326" s="177">
        <f t="shared" si="149"/>
        <v>39.874578458151944</v>
      </c>
      <c r="AO326" s="177">
        <f t="shared" si="149"/>
        <v>38.605821165827891</v>
      </c>
      <c r="AP326" s="177">
        <f t="shared" si="149"/>
        <v>37.350599990537624</v>
      </c>
      <c r="AQ326" s="177">
        <f t="shared" si="149"/>
        <v>36.108699460517791</v>
      </c>
    </row>
    <row r="327" spans="7:43" ht="14.25" customHeight="1" thickTop="1">
      <c r="G327" s="22"/>
      <c r="H327" s="308"/>
      <c r="J327" s="304"/>
      <c r="K327" s="140" t="s">
        <v>231</v>
      </c>
      <c r="L327" s="140" t="s">
        <v>219</v>
      </c>
      <c r="M327" s="175">
        <f t="shared" ref="M327:AQ327" si="150" xml:space="preserve"> ((M$74 * M$349 * M$375 * (M198 * 1 + M295) +M230) * 1000 / (M102 * 8760)) + M262 + 0</f>
        <v>57.131341191367014</v>
      </c>
      <c r="N327" s="175">
        <f t="shared" si="150"/>
        <v>51.03999037016203</v>
      </c>
      <c r="O327" s="175">
        <f t="shared" si="150"/>
        <v>47.184179905118938</v>
      </c>
      <c r="P327" s="175">
        <f t="shared" si="150"/>
        <v>43.458937645830254</v>
      </c>
      <c r="Q327" s="175">
        <f t="shared" si="150"/>
        <v>41.216173338666941</v>
      </c>
      <c r="R327" s="175">
        <f t="shared" si="150"/>
        <v>37.609273226516891</v>
      </c>
      <c r="S327" s="175">
        <f t="shared" si="150"/>
        <v>38.376747259844485</v>
      </c>
      <c r="T327" s="175">
        <f t="shared" si="150"/>
        <v>35.033897890457581</v>
      </c>
      <c r="U327" s="175">
        <f t="shared" si="150"/>
        <v>31.703461344624895</v>
      </c>
      <c r="V327" s="175">
        <f t="shared" si="150"/>
        <v>28.384488582002962</v>
      </c>
      <c r="W327" s="175">
        <f t="shared" si="150"/>
        <v>25.076140247570734</v>
      </c>
      <c r="X327" s="175">
        <f t="shared" si="150"/>
        <v>24.721954156564308</v>
      </c>
      <c r="Y327" s="175">
        <f t="shared" si="150"/>
        <v>24.369301338679129</v>
      </c>
      <c r="Z327" s="175">
        <f t="shared" si="150"/>
        <v>24.018171859100146</v>
      </c>
      <c r="AA327" s="175">
        <f t="shared" si="150"/>
        <v>23.668555868657275</v>
      </c>
      <c r="AB327" s="175">
        <f t="shared" si="150"/>
        <v>23.320443602904486</v>
      </c>
      <c r="AC327" s="175">
        <f t="shared" si="150"/>
        <v>22.97382538121072</v>
      </c>
      <c r="AD327" s="175">
        <f t="shared" si="150"/>
        <v>22.628691605862532</v>
      </c>
      <c r="AE327" s="175">
        <f t="shared" si="150"/>
        <v>22.285032761178233</v>
      </c>
      <c r="AF327" s="175">
        <f t="shared" si="150"/>
        <v>21.942839412633308</v>
      </c>
      <c r="AG327" s="175">
        <f t="shared" si="150"/>
        <v>21.602102205997088</v>
      </c>
      <c r="AH327" s="175">
        <f t="shared" si="150"/>
        <v>21.262811866480341</v>
      </c>
      <c r="AI327" s="175">
        <f t="shared" si="150"/>
        <v>20.924959197893749</v>
      </c>
      <c r="AJ327" s="175">
        <f t="shared" si="150"/>
        <v>20.588535081817035</v>
      </c>
      <c r="AK327" s="175">
        <f t="shared" si="150"/>
        <v>20.253530476778618</v>
      </c>
      <c r="AL327" s="175">
        <f t="shared" si="150"/>
        <v>19.919936417445633</v>
      </c>
      <c r="AM327" s="175">
        <f t="shared" si="150"/>
        <v>19.587744013824128</v>
      </c>
      <c r="AN327" s="175">
        <f t="shared" si="150"/>
        <v>19.256944450469376</v>
      </c>
      <c r="AO327" s="175">
        <f t="shared" si="150"/>
        <v>18.927528985706076</v>
      </c>
      <c r="AP327" s="175">
        <f t="shared" si="150"/>
        <v>18.599488950858269</v>
      </c>
      <c r="AQ327" s="175">
        <f t="shared" si="150"/>
        <v>18.272815749488963</v>
      </c>
    </row>
    <row r="328" spans="7:43" ht="14.25" customHeight="1">
      <c r="G328" s="22"/>
      <c r="H328" s="308"/>
      <c r="J328" s="304"/>
      <c r="K328" s="19" t="s">
        <v>231</v>
      </c>
      <c r="L328" s="129" t="s">
        <v>218</v>
      </c>
      <c r="M328" s="176">
        <f t="shared" ref="M328:AQ328" si="151" xml:space="preserve"> ((M$74 * M$349 * M$375 * (M199 * 1 + M296) +M231) * 1000 / (M103 * 8760)) + M263 + 0</f>
        <v>57.547821016218862</v>
      </c>
      <c r="N328" s="176">
        <f t="shared" si="151"/>
        <v>51.7762780037882</v>
      </c>
      <c r="O328" s="176">
        <f t="shared" si="151"/>
        <v>48.928100962664594</v>
      </c>
      <c r="P328" s="176">
        <f t="shared" si="151"/>
        <v>46.138859210244362</v>
      </c>
      <c r="Q328" s="176">
        <f t="shared" si="151"/>
        <v>44.889893409098569</v>
      </c>
      <c r="R328" s="176">
        <f t="shared" si="151"/>
        <v>42.11799346316333</v>
      </c>
      <c r="S328" s="176">
        <f t="shared" si="151"/>
        <v>44.345747292079395</v>
      </c>
      <c r="T328" s="176">
        <f t="shared" si="151"/>
        <v>41.911949561474934</v>
      </c>
      <c r="U328" s="176">
        <f t="shared" si="151"/>
        <v>39.452431696897044</v>
      </c>
      <c r="V328" s="176">
        <f t="shared" si="151"/>
        <v>36.967586039512611</v>
      </c>
      <c r="W328" s="176">
        <f t="shared" si="151"/>
        <v>34.457832656027236</v>
      </c>
      <c r="X328" s="176">
        <f t="shared" si="151"/>
        <v>33.956577593464331</v>
      </c>
      <c r="Y328" s="176">
        <f t="shared" si="151"/>
        <v>33.458928119899298</v>
      </c>
      <c r="Z328" s="176">
        <f t="shared" si="151"/>
        <v>32.964845471584091</v>
      </c>
      <c r="AA328" s="176">
        <f t="shared" si="151"/>
        <v>32.474291438452703</v>
      </c>
      <c r="AB328" s="176">
        <f t="shared" si="151"/>
        <v>31.987228354270723</v>
      </c>
      <c r="AC328" s="176">
        <f t="shared" si="151"/>
        <v>31.503619086994409</v>
      </c>
      <c r="AD328" s="176">
        <f t="shared" si="151"/>
        <v>31.023427029334123</v>
      </c>
      <c r="AE328" s="176">
        <f t="shared" si="151"/>
        <v>30.546616089517158</v>
      </c>
      <c r="AF328" s="176">
        <f t="shared" si="151"/>
        <v>30.073150682244886</v>
      </c>
      <c r="AG328" s="176">
        <f t="shared" si="151"/>
        <v>29.602995719839726</v>
      </c>
      <c r="AH328" s="176">
        <f t="shared" si="151"/>
        <v>29.136116603577065</v>
      </c>
      <c r="AI328" s="176">
        <f t="shared" si="151"/>
        <v>28.672479215197765</v>
      </c>
      <c r="AJ328" s="176">
        <f t="shared" si="151"/>
        <v>28.212049908596867</v>
      </c>
      <c r="AK328" s="176">
        <f t="shared" si="151"/>
        <v>27.754795501684235</v>
      </c>
      <c r="AL328" s="176">
        <f t="shared" si="151"/>
        <v>27.300683268412946</v>
      </c>
      <c r="AM328" s="176">
        <f t="shared" si="151"/>
        <v>26.849680930971534</v>
      </c>
      <c r="AN328" s="176">
        <f t="shared" si="151"/>
        <v>26.401756652136012</v>
      </c>
      <c r="AO328" s="176">
        <f t="shared" si="151"/>
        <v>25.956879027778001</v>
      </c>
      <c r="AP328" s="176">
        <f t="shared" si="151"/>
        <v>25.515017079525244</v>
      </c>
      <c r="AQ328" s="176">
        <f t="shared" si="151"/>
        <v>25.076140247570734</v>
      </c>
    </row>
    <row r="329" spans="7:43" ht="14.25" customHeight="1" thickBot="1">
      <c r="G329" s="22"/>
      <c r="H329" s="308"/>
      <c r="J329" s="304"/>
      <c r="K329" s="144" t="s">
        <v>231</v>
      </c>
      <c r="L329" s="144" t="s">
        <v>214</v>
      </c>
      <c r="M329" s="177">
        <f t="shared" ref="M329:AQ329" si="152" xml:space="preserve"> ((M$74 * M$349 * M$375 * (M200 * 1 + M297) +M232) * 1000 / (M104 * 8760)) + M264 + 0</f>
        <v>58.168922986073156</v>
      </c>
      <c r="N329" s="177">
        <f t="shared" si="152"/>
        <v>52.893899755298584</v>
      </c>
      <c r="O329" s="177">
        <f t="shared" si="152"/>
        <v>52.506581847807226</v>
      </c>
      <c r="P329" s="177">
        <f t="shared" si="152"/>
        <v>52.119263940315861</v>
      </c>
      <c r="Q329" s="177">
        <f t="shared" si="152"/>
        <v>53.509482682681245</v>
      </c>
      <c r="R329" s="177">
        <f t="shared" si="152"/>
        <v>53.108288153425214</v>
      </c>
      <c r="S329" s="177">
        <f t="shared" si="152"/>
        <v>59.388824251964472</v>
      </c>
      <c r="T329" s="177">
        <f t="shared" si="152"/>
        <v>59.767816255539159</v>
      </c>
      <c r="U329" s="177">
        <f t="shared" si="152"/>
        <v>60.135113829223876</v>
      </c>
      <c r="V329" s="177">
        <f t="shared" si="152"/>
        <v>60.490442662858122</v>
      </c>
      <c r="W329" s="177">
        <f t="shared" si="152"/>
        <v>60.833537694734339</v>
      </c>
      <c r="X329" s="177">
        <f t="shared" si="152"/>
        <v>59.366891310641073</v>
      </c>
      <c r="Y329" s="177">
        <f t="shared" si="152"/>
        <v>57.917452772592981</v>
      </c>
      <c r="Z329" s="177">
        <f t="shared" si="152"/>
        <v>56.484921002904336</v>
      </c>
      <c r="AA329" s="177">
        <f t="shared" si="152"/>
        <v>55.069001906918352</v>
      </c>
      <c r="AB329" s="177">
        <f t="shared" si="152"/>
        <v>53.66940817172356</v>
      </c>
      <c r="AC329" s="177">
        <f t="shared" si="152"/>
        <v>52.285859071792764</v>
      </c>
      <c r="AD329" s="177">
        <f t="shared" si="152"/>
        <v>50.918080281268175</v>
      </c>
      <c r="AE329" s="177">
        <f t="shared" si="152"/>
        <v>49.565803692629146</v>
      </c>
      <c r="AF329" s="177">
        <f t="shared" si="152"/>
        <v>48.228767241490772</v>
      </c>
      <c r="AG329" s="177">
        <f t="shared" si="152"/>
        <v>46.906714737292766</v>
      </c>
      <c r="AH329" s="177">
        <f t="shared" si="152"/>
        <v>45.599395699649058</v>
      </c>
      <c r="AI329" s="177">
        <f t="shared" si="152"/>
        <v>44.306565200138394</v>
      </c>
      <c r="AJ329" s="177">
        <f t="shared" si="152"/>
        <v>43.027983709325973</v>
      </c>
      <c r="AK329" s="177">
        <f t="shared" si="152"/>
        <v>41.76341694881566</v>
      </c>
      <c r="AL329" s="177">
        <f t="shared" si="152"/>
        <v>40.512635748140738</v>
      </c>
      <c r="AM329" s="177">
        <f t="shared" si="152"/>
        <v>39.275415906309426</v>
      </c>
      <c r="AN329" s="177">
        <f t="shared" si="152"/>
        <v>38.051538057829738</v>
      </c>
      <c r="AO329" s="177">
        <f t="shared" si="152"/>
        <v>36.840787543045359</v>
      </c>
      <c r="AP329" s="177">
        <f t="shared" si="152"/>
        <v>35.642954282621595</v>
      </c>
      <c r="AQ329" s="177">
        <f t="shared" si="152"/>
        <v>34.457832656027236</v>
      </c>
    </row>
    <row r="330" spans="7:43" ht="14.25" customHeight="1" thickTop="1">
      <c r="G330" s="22"/>
      <c r="H330" s="308"/>
      <c r="J330" s="304"/>
      <c r="K330" s="140" t="s">
        <v>230</v>
      </c>
      <c r="L330" s="140" t="s">
        <v>219</v>
      </c>
      <c r="M330" s="175">
        <f t="shared" ref="M330:AQ330" si="153" xml:space="preserve"> ((M$74 * M$349 * M$375 * (M201 * 1 + M298) +M233) * 1000 / (M105 * 8760)) + M265 + 0</f>
        <v>54.112507304008602</v>
      </c>
      <c r="N330" s="175">
        <f t="shared" si="153"/>
        <v>48.343024933558993</v>
      </c>
      <c r="O330" s="175">
        <f t="shared" si="153"/>
        <v>44.690956426123982</v>
      </c>
      <c r="P330" s="175">
        <f t="shared" si="153"/>
        <v>41.162556868869736</v>
      </c>
      <c r="Q330" s="175">
        <f t="shared" si="153"/>
        <v>39.038300770171972</v>
      </c>
      <c r="R330" s="175">
        <f t="shared" si="153"/>
        <v>35.621990132377213</v>
      </c>
      <c r="S330" s="175">
        <f t="shared" si="153"/>
        <v>36.34891065214881</v>
      </c>
      <c r="T330" s="175">
        <f t="shared" si="153"/>
        <v>33.182698252001558</v>
      </c>
      <c r="U330" s="175">
        <f t="shared" si="153"/>
        <v>30.028242778809535</v>
      </c>
      <c r="V330" s="175">
        <f t="shared" si="153"/>
        <v>26.884645339750577</v>
      </c>
      <c r="W330" s="175">
        <f t="shared" si="153"/>
        <v>23.751110931525947</v>
      </c>
      <c r="X330" s="175">
        <f t="shared" si="153"/>
        <v>23.415640119238073</v>
      </c>
      <c r="Y330" s="175">
        <f t="shared" si="153"/>
        <v>23.081621561548854</v>
      </c>
      <c r="Z330" s="175">
        <f t="shared" si="153"/>
        <v>22.749045848601273</v>
      </c>
      <c r="AA330" s="175">
        <f t="shared" si="153"/>
        <v>22.41790365165777</v>
      </c>
      <c r="AB330" s="175">
        <f t="shared" si="153"/>
        <v>22.088185722228008</v>
      </c>
      <c r="AC330" s="175">
        <f t="shared" si="153"/>
        <v>21.759882891207809</v>
      </c>
      <c r="AD330" s="175">
        <f t="shared" si="153"/>
        <v>21.432986068029244</v>
      </c>
      <c r="AE330" s="175">
        <f t="shared" si="153"/>
        <v>21.107486239821526</v>
      </c>
      <c r="AF330" s="175">
        <f t="shared" si="153"/>
        <v>20.783374470582711</v>
      </c>
      <c r="AG330" s="175">
        <f t="shared" si="153"/>
        <v>20.460641900361935</v>
      </c>
      <c r="AH330" s="175">
        <f t="shared" si="153"/>
        <v>20.139279744452072</v>
      </c>
      <c r="AI330" s="175">
        <f t="shared" si="153"/>
        <v>19.819279292592679</v>
      </c>
      <c r="AJ330" s="175">
        <f t="shared" si="153"/>
        <v>19.500631908183003</v>
      </c>
      <c r="AK330" s="175">
        <f t="shared" si="153"/>
        <v>19.183329027505014</v>
      </c>
      <c r="AL330" s="175">
        <f t="shared" si="153"/>
        <v>18.867362158956198</v>
      </c>
      <c r="AM330" s="175">
        <f t="shared" si="153"/>
        <v>18.552722882292041</v>
      </c>
      <c r="AN330" s="175">
        <f t="shared" si="153"/>
        <v>18.239402847878047</v>
      </c>
      <c r="AO330" s="175">
        <f t="shared" si="153"/>
        <v>17.927393775951145</v>
      </c>
      <c r="AP330" s="175">
        <f t="shared" si="153"/>
        <v>17.616687455890318</v>
      </c>
      <c r="AQ330" s="175">
        <f t="shared" si="153"/>
        <v>17.307275745496387</v>
      </c>
    </row>
    <row r="331" spans="7:43" ht="14.25" customHeight="1">
      <c r="G331" s="22"/>
      <c r="H331" s="308"/>
      <c r="J331" s="304"/>
      <c r="K331" s="19" t="s">
        <v>230</v>
      </c>
      <c r="L331" s="129" t="s">
        <v>218</v>
      </c>
      <c r="M331" s="176">
        <f t="shared" ref="M331:AQ331" si="154" xml:space="preserve"> ((M$74 * M$349 * M$375 * (M202 * 1 + M299) +M234) * 1000 / (M106 * 8760)) + M266 + 0</f>
        <v>54.50698023417803</v>
      </c>
      <c r="N331" s="176">
        <f t="shared" si="154"/>
        <v>49.040406950532685</v>
      </c>
      <c r="O331" s="176">
        <f t="shared" si="154"/>
        <v>46.342728273173023</v>
      </c>
      <c r="P331" s="176">
        <f t="shared" si="154"/>
        <v>43.700870729606507</v>
      </c>
      <c r="Q331" s="176">
        <f t="shared" si="154"/>
        <v>42.51790058349043</v>
      </c>
      <c r="R331" s="176">
        <f t="shared" si="154"/>
        <v>39.892468501159648</v>
      </c>
      <c r="S331" s="176">
        <f t="shared" si="154"/>
        <v>42.002507278911459</v>
      </c>
      <c r="T331" s="176">
        <f t="shared" si="154"/>
        <v>39.697312009073926</v>
      </c>
      <c r="U331" s="176">
        <f t="shared" si="154"/>
        <v>37.367755663363255</v>
      </c>
      <c r="V331" s="176">
        <f t="shared" si="154"/>
        <v>35.014209851544166</v>
      </c>
      <c r="W331" s="176">
        <f t="shared" si="154"/>
        <v>32.63707244389591</v>
      </c>
      <c r="X331" s="176">
        <f t="shared" si="154"/>
        <v>32.162303820081327</v>
      </c>
      <c r="Y331" s="176">
        <f t="shared" si="154"/>
        <v>31.690950265069862</v>
      </c>
      <c r="Z331" s="176">
        <f t="shared" si="154"/>
        <v>31.222975063399279</v>
      </c>
      <c r="AA331" s="176">
        <f t="shared" si="154"/>
        <v>30.758342024032711</v>
      </c>
      <c r="AB331" s="176">
        <f t="shared" si="154"/>
        <v>30.297015471028679</v>
      </c>
      <c r="AC331" s="176">
        <f t="shared" si="154"/>
        <v>29.838960234409619</v>
      </c>
      <c r="AD331" s="176">
        <f t="shared" si="154"/>
        <v>29.38414164122393</v>
      </c>
      <c r="AE331" s="176">
        <f t="shared" si="154"/>
        <v>28.932525506796903</v>
      </c>
      <c r="AF331" s="176">
        <f t="shared" si="154"/>
        <v>28.484078126165699</v>
      </c>
      <c r="AG331" s="176">
        <f t="shared" si="154"/>
        <v>28.0387662656941</v>
      </c>
      <c r="AH331" s="176">
        <f t="shared" si="154"/>
        <v>27.596557154862481</v>
      </c>
      <c r="AI331" s="176">
        <f t="shared" si="154"/>
        <v>27.157418478228756</v>
      </c>
      <c r="AJ331" s="176">
        <f t="shared" si="154"/>
        <v>26.721318367556304</v>
      </c>
      <c r="AK331" s="176">
        <f t="shared" si="154"/>
        <v>26.288225394104654</v>
      </c>
      <c r="AL331" s="176">
        <f t="shared" si="154"/>
        <v>25.858108561079113</v>
      </c>
      <c r="AM331" s="176">
        <f t="shared" si="154"/>
        <v>25.430937296235584</v>
      </c>
      <c r="AN331" s="176">
        <f t="shared" si="154"/>
        <v>25.006681444636694</v>
      </c>
      <c r="AO331" s="176">
        <f t="shared" si="154"/>
        <v>24.585311261555805</v>
      </c>
      <c r="AP331" s="176">
        <f t="shared" si="154"/>
        <v>24.166797405525344</v>
      </c>
      <c r="AQ331" s="176">
        <f t="shared" si="154"/>
        <v>23.751110931525947</v>
      </c>
    </row>
    <row r="332" spans="7:43" ht="14.25" customHeight="1" thickBot="1">
      <c r="G332" s="22"/>
      <c r="H332" s="308"/>
      <c r="J332" s="304"/>
      <c r="K332" s="144" t="s">
        <v>230</v>
      </c>
      <c r="L332" s="144" t="s">
        <v>214</v>
      </c>
      <c r="M332" s="177">
        <f t="shared" ref="M332:AQ332" si="155" xml:space="preserve"> ((M$74 * M$349 * M$375 * (M203 * 1 + M300) +M235) * 1000 / (M107 * 8760)) + M267 + 0</f>
        <v>55.095263025714395</v>
      </c>
      <c r="N332" s="177">
        <f t="shared" si="155"/>
        <v>50.098973298365287</v>
      </c>
      <c r="O332" s="177">
        <f t="shared" si="155"/>
        <v>49.7321213627894</v>
      </c>
      <c r="P332" s="177">
        <f t="shared" si="155"/>
        <v>49.365269427213505</v>
      </c>
      <c r="Q332" s="177">
        <f t="shared" si="155"/>
        <v>50.682028674969168</v>
      </c>
      <c r="R332" s="177">
        <f t="shared" si="155"/>
        <v>50.302033361679101</v>
      </c>
      <c r="S332" s="177">
        <f t="shared" si="155"/>
        <v>56.250704413648911</v>
      </c>
      <c r="T332" s="177">
        <f t="shared" si="155"/>
        <v>56.609670388084936</v>
      </c>
      <c r="U332" s="177">
        <f t="shared" si="155"/>
        <v>56.957559869135004</v>
      </c>
      <c r="V332" s="177">
        <f t="shared" si="155"/>
        <v>57.294113041253837</v>
      </c>
      <c r="W332" s="177">
        <f t="shared" si="155"/>
        <v>57.619078848658617</v>
      </c>
      <c r="X332" s="177">
        <f t="shared" si="155"/>
        <v>56.229930414250134</v>
      </c>
      <c r="Y332" s="177">
        <f t="shared" si="155"/>
        <v>54.857080559139597</v>
      </c>
      <c r="Z332" s="177">
        <f t="shared" si="155"/>
        <v>53.500244114659033</v>
      </c>
      <c r="AA332" s="177">
        <f t="shared" si="155"/>
        <v>52.159142526184425</v>
      </c>
      <c r="AB332" s="177">
        <f t="shared" si="155"/>
        <v>50.833503662488063</v>
      </c>
      <c r="AC332" s="177">
        <f t="shared" si="155"/>
        <v>49.523061631647508</v>
      </c>
      <c r="AD332" s="177">
        <f t="shared" si="155"/>
        <v>48.227556603249653</v>
      </c>
      <c r="AE332" s="177">
        <f t="shared" si="155"/>
        <v>46.94673463664008</v>
      </c>
      <c r="AF332" s="177">
        <f t="shared" si="155"/>
        <v>45.680347514979374</v>
      </c>
      <c r="AG332" s="177">
        <f t="shared" si="155"/>
        <v>44.428152584878418</v>
      </c>
      <c r="AH332" s="177">
        <f t="shared" si="155"/>
        <v>43.189912601395342</v>
      </c>
      <c r="AI332" s="177">
        <f t="shared" si="155"/>
        <v>41.965395578185891</v>
      </c>
      <c r="AJ332" s="177">
        <f t="shared" si="155"/>
        <v>40.754374642608553</v>
      </c>
      <c r="AK332" s="177">
        <f t="shared" si="155"/>
        <v>39.55662789559431</v>
      </c>
      <c r="AL332" s="177">
        <f t="shared" si="155"/>
        <v>38.371938276099343</v>
      </c>
      <c r="AM332" s="177">
        <f t="shared" si="155"/>
        <v>37.200093429966486</v>
      </c>
      <c r="AN332" s="177">
        <f t="shared" si="155"/>
        <v>36.040885583029421</v>
      </c>
      <c r="AO332" s="177">
        <f t="shared" si="155"/>
        <v>34.894111418299993</v>
      </c>
      <c r="AP332" s="177">
        <f t="shared" si="155"/>
        <v>33.759571957086365</v>
      </c>
      <c r="AQ332" s="177">
        <f t="shared" si="155"/>
        <v>32.63707244389591</v>
      </c>
    </row>
    <row r="333" spans="7:43" ht="14.25" customHeight="1" thickTop="1">
      <c r="G333" s="22"/>
      <c r="H333" s="308"/>
      <c r="J333" s="304"/>
      <c r="K333" s="140" t="s">
        <v>229</v>
      </c>
      <c r="L333" s="140" t="s">
        <v>219</v>
      </c>
      <c r="M333" s="175">
        <f t="shared" ref="M333:AQ333" si="156" xml:space="preserve"> ((M$74 * M$349 * M$375 * (M204 * 1 + M301) +M236) * 1000 / (M108 * 8760)) + M268 + 0</f>
        <v>51.223845913307414</v>
      </c>
      <c r="N333" s="175">
        <f t="shared" si="156"/>
        <v>45.762352985561279</v>
      </c>
      <c r="O333" s="175">
        <f t="shared" si="156"/>
        <v>42.305241056914134</v>
      </c>
      <c r="P333" s="175">
        <f t="shared" si="156"/>
        <v>38.965196319641642</v>
      </c>
      <c r="Q333" s="175">
        <f t="shared" si="156"/>
        <v>36.954338340565194</v>
      </c>
      <c r="R333" s="175">
        <f t="shared" si="156"/>
        <v>33.720398935036521</v>
      </c>
      <c r="S333" s="175">
        <f t="shared" si="156"/>
        <v>34.408514613853775</v>
      </c>
      <c r="T333" s="175">
        <f t="shared" si="156"/>
        <v>31.411322574631232</v>
      </c>
      <c r="U333" s="175">
        <f t="shared" si="156"/>
        <v>28.425259848108716</v>
      </c>
      <c r="V333" s="175">
        <f t="shared" si="156"/>
        <v>25.449475526617942</v>
      </c>
      <c r="W333" s="175">
        <f t="shared" si="156"/>
        <v>22.483217046130669</v>
      </c>
      <c r="X333" s="175">
        <f t="shared" si="156"/>
        <v>22.165654507390698</v>
      </c>
      <c r="Y333" s="175">
        <f t="shared" si="156"/>
        <v>21.849466698255668</v>
      </c>
      <c r="Z333" s="175">
        <f t="shared" si="156"/>
        <v>21.534644711190332</v>
      </c>
      <c r="AA333" s="175">
        <f t="shared" si="156"/>
        <v>21.221179715448553</v>
      </c>
      <c r="AB333" s="175">
        <f t="shared" si="156"/>
        <v>20.909062956247599</v>
      </c>
      <c r="AC333" s="175">
        <f t="shared" si="156"/>
        <v>20.598285753953085</v>
      </c>
      <c r="AD333" s="175">
        <f t="shared" si="156"/>
        <v>20.288839503274392</v>
      </c>
      <c r="AE333" s="175">
        <f t="shared" si="156"/>
        <v>19.980715672470403</v>
      </c>
      <c r="AF333" s="175">
        <f t="shared" si="156"/>
        <v>19.673905802565361</v>
      </c>
      <c r="AG333" s="175">
        <f t="shared" si="156"/>
        <v>19.368401506574809</v>
      </c>
      <c r="AH333" s="175">
        <f t="shared" si="156"/>
        <v>19.064194468741324</v>
      </c>
      <c r="AI333" s="175">
        <f t="shared" si="156"/>
        <v>18.761276443780019</v>
      </c>
      <c r="AJ333" s="175">
        <f t="shared" si="156"/>
        <v>18.45963925613356</v>
      </c>
      <c r="AK333" s="175">
        <f t="shared" si="156"/>
        <v>18.159274799236659</v>
      </c>
      <c r="AL333" s="175">
        <f t="shared" si="156"/>
        <v>17.860175034789858</v>
      </c>
      <c r="AM333" s="175">
        <f t="shared" si="156"/>
        <v>17.562331992042413</v>
      </c>
      <c r="AN333" s="175">
        <f t="shared" si="156"/>
        <v>17.265737767084261</v>
      </c>
      <c r="AO333" s="175">
        <f t="shared" si="156"/>
        <v>16.970384522146865</v>
      </c>
      <c r="AP333" s="175">
        <f t="shared" si="156"/>
        <v>16.676264484912743</v>
      </c>
      <c r="AQ333" s="175">
        <f t="shared" si="156"/>
        <v>16.383369947833767</v>
      </c>
    </row>
    <row r="334" spans="7:43" ht="14.25" customHeight="1">
      <c r="G334" s="22"/>
      <c r="H334" s="308"/>
      <c r="J334" s="304"/>
      <c r="K334" s="19" t="s">
        <v>229</v>
      </c>
      <c r="L334" s="129" t="s">
        <v>218</v>
      </c>
      <c r="M334" s="176">
        <f t="shared" ref="M334:AQ334" si="157" xml:space="preserve"> ((M$74 * M$349 * M$375 * (M205 * 1 + M302) +M237) * 1000 / (M109 * 8760)) + M269 + 0</f>
        <v>51.597260888859154</v>
      </c>
      <c r="N334" s="176">
        <f t="shared" si="157"/>
        <v>46.422507000962547</v>
      </c>
      <c r="O334" s="176">
        <f t="shared" si="157"/>
        <v>43.868837179005332</v>
      </c>
      <c r="P334" s="176">
        <f t="shared" si="157"/>
        <v>41.368008618682168</v>
      </c>
      <c r="Q334" s="176">
        <f t="shared" si="157"/>
        <v>40.248188386656004</v>
      </c>
      <c r="R334" s="176">
        <f t="shared" si="157"/>
        <v>37.762908455241636</v>
      </c>
      <c r="S334" s="176">
        <f t="shared" si="157"/>
        <v>39.760308069630881</v>
      </c>
      <c r="T334" s="176">
        <f t="shared" si="157"/>
        <v>37.578169906288089</v>
      </c>
      <c r="U334" s="176">
        <f t="shared" si="157"/>
        <v>35.372971122416338</v>
      </c>
      <c r="V334" s="176">
        <f t="shared" si="157"/>
        <v>33.145063490318861</v>
      </c>
      <c r="W334" s="176">
        <f t="shared" si="157"/>
        <v>30.894823640961299</v>
      </c>
      <c r="X334" s="176">
        <f t="shared" si="157"/>
        <v>30.445399357327155</v>
      </c>
      <c r="Y334" s="176">
        <f t="shared" si="157"/>
        <v>29.999207837556124</v>
      </c>
      <c r="Z334" s="176">
        <f t="shared" si="157"/>
        <v>29.556214326149437</v>
      </c>
      <c r="AA334" s="176">
        <f t="shared" si="157"/>
        <v>29.116384564038569</v>
      </c>
      <c r="AB334" s="176">
        <f t="shared" si="157"/>
        <v>28.679684779753302</v>
      </c>
      <c r="AC334" s="176">
        <f t="shared" si="157"/>
        <v>28.246081680777696</v>
      </c>
      <c r="AD334" s="176">
        <f t="shared" si="157"/>
        <v>27.815542445089296</v>
      </c>
      <c r="AE334" s="176">
        <f t="shared" si="157"/>
        <v>27.388034712877079</v>
      </c>
      <c r="AF334" s="176">
        <f t="shared" si="157"/>
        <v>26.96352657843369</v>
      </c>
      <c r="AG334" s="176">
        <f t="shared" si="157"/>
        <v>26.541986582217778</v>
      </c>
      <c r="AH334" s="176">
        <f t="shared" si="157"/>
        <v>26.123383703082265</v>
      </c>
      <c r="AI334" s="176">
        <f t="shared" si="157"/>
        <v>25.707687350664436</v>
      </c>
      <c r="AJ334" s="176">
        <f t="shared" si="157"/>
        <v>25.294867357934088</v>
      </c>
      <c r="AK334" s="176">
        <f t="shared" si="157"/>
        <v>24.884893973895757</v>
      </c>
      <c r="AL334" s="176">
        <f t="shared" si="157"/>
        <v>24.477737856441408</v>
      </c>
      <c r="AM334" s="176">
        <f t="shared" si="157"/>
        <v>24.073370065350044</v>
      </c>
      <c r="AN334" s="176">
        <f t="shared" si="157"/>
        <v>23.671762055430481</v>
      </c>
      <c r="AO334" s="176">
        <f t="shared" si="157"/>
        <v>23.272885669804225</v>
      </c>
      <c r="AP334" s="176">
        <f t="shared" si="157"/>
        <v>22.876713133324838</v>
      </c>
      <c r="AQ334" s="176">
        <f t="shared" si="157"/>
        <v>22.483217046130669</v>
      </c>
    </row>
    <row r="335" spans="7:43" ht="14.25" customHeight="1" thickBot="1">
      <c r="G335" s="22"/>
      <c r="H335" s="308"/>
      <c r="J335" s="304"/>
      <c r="K335" s="144" t="s">
        <v>229</v>
      </c>
      <c r="L335" s="144" t="s">
        <v>214</v>
      </c>
      <c r="M335" s="177">
        <f t="shared" ref="M335:AQ335" si="158" xml:space="preserve"> ((M$74 * M$349 * M$375 * (M206 * 1 + M303) +M238) * 1000 / (M110 * 8760)) + M270 + 0</f>
        <v>52.154139669171691</v>
      </c>
      <c r="N335" s="177">
        <f t="shared" si="158"/>
        <v>47.424564421546592</v>
      </c>
      <c r="O335" s="177">
        <f t="shared" si="158"/>
        <v>47.077295962604829</v>
      </c>
      <c r="P335" s="177">
        <f t="shared" si="158"/>
        <v>46.730027503663059</v>
      </c>
      <c r="Q335" s="177">
        <f t="shared" si="158"/>
        <v>47.976494839449622</v>
      </c>
      <c r="R335" s="177">
        <f t="shared" si="158"/>
        <v>47.616784629268558</v>
      </c>
      <c r="S335" s="177">
        <f t="shared" si="158"/>
        <v>53.24790069718879</v>
      </c>
      <c r="T335" s="177">
        <f t="shared" si="158"/>
        <v>53.58770416737967</v>
      </c>
      <c r="U335" s="177">
        <f t="shared" si="158"/>
        <v>53.917022435188876</v>
      </c>
      <c r="V335" s="177">
        <f t="shared" si="158"/>
        <v>54.235609554676735</v>
      </c>
      <c r="W335" s="177">
        <f t="shared" si="158"/>
        <v>54.543227872047943</v>
      </c>
      <c r="X335" s="177">
        <f t="shared" si="158"/>
        <v>53.228235665993189</v>
      </c>
      <c r="Y335" s="177">
        <f t="shared" si="158"/>
        <v>51.928671980185584</v>
      </c>
      <c r="Z335" s="177">
        <f t="shared" si="158"/>
        <v>50.64426686897604</v>
      </c>
      <c r="AA335" s="177">
        <f t="shared" si="158"/>
        <v>49.374756647685182</v>
      </c>
      <c r="AB335" s="177">
        <f t="shared" si="158"/>
        <v>48.119883712132918</v>
      </c>
      <c r="AC335" s="177">
        <f t="shared" si="158"/>
        <v>46.879396364374678</v>
      </c>
      <c r="AD335" s="177">
        <f t="shared" si="158"/>
        <v>45.65304864439662</v>
      </c>
      <c r="AE335" s="177">
        <f t="shared" si="158"/>
        <v>44.440600167533532</v>
      </c>
      <c r="AF335" s="177">
        <f t="shared" si="158"/>
        <v>43.241815967383573</v>
      </c>
      <c r="AG335" s="177">
        <f t="shared" si="158"/>
        <v>42.056466344004278</v>
      </c>
      <c r="AH335" s="177">
        <f t="shared" si="158"/>
        <v>40.884326717183939</v>
      </c>
      <c r="AI335" s="177">
        <f t="shared" si="158"/>
        <v>39.725177484591342</v>
      </c>
      <c r="AJ335" s="177">
        <f t="shared" si="158"/>
        <v>38.578803884615731</v>
      </c>
      <c r="AK335" s="177">
        <f t="shared" si="158"/>
        <v>37.444995863717068</v>
      </c>
      <c r="AL335" s="177">
        <f t="shared" si="158"/>
        <v>36.323547948114566</v>
      </c>
      <c r="AM335" s="177">
        <f t="shared" si="158"/>
        <v>35.21425911964873</v>
      </c>
      <c r="AN335" s="177">
        <f t="shared" si="158"/>
        <v>34.116932695659457</v>
      </c>
      <c r="AO335" s="177">
        <f t="shared" si="158"/>
        <v>33.031376212729484</v>
      </c>
      <c r="AP335" s="177">
        <f t="shared" si="158"/>
        <v>31.957401314148719</v>
      </c>
      <c r="AQ335" s="177">
        <f t="shared" si="158"/>
        <v>30.894823640961299</v>
      </c>
    </row>
    <row r="336" spans="7:43" ht="14.25" customHeight="1" thickTop="1">
      <c r="G336" s="22"/>
      <c r="H336" s="308"/>
      <c r="J336" s="304"/>
      <c r="K336" s="140" t="s">
        <v>228</v>
      </c>
      <c r="L336" s="140" t="s">
        <v>219</v>
      </c>
      <c r="M336" s="175">
        <f t="shared" ref="M336:AQ336" si="159" xml:space="preserve"> ((M$74 * M$349 * M$375 * (M207 * 1 + M304) +M239) * 1000 / (M111 * 8760)) + M271 + 0</f>
        <v>49.366321627862732</v>
      </c>
      <c r="N336" s="175">
        <f t="shared" si="159"/>
        <v>44.102878174286147</v>
      </c>
      <c r="O336" s="175">
        <f t="shared" si="159"/>
        <v>40.771131087939807</v>
      </c>
      <c r="P336" s="175">
        <f t="shared" si="159"/>
        <v>37.552205999208645</v>
      </c>
      <c r="Q336" s="175">
        <f t="shared" si="159"/>
        <v>35.614267525962291</v>
      </c>
      <c r="R336" s="175">
        <f t="shared" si="159"/>
        <v>32.497600083838947</v>
      </c>
      <c r="S336" s="175">
        <f t="shared" si="159"/>
        <v>33.160762704918959</v>
      </c>
      <c r="T336" s="175">
        <f t="shared" si="159"/>
        <v>30.272257487268149</v>
      </c>
      <c r="U336" s="175">
        <f t="shared" si="159"/>
        <v>27.394478001362987</v>
      </c>
      <c r="V336" s="175">
        <f t="shared" si="159"/>
        <v>24.526604195899644</v>
      </c>
      <c r="W336" s="175">
        <f t="shared" si="159"/>
        <v>21.667910796990515</v>
      </c>
      <c r="X336" s="175">
        <f t="shared" si="159"/>
        <v>21.361863991154618</v>
      </c>
      <c r="Y336" s="175">
        <f t="shared" si="159"/>
        <v>21.057142063266067</v>
      </c>
      <c r="Z336" s="175">
        <f t="shared" si="159"/>
        <v>20.753736428802515</v>
      </c>
      <c r="AA336" s="175">
        <f t="shared" si="159"/>
        <v>20.451638577246133</v>
      </c>
      <c r="AB336" s="175">
        <f t="shared" si="159"/>
        <v>20.150840071287845</v>
      </c>
      <c r="AC336" s="175">
        <f t="shared" si="159"/>
        <v>19.851332546041821</v>
      </c>
      <c r="AD336" s="175">
        <f t="shared" si="159"/>
        <v>19.553107708270087</v>
      </c>
      <c r="AE336" s="175">
        <f t="shared" si="159"/>
        <v>19.256157335617036</v>
      </c>
      <c r="AF336" s="175">
        <f t="shared" si="159"/>
        <v>18.960473275853765</v>
      </c>
      <c r="AG336" s="175">
        <f t="shared" si="159"/>
        <v>18.666047446132037</v>
      </c>
      <c r="AH336" s="175">
        <f t="shared" si="159"/>
        <v>18.372871832247768</v>
      </c>
      <c r="AI336" s="175">
        <f t="shared" si="159"/>
        <v>18.080938487913858</v>
      </c>
      <c r="AJ336" s="175">
        <f t="shared" si="159"/>
        <v>17.790239534042247</v>
      </c>
      <c r="AK336" s="175">
        <f t="shared" si="159"/>
        <v>17.500767158035071</v>
      </c>
      <c r="AL336" s="175">
        <f t="shared" si="159"/>
        <v>17.21251361308477</v>
      </c>
      <c r="AM336" s="175">
        <f t="shared" si="159"/>
        <v>16.925471217483</v>
      </c>
      <c r="AN336" s="175">
        <f t="shared" si="159"/>
        <v>16.639632353938257</v>
      </c>
      <c r="AO336" s="175">
        <f t="shared" si="159"/>
        <v>16.35498946890208</v>
      </c>
      <c r="AP336" s="175">
        <f t="shared" si="159"/>
        <v>16.071535071903618</v>
      </c>
      <c r="AQ336" s="175">
        <f t="shared" si="159"/>
        <v>15.789261734892655</v>
      </c>
    </row>
    <row r="337" spans="7:43" ht="14.25" customHeight="1">
      <c r="G337" s="22"/>
      <c r="H337" s="308"/>
      <c r="J337" s="304"/>
      <c r="K337" s="19" t="s">
        <v>228</v>
      </c>
      <c r="L337" s="129" t="s">
        <v>218</v>
      </c>
      <c r="M337" s="176">
        <f t="shared" ref="M337:AQ337" si="160" xml:space="preserve"> ((M$74 * M$349 * M$375 * (M208 * 1 + M305) +M240) * 1000 / (M112 * 8760)) + M272 + 0</f>
        <v>49.726195500178882</v>
      </c>
      <c r="N337" s="176">
        <f t="shared" si="160"/>
        <v>44.739093102454149</v>
      </c>
      <c r="O337" s="176">
        <f t="shared" si="160"/>
        <v>42.278026708191931</v>
      </c>
      <c r="P337" s="176">
        <f t="shared" si="160"/>
        <v>39.867885399122727</v>
      </c>
      <c r="Q337" s="176">
        <f t="shared" si="160"/>
        <v>38.788673076152058</v>
      </c>
      <c r="R337" s="176">
        <f t="shared" si="160"/>
        <v>36.3935165578946</v>
      </c>
      <c r="S337" s="176">
        <f t="shared" si="160"/>
        <v>38.318484705545764</v>
      </c>
      <c r="T337" s="176">
        <f t="shared" si="160"/>
        <v>36.215477161162454</v>
      </c>
      <c r="U337" s="176">
        <f t="shared" si="160"/>
        <v>34.090245240813744</v>
      </c>
      <c r="V337" s="176">
        <f t="shared" si="160"/>
        <v>31.943127960525313</v>
      </c>
      <c r="W337" s="176">
        <f t="shared" si="160"/>
        <v>29.774488293538514</v>
      </c>
      <c r="X337" s="176">
        <f t="shared" si="160"/>
        <v>29.341361429718027</v>
      </c>
      <c r="Y337" s="176">
        <f t="shared" si="160"/>
        <v>28.911350100425796</v>
      </c>
      <c r="Z337" s="176">
        <f t="shared" si="160"/>
        <v>28.484420810497618</v>
      </c>
      <c r="AA337" s="176">
        <f t="shared" si="160"/>
        <v>28.060540543197526</v>
      </c>
      <c r="AB337" s="176">
        <f t="shared" si="160"/>
        <v>27.639676751706151</v>
      </c>
      <c r="AC337" s="176">
        <f t="shared" si="160"/>
        <v>27.221797350790123</v>
      </c>
      <c r="AD337" s="176">
        <f t="shared" si="160"/>
        <v>26.806870708648123</v>
      </c>
      <c r="AE337" s="176">
        <f t="shared" si="160"/>
        <v>26.394865638929147</v>
      </c>
      <c r="AF337" s="176">
        <f t="shared" si="160"/>
        <v>25.985751392918733</v>
      </c>
      <c r="AG337" s="176">
        <f t="shared" si="160"/>
        <v>25.579497651889177</v>
      </c>
      <c r="AH337" s="176">
        <f t="shared" si="160"/>
        <v>25.176074519609596</v>
      </c>
      <c r="AI337" s="176">
        <f t="shared" si="160"/>
        <v>24.775452515011992</v>
      </c>
      <c r="AJ337" s="176">
        <f t="shared" si="160"/>
        <v>24.377602565009628</v>
      </c>
      <c r="AK337" s="176">
        <f t="shared" si="160"/>
        <v>23.982495997463872</v>
      </c>
      <c r="AL337" s="176">
        <f t="shared" si="160"/>
        <v>23.590104534296103</v>
      </c>
      <c r="AM337" s="176">
        <f t="shared" si="160"/>
        <v>23.200400284741132</v>
      </c>
      <c r="AN337" s="176">
        <f t="shared" si="160"/>
        <v>22.813355738738696</v>
      </c>
      <c r="AO337" s="176">
        <f t="shared" si="160"/>
        <v>22.428943760459848</v>
      </c>
      <c r="AP337" s="176">
        <f t="shared" si="160"/>
        <v>22.047137581965025</v>
      </c>
      <c r="AQ337" s="176">
        <f t="shared" si="160"/>
        <v>21.667910796990515</v>
      </c>
    </row>
    <row r="338" spans="7:43" ht="14.25" customHeight="1" thickBot="1">
      <c r="G338" s="22"/>
      <c r="H338" s="308"/>
      <c r="J338" s="305"/>
      <c r="K338" s="144" t="s">
        <v>228</v>
      </c>
      <c r="L338" s="144" t="s">
        <v>214</v>
      </c>
      <c r="M338" s="177">
        <f t="shared" ref="M338:AQ338" si="161" xml:space="preserve"> ((M$74 * M$349 * M$375 * (M209 * 1 + M306) +M241) * 1000 / (M113 * 8760)) + M273 + 0</f>
        <v>50.262880250932795</v>
      </c>
      <c r="N338" s="177">
        <f t="shared" si="161"/>
        <v>45.704813032930659</v>
      </c>
      <c r="O338" s="177">
        <f t="shared" si="161"/>
        <v>45.370137529175139</v>
      </c>
      <c r="P338" s="177">
        <f t="shared" si="161"/>
        <v>45.035462025419612</v>
      </c>
      <c r="Q338" s="177">
        <f t="shared" si="161"/>
        <v>46.236728863157758</v>
      </c>
      <c r="R338" s="177">
        <f t="shared" si="161"/>
        <v>45.890062781921337</v>
      </c>
      <c r="S338" s="177">
        <f t="shared" si="161"/>
        <v>51.316978351737184</v>
      </c>
      <c r="T338" s="177">
        <f t="shared" si="161"/>
        <v>51.644459568748829</v>
      </c>
      <c r="U338" s="177">
        <f t="shared" si="161"/>
        <v>51.961835807036636</v>
      </c>
      <c r="V338" s="177">
        <f t="shared" si="161"/>
        <v>52.268870039369553</v>
      </c>
      <c r="W338" s="177">
        <f t="shared" si="161"/>
        <v>52.565333229963834</v>
      </c>
      <c r="X338" s="177">
        <f t="shared" si="161"/>
        <v>51.298026431249461</v>
      </c>
      <c r="Y338" s="177">
        <f t="shared" si="161"/>
        <v>50.045588670171433</v>
      </c>
      <c r="Z338" s="177">
        <f t="shared" si="161"/>
        <v>48.807759790087893</v>
      </c>
      <c r="AA338" s="177">
        <f t="shared" si="161"/>
        <v>47.584285668285915</v>
      </c>
      <c r="AB338" s="177">
        <f t="shared" si="161"/>
        <v>46.37491804205542</v>
      </c>
      <c r="AC338" s="177">
        <f t="shared" si="161"/>
        <v>45.179414340744728</v>
      </c>
      <c r="AD338" s="177">
        <f t="shared" si="161"/>
        <v>43.997537523558982</v>
      </c>
      <c r="AE338" s="177">
        <f t="shared" si="161"/>
        <v>42.829055922873742</v>
      </c>
      <c r="AF338" s="177">
        <f t="shared" si="161"/>
        <v>41.673743092846102</v>
      </c>
      <c r="AG338" s="177">
        <f t="shared" si="161"/>
        <v>40.531377663115521</v>
      </c>
      <c r="AH338" s="177">
        <f t="shared" si="161"/>
        <v>39.401743197396044</v>
      </c>
      <c r="AI338" s="177">
        <f t="shared" si="161"/>
        <v>38.284628056769904</v>
      </c>
      <c r="AJ338" s="177">
        <f t="shared" si="161"/>
        <v>37.179825267501307</v>
      </c>
      <c r="AK338" s="177">
        <f t="shared" si="161"/>
        <v>36.087132393196974</v>
      </c>
      <c r="AL338" s="177">
        <f t="shared" si="161"/>
        <v>35.00635141114762</v>
      </c>
      <c r="AM338" s="177">
        <f t="shared" si="161"/>
        <v>33.937288592691552</v>
      </c>
      <c r="AN338" s="177">
        <f t="shared" si="161"/>
        <v>32.879754387448806</v>
      </c>
      <c r="AO338" s="177">
        <f t="shared" si="161"/>
        <v>31.833563311280301</v>
      </c>
      <c r="AP338" s="177">
        <f t="shared" si="161"/>
        <v>30.798533837833133</v>
      </c>
      <c r="AQ338" s="177">
        <f t="shared" si="161"/>
        <v>29.774488293538514</v>
      </c>
    </row>
    <row r="339" spans="7:43" ht="14.25" customHeight="1" thickTop="1" thickBot="1">
      <c r="G339" s="22"/>
    </row>
    <row r="340" spans="7:43" ht="14.25" customHeight="1">
      <c r="G340" s="22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71"/>
      <c r="AL340" s="171"/>
      <c r="AM340" s="171"/>
      <c r="AN340" s="171"/>
      <c r="AO340" s="171"/>
      <c r="AP340" s="171"/>
      <c r="AQ340" s="171"/>
    </row>
    <row r="341" spans="7:43" ht="14.25" customHeight="1">
      <c r="G341" s="22"/>
      <c r="M341" s="128">
        <v>2020</v>
      </c>
      <c r="N341" s="128">
        <v>2021</v>
      </c>
      <c r="O341" s="128">
        <v>2022</v>
      </c>
      <c r="P341" s="128">
        <v>2023</v>
      </c>
      <c r="Q341" s="128">
        <v>2024</v>
      </c>
      <c r="R341" s="128">
        <v>2025</v>
      </c>
      <c r="S341" s="128">
        <v>2026</v>
      </c>
      <c r="T341" s="128">
        <v>2027</v>
      </c>
      <c r="U341" s="128">
        <v>2028</v>
      </c>
      <c r="V341" s="128">
        <v>2029</v>
      </c>
      <c r="W341" s="128">
        <v>2030</v>
      </c>
      <c r="X341" s="128">
        <v>2031</v>
      </c>
      <c r="Y341" s="128">
        <v>2032</v>
      </c>
      <c r="Z341" s="128">
        <v>2033</v>
      </c>
      <c r="AA341" s="128">
        <v>2034</v>
      </c>
      <c r="AB341" s="128">
        <v>2035</v>
      </c>
      <c r="AC341" s="128">
        <v>2036</v>
      </c>
      <c r="AD341" s="128">
        <v>2037</v>
      </c>
      <c r="AE341" s="128">
        <v>2038</v>
      </c>
      <c r="AF341" s="128">
        <v>2039</v>
      </c>
      <c r="AG341" s="128">
        <v>2040</v>
      </c>
      <c r="AH341" s="128">
        <v>2041</v>
      </c>
      <c r="AI341" s="128">
        <v>2042</v>
      </c>
      <c r="AJ341" s="128">
        <v>2043</v>
      </c>
      <c r="AK341" s="128">
        <v>2044</v>
      </c>
      <c r="AL341" s="128">
        <v>2045</v>
      </c>
      <c r="AM341" s="128">
        <v>2046</v>
      </c>
      <c r="AN341" s="128">
        <v>2047</v>
      </c>
      <c r="AO341" s="128">
        <v>2048</v>
      </c>
      <c r="AP341" s="128">
        <v>2049</v>
      </c>
      <c r="AQ341" s="128">
        <v>2050</v>
      </c>
    </row>
    <row r="342" spans="7:43" ht="14.25" customHeight="1">
      <c r="G342" s="22"/>
      <c r="H342" s="314" t="s">
        <v>172</v>
      </c>
      <c r="J342" s="303" t="s">
        <v>173</v>
      </c>
      <c r="K342" s="19" t="s">
        <v>227</v>
      </c>
      <c r="L342" s="19" t="s">
        <v>219</v>
      </c>
      <c r="M342" s="178">
        <v>0.116085097876559</v>
      </c>
      <c r="N342" s="178">
        <v>0.116085097876559</v>
      </c>
      <c r="O342" s="178">
        <v>0.116085097876559</v>
      </c>
      <c r="P342" s="178">
        <v>0.116085097876559</v>
      </c>
      <c r="Q342" s="178">
        <v>0.116085097876559</v>
      </c>
      <c r="R342" s="178">
        <v>0.116085097876559</v>
      </c>
      <c r="S342" s="178">
        <v>0.116085097876559</v>
      </c>
      <c r="T342" s="178">
        <v>0.116085097876559</v>
      </c>
      <c r="U342" s="178">
        <v>0.116085097876559</v>
      </c>
      <c r="V342" s="178">
        <v>0.116085097876559</v>
      </c>
      <c r="W342" s="178">
        <v>0.116085097876559</v>
      </c>
      <c r="X342" s="178">
        <v>0.116085097876559</v>
      </c>
      <c r="Y342" s="178">
        <v>0.116085097876559</v>
      </c>
      <c r="Z342" s="178">
        <v>0.116085097876559</v>
      </c>
      <c r="AA342" s="178">
        <v>0.116085097876559</v>
      </c>
      <c r="AB342" s="178">
        <v>0.116085097876559</v>
      </c>
      <c r="AC342" s="178">
        <v>0.116085097876559</v>
      </c>
      <c r="AD342" s="178">
        <v>0.116085097876559</v>
      </c>
      <c r="AE342" s="178">
        <v>0.116085097876559</v>
      </c>
      <c r="AF342" s="178">
        <v>0.116085097876559</v>
      </c>
      <c r="AG342" s="178">
        <v>0.116085097876559</v>
      </c>
      <c r="AH342" s="178">
        <v>0.116085097876559</v>
      </c>
      <c r="AI342" s="178">
        <v>0.116085097876559</v>
      </c>
      <c r="AJ342" s="178">
        <v>0.116085097876559</v>
      </c>
      <c r="AK342" s="178">
        <v>0.116085097876559</v>
      </c>
      <c r="AL342" s="178">
        <v>0.116085097876559</v>
      </c>
      <c r="AM342" s="178">
        <v>0.116085097876559</v>
      </c>
      <c r="AN342" s="178">
        <v>0.116085097876559</v>
      </c>
      <c r="AO342" s="178">
        <v>0.116085097876559</v>
      </c>
      <c r="AP342" s="178">
        <v>0.116085097876559</v>
      </c>
      <c r="AQ342" s="178">
        <v>0.116085097876559</v>
      </c>
    </row>
    <row r="343" spans="7:43" ht="14.25" customHeight="1">
      <c r="G343" s="22"/>
      <c r="H343" s="314"/>
      <c r="J343" s="304"/>
      <c r="K343" s="19" t="s">
        <v>227</v>
      </c>
      <c r="L343" s="19" t="s">
        <v>218</v>
      </c>
      <c r="M343" s="178">
        <v>0.116085097876559</v>
      </c>
      <c r="N343" s="178">
        <v>0.116085097876559</v>
      </c>
      <c r="O343" s="178">
        <v>0.116085097876559</v>
      </c>
      <c r="P343" s="178">
        <v>0.116085097876559</v>
      </c>
      <c r="Q343" s="178">
        <v>0.116085097876559</v>
      </c>
      <c r="R343" s="178">
        <v>0.116085097876559</v>
      </c>
      <c r="S343" s="178">
        <v>0.116085097876559</v>
      </c>
      <c r="T343" s="178">
        <v>0.116085097876559</v>
      </c>
      <c r="U343" s="178">
        <v>0.116085097876559</v>
      </c>
      <c r="V343" s="178">
        <v>0.116085097876559</v>
      </c>
      <c r="W343" s="178">
        <v>0.116085097876559</v>
      </c>
      <c r="X343" s="178">
        <v>0.116085097876559</v>
      </c>
      <c r="Y343" s="178">
        <v>0.116085097876559</v>
      </c>
      <c r="Z343" s="178">
        <v>0.116085097876559</v>
      </c>
      <c r="AA343" s="178">
        <v>0.116085097876559</v>
      </c>
      <c r="AB343" s="178">
        <v>0.116085097876559</v>
      </c>
      <c r="AC343" s="178">
        <v>0.116085097876559</v>
      </c>
      <c r="AD343" s="178">
        <v>0.116085097876559</v>
      </c>
      <c r="AE343" s="178">
        <v>0.116085097876559</v>
      </c>
      <c r="AF343" s="178">
        <v>0.116085097876559</v>
      </c>
      <c r="AG343" s="178">
        <v>0.116085097876559</v>
      </c>
      <c r="AH343" s="178">
        <v>0.116085097876559</v>
      </c>
      <c r="AI343" s="178">
        <v>0.116085097876559</v>
      </c>
      <c r="AJ343" s="178">
        <v>0.116085097876559</v>
      </c>
      <c r="AK343" s="178">
        <v>0.116085097876559</v>
      </c>
      <c r="AL343" s="178">
        <v>0.116085097876559</v>
      </c>
      <c r="AM343" s="178">
        <v>0.116085097876559</v>
      </c>
      <c r="AN343" s="178">
        <v>0.116085097876559</v>
      </c>
      <c r="AO343" s="178">
        <v>0.116085097876559</v>
      </c>
      <c r="AP343" s="178">
        <v>0.116085097876559</v>
      </c>
      <c r="AQ343" s="178">
        <v>0.116085097876559</v>
      </c>
    </row>
    <row r="344" spans="7:43" ht="14.25" customHeight="1">
      <c r="G344" s="22"/>
      <c r="H344" s="314"/>
      <c r="J344" s="304"/>
      <c r="K344" s="19" t="s">
        <v>227</v>
      </c>
      <c r="L344" s="19" t="s">
        <v>214</v>
      </c>
      <c r="M344" s="178">
        <v>0.116085097876559</v>
      </c>
      <c r="N344" s="178">
        <v>0.116085097876559</v>
      </c>
      <c r="O344" s="178">
        <v>0.116085097876559</v>
      </c>
      <c r="P344" s="178">
        <v>0.116085097876559</v>
      </c>
      <c r="Q344" s="178">
        <v>0.116085097876559</v>
      </c>
      <c r="R344" s="178">
        <v>0.116085097876559</v>
      </c>
      <c r="S344" s="178">
        <v>0.116085097876559</v>
      </c>
      <c r="T344" s="178">
        <v>0.116085097876559</v>
      </c>
      <c r="U344" s="178">
        <v>0.116085097876559</v>
      </c>
      <c r="V344" s="178">
        <v>0.116085097876559</v>
      </c>
      <c r="W344" s="178">
        <v>0.116085097876559</v>
      </c>
      <c r="X344" s="178">
        <v>0.116085097876559</v>
      </c>
      <c r="Y344" s="178">
        <v>0.116085097876559</v>
      </c>
      <c r="Z344" s="178">
        <v>0.116085097876559</v>
      </c>
      <c r="AA344" s="178">
        <v>0.116085097876559</v>
      </c>
      <c r="AB344" s="178">
        <v>0.116085097876559</v>
      </c>
      <c r="AC344" s="178">
        <v>0.116085097876559</v>
      </c>
      <c r="AD344" s="178">
        <v>0.116085097876559</v>
      </c>
      <c r="AE344" s="178">
        <v>0.116085097876559</v>
      </c>
      <c r="AF344" s="178">
        <v>0.116085097876559</v>
      </c>
      <c r="AG344" s="178">
        <v>0.116085097876559</v>
      </c>
      <c r="AH344" s="178">
        <v>0.116085097876559</v>
      </c>
      <c r="AI344" s="178">
        <v>0.116085097876559</v>
      </c>
      <c r="AJ344" s="178">
        <v>0.116085097876559</v>
      </c>
      <c r="AK344" s="178">
        <v>0.116085097876559</v>
      </c>
      <c r="AL344" s="178">
        <v>0.116085097876559</v>
      </c>
      <c r="AM344" s="178">
        <v>0.116085097876559</v>
      </c>
      <c r="AN344" s="178">
        <v>0.116085097876559</v>
      </c>
      <c r="AO344" s="178">
        <v>0.116085097876559</v>
      </c>
      <c r="AP344" s="178">
        <v>0.116085097876559</v>
      </c>
      <c r="AQ344" s="178">
        <v>0.116085097876559</v>
      </c>
    </row>
    <row r="345" spans="7:43" ht="14.25" customHeight="1">
      <c r="G345" s="22"/>
      <c r="H345" s="314"/>
      <c r="J345" s="304"/>
      <c r="K345" s="19" t="s">
        <v>177</v>
      </c>
      <c r="L345" s="19" t="s">
        <v>220</v>
      </c>
      <c r="M345" s="206">
        <v>0.30000001192092896</v>
      </c>
      <c r="N345" s="206">
        <v>0.30000001192092896</v>
      </c>
      <c r="O345" s="206">
        <v>0.30000001192092896</v>
      </c>
      <c r="P345" s="206">
        <v>0.30000001192092896</v>
      </c>
      <c r="Q345" s="206">
        <v>0.26</v>
      </c>
      <c r="R345" s="206">
        <v>0.26</v>
      </c>
      <c r="S345" s="206">
        <v>0.1</v>
      </c>
      <c r="T345" s="206">
        <v>0.1</v>
      </c>
      <c r="U345" s="206">
        <v>0.1</v>
      </c>
      <c r="V345" s="206">
        <v>0.1</v>
      </c>
      <c r="W345" s="206">
        <v>0.1</v>
      </c>
      <c r="X345" s="206">
        <v>0.1</v>
      </c>
      <c r="Y345" s="206">
        <v>0.1</v>
      </c>
      <c r="Z345" s="206">
        <v>0.1</v>
      </c>
      <c r="AA345" s="206">
        <v>0.1</v>
      </c>
      <c r="AB345" s="206">
        <v>0.1</v>
      </c>
      <c r="AC345" s="206">
        <v>0.1</v>
      </c>
      <c r="AD345" s="206">
        <v>0.1</v>
      </c>
      <c r="AE345" s="206">
        <v>0.1</v>
      </c>
      <c r="AF345" s="206">
        <v>0.1</v>
      </c>
      <c r="AG345" s="206">
        <v>0.1</v>
      </c>
      <c r="AH345" s="206">
        <v>0.1</v>
      </c>
      <c r="AI345" s="206">
        <v>0.1</v>
      </c>
      <c r="AJ345" s="206">
        <v>0.1</v>
      </c>
      <c r="AK345" s="206">
        <v>0.1</v>
      </c>
      <c r="AL345" s="206">
        <v>0.1</v>
      </c>
      <c r="AM345" s="206">
        <v>0.1</v>
      </c>
      <c r="AN345" s="206">
        <v>0.1</v>
      </c>
      <c r="AO345" s="206">
        <v>0.1</v>
      </c>
      <c r="AP345" s="206">
        <v>0.1</v>
      </c>
      <c r="AQ345" s="206">
        <v>0.1</v>
      </c>
    </row>
    <row r="346" spans="7:43" ht="14.25" customHeight="1">
      <c r="G346" s="22"/>
      <c r="H346" s="314"/>
      <c r="J346" s="304"/>
      <c r="K346" s="19" t="s">
        <v>226</v>
      </c>
      <c r="L346" s="19" t="s">
        <v>219</v>
      </c>
      <c r="M346" s="179">
        <f t="shared" ref="M346:AQ346" si="162">SUMPRODUCT($I$353:$I$358,M353:M358)</f>
        <v>0.86040285189098376</v>
      </c>
      <c r="N346" s="179">
        <f t="shared" si="162"/>
        <v>0.86040285189098376</v>
      </c>
      <c r="O346" s="179">
        <f t="shared" si="162"/>
        <v>0.86040285189098376</v>
      </c>
      <c r="P346" s="179">
        <f t="shared" si="162"/>
        <v>0.86040285189098376</v>
      </c>
      <c r="Q346" s="179">
        <f t="shared" si="162"/>
        <v>0.86411895853484788</v>
      </c>
      <c r="R346" s="179">
        <f t="shared" si="162"/>
        <v>0.86411895853484788</v>
      </c>
      <c r="S346" s="179">
        <f t="shared" si="162"/>
        <v>0.87695576029472844</v>
      </c>
      <c r="T346" s="179">
        <f t="shared" si="162"/>
        <v>0.87421797041583937</v>
      </c>
      <c r="U346" s="179">
        <f t="shared" si="162"/>
        <v>0.87151858584419561</v>
      </c>
      <c r="V346" s="179">
        <f t="shared" si="162"/>
        <v>0.86885713761799777</v>
      </c>
      <c r="W346" s="179">
        <f t="shared" si="162"/>
        <v>0.86623316597912337</v>
      </c>
      <c r="X346" s="179">
        <f t="shared" si="162"/>
        <v>0.86623316597912337</v>
      </c>
      <c r="Y346" s="179">
        <f t="shared" si="162"/>
        <v>0.86623316597912337</v>
      </c>
      <c r="Z346" s="179">
        <f t="shared" si="162"/>
        <v>0.86623316597912337</v>
      </c>
      <c r="AA346" s="179">
        <f t="shared" si="162"/>
        <v>0.86623316597912337</v>
      </c>
      <c r="AB346" s="179">
        <f t="shared" si="162"/>
        <v>0.86623316597912337</v>
      </c>
      <c r="AC346" s="179">
        <f t="shared" si="162"/>
        <v>0.86623316597912337</v>
      </c>
      <c r="AD346" s="179">
        <f t="shared" si="162"/>
        <v>0.86623316597912337</v>
      </c>
      <c r="AE346" s="179">
        <f t="shared" si="162"/>
        <v>0.86623316597912337</v>
      </c>
      <c r="AF346" s="179">
        <f t="shared" si="162"/>
        <v>0.86623316597912337</v>
      </c>
      <c r="AG346" s="179">
        <f t="shared" si="162"/>
        <v>0.86623316597912337</v>
      </c>
      <c r="AH346" s="179">
        <f t="shared" si="162"/>
        <v>0.86623316597912337</v>
      </c>
      <c r="AI346" s="179">
        <f t="shared" si="162"/>
        <v>0.86623316597912337</v>
      </c>
      <c r="AJ346" s="179">
        <f t="shared" si="162"/>
        <v>0.86623316597912337</v>
      </c>
      <c r="AK346" s="179">
        <f t="shared" si="162"/>
        <v>0.86623316597912337</v>
      </c>
      <c r="AL346" s="179">
        <f t="shared" si="162"/>
        <v>0.86623316597912337</v>
      </c>
      <c r="AM346" s="179">
        <f t="shared" si="162"/>
        <v>0.86623316597912337</v>
      </c>
      <c r="AN346" s="179">
        <f t="shared" si="162"/>
        <v>0.86623316597912337</v>
      </c>
      <c r="AO346" s="179">
        <f t="shared" si="162"/>
        <v>0.86623316597912337</v>
      </c>
      <c r="AP346" s="179">
        <f t="shared" si="162"/>
        <v>0.86623316597912337</v>
      </c>
      <c r="AQ346" s="179">
        <f t="shared" si="162"/>
        <v>0.86623316597912337</v>
      </c>
    </row>
    <row r="347" spans="7:43" ht="14.25" customHeight="1">
      <c r="G347" s="22"/>
      <c r="H347" s="314"/>
      <c r="J347" s="304"/>
      <c r="K347" s="19" t="s">
        <v>226</v>
      </c>
      <c r="L347" s="19" t="s">
        <v>218</v>
      </c>
      <c r="M347" s="179">
        <f t="shared" ref="M347:AQ347" si="163">SUMPRODUCT($I$353:$I$358,M360:M365)</f>
        <v>0.86040285189098376</v>
      </c>
      <c r="N347" s="179">
        <f t="shared" si="163"/>
        <v>0.86040285189098376</v>
      </c>
      <c r="O347" s="179">
        <f t="shared" si="163"/>
        <v>0.86040285189098376</v>
      </c>
      <c r="P347" s="179">
        <f t="shared" si="163"/>
        <v>0.86040285189098376</v>
      </c>
      <c r="Q347" s="179">
        <f t="shared" si="163"/>
        <v>0.86411895853484788</v>
      </c>
      <c r="R347" s="179">
        <f t="shared" si="163"/>
        <v>0.86411895853484788</v>
      </c>
      <c r="S347" s="179">
        <f t="shared" si="163"/>
        <v>0.87695576029472844</v>
      </c>
      <c r="T347" s="179">
        <f t="shared" si="163"/>
        <v>0.87421797041583937</v>
      </c>
      <c r="U347" s="179">
        <f t="shared" si="163"/>
        <v>0.87151858584419561</v>
      </c>
      <c r="V347" s="179">
        <f t="shared" si="163"/>
        <v>0.86885713761799777</v>
      </c>
      <c r="W347" s="179">
        <f t="shared" si="163"/>
        <v>0.86623316597912337</v>
      </c>
      <c r="X347" s="179">
        <f t="shared" si="163"/>
        <v>0.86623316597912337</v>
      </c>
      <c r="Y347" s="179">
        <f t="shared" si="163"/>
        <v>0.86623316597912337</v>
      </c>
      <c r="Z347" s="179">
        <f t="shared" si="163"/>
        <v>0.86623316597912337</v>
      </c>
      <c r="AA347" s="179">
        <f t="shared" si="163"/>
        <v>0.86623316597912337</v>
      </c>
      <c r="AB347" s="179">
        <f t="shared" si="163"/>
        <v>0.86623316597912337</v>
      </c>
      <c r="AC347" s="179">
        <f t="shared" si="163"/>
        <v>0.86623316597912337</v>
      </c>
      <c r="AD347" s="179">
        <f t="shared" si="163"/>
        <v>0.86623316597912337</v>
      </c>
      <c r="AE347" s="179">
        <f t="shared" si="163"/>
        <v>0.86623316597912337</v>
      </c>
      <c r="AF347" s="179">
        <f t="shared" si="163"/>
        <v>0.86623316597912337</v>
      </c>
      <c r="AG347" s="179">
        <f t="shared" si="163"/>
        <v>0.86623316597912337</v>
      </c>
      <c r="AH347" s="179">
        <f t="shared" si="163"/>
        <v>0.86623316597912337</v>
      </c>
      <c r="AI347" s="179">
        <f t="shared" si="163"/>
        <v>0.86623316597912337</v>
      </c>
      <c r="AJ347" s="179">
        <f t="shared" si="163"/>
        <v>0.86623316597912337</v>
      </c>
      <c r="AK347" s="179">
        <f t="shared" si="163"/>
        <v>0.86623316597912337</v>
      </c>
      <c r="AL347" s="179">
        <f t="shared" si="163"/>
        <v>0.86623316597912337</v>
      </c>
      <c r="AM347" s="179">
        <f t="shared" si="163"/>
        <v>0.86623316597912337</v>
      </c>
      <c r="AN347" s="179">
        <f t="shared" si="163"/>
        <v>0.86623316597912337</v>
      </c>
      <c r="AO347" s="179">
        <f t="shared" si="163"/>
        <v>0.86623316597912337</v>
      </c>
      <c r="AP347" s="179">
        <f t="shared" si="163"/>
        <v>0.86623316597912337</v>
      </c>
      <c r="AQ347" s="179">
        <f t="shared" si="163"/>
        <v>0.86623316597912337</v>
      </c>
    </row>
    <row r="348" spans="7:43" ht="14.25" customHeight="1">
      <c r="G348" s="22"/>
      <c r="H348" s="314"/>
      <c r="J348" s="304"/>
      <c r="K348" s="19" t="s">
        <v>226</v>
      </c>
      <c r="L348" s="19" t="s">
        <v>214</v>
      </c>
      <c r="M348" s="179">
        <f t="shared" ref="M348:AQ348" si="164">SUMPRODUCT($I$353:$I$358,M367:M372)</f>
        <v>0.86040285189098376</v>
      </c>
      <c r="N348" s="179">
        <f t="shared" si="164"/>
        <v>0.86040285189098376</v>
      </c>
      <c r="O348" s="179">
        <f t="shared" si="164"/>
        <v>0.86040285189098376</v>
      </c>
      <c r="P348" s="179">
        <f t="shared" si="164"/>
        <v>0.86040285189098376</v>
      </c>
      <c r="Q348" s="179">
        <f t="shared" si="164"/>
        <v>0.86411895853484788</v>
      </c>
      <c r="R348" s="179">
        <f t="shared" si="164"/>
        <v>0.86411895853484788</v>
      </c>
      <c r="S348" s="179">
        <f t="shared" si="164"/>
        <v>0.87695576029472844</v>
      </c>
      <c r="T348" s="179">
        <f t="shared" si="164"/>
        <v>0.87421797041583937</v>
      </c>
      <c r="U348" s="179">
        <f t="shared" si="164"/>
        <v>0.87151858584419561</v>
      </c>
      <c r="V348" s="179">
        <f t="shared" si="164"/>
        <v>0.86885713761799777</v>
      </c>
      <c r="W348" s="179">
        <f t="shared" si="164"/>
        <v>0.86623316597912337</v>
      </c>
      <c r="X348" s="179">
        <f t="shared" si="164"/>
        <v>0.86623316597912337</v>
      </c>
      <c r="Y348" s="179">
        <f t="shared" si="164"/>
        <v>0.86623316597912337</v>
      </c>
      <c r="Z348" s="179">
        <f t="shared" si="164"/>
        <v>0.86623316597912337</v>
      </c>
      <c r="AA348" s="179">
        <f t="shared" si="164"/>
        <v>0.86623316597912337</v>
      </c>
      <c r="AB348" s="179">
        <f t="shared" si="164"/>
        <v>0.86623316597912337</v>
      </c>
      <c r="AC348" s="179">
        <f t="shared" si="164"/>
        <v>0.86623316597912337</v>
      </c>
      <c r="AD348" s="179">
        <f t="shared" si="164"/>
        <v>0.86623316597912337</v>
      </c>
      <c r="AE348" s="179">
        <f t="shared" si="164"/>
        <v>0.86623316597912337</v>
      </c>
      <c r="AF348" s="179">
        <f t="shared" si="164"/>
        <v>0.86623316597912337</v>
      </c>
      <c r="AG348" s="179">
        <f t="shared" si="164"/>
        <v>0.86623316597912337</v>
      </c>
      <c r="AH348" s="179">
        <f t="shared" si="164"/>
        <v>0.86623316597912337</v>
      </c>
      <c r="AI348" s="179">
        <f t="shared" si="164"/>
        <v>0.86623316597912337</v>
      </c>
      <c r="AJ348" s="179">
        <f t="shared" si="164"/>
        <v>0.86623316597912337</v>
      </c>
      <c r="AK348" s="179">
        <f t="shared" si="164"/>
        <v>0.86623316597912337</v>
      </c>
      <c r="AL348" s="179">
        <f t="shared" si="164"/>
        <v>0.86623316597912337</v>
      </c>
      <c r="AM348" s="179">
        <f t="shared" si="164"/>
        <v>0.86623316597912337</v>
      </c>
      <c r="AN348" s="179">
        <f t="shared" si="164"/>
        <v>0.86623316597912337</v>
      </c>
      <c r="AO348" s="179">
        <f t="shared" si="164"/>
        <v>0.86623316597912337</v>
      </c>
      <c r="AP348" s="179">
        <f t="shared" si="164"/>
        <v>0.86623316597912337</v>
      </c>
      <c r="AQ348" s="179">
        <f t="shared" si="164"/>
        <v>0.86623316597912337</v>
      </c>
    </row>
    <row r="349" spans="7:43" ht="14.25" customHeight="1">
      <c r="G349" s="22"/>
      <c r="H349" s="314"/>
      <c r="J349" s="304"/>
      <c r="K349" s="19" t="s">
        <v>225</v>
      </c>
      <c r="L349" s="19" t="s">
        <v>219</v>
      </c>
      <c r="M349" s="179">
        <f t="shared" ref="M349:AQ349" si="165">(1-M$64*M346*(1-M$345/2)-M$345)/(1-M$64)</f>
        <v>0.68913607518703612</v>
      </c>
      <c r="N349" s="179">
        <f t="shared" si="165"/>
        <v>0.68913607518703612</v>
      </c>
      <c r="O349" s="179">
        <f t="shared" si="165"/>
        <v>0.68913607518703612</v>
      </c>
      <c r="P349" s="179">
        <f t="shared" si="165"/>
        <v>0.68913607518703612</v>
      </c>
      <c r="Q349" s="179">
        <f t="shared" si="165"/>
        <v>0.73591560552602109</v>
      </c>
      <c r="R349" s="179">
        <f t="shared" si="165"/>
        <v>0.73591560552602109</v>
      </c>
      <c r="S349" s="179">
        <f t="shared" si="165"/>
        <v>0.92318611356737146</v>
      </c>
      <c r="T349" s="179">
        <f t="shared" si="165"/>
        <v>0.92408763761677182</v>
      </c>
      <c r="U349" s="179">
        <f t="shared" si="165"/>
        <v>0.92497651522154445</v>
      </c>
      <c r="V349" s="179">
        <f t="shared" si="165"/>
        <v>0.92585290080564375</v>
      </c>
      <c r="W349" s="179">
        <f t="shared" si="165"/>
        <v>0.9267169457623553</v>
      </c>
      <c r="X349" s="179">
        <f t="shared" si="165"/>
        <v>0.9267169457623553</v>
      </c>
      <c r="Y349" s="179">
        <f t="shared" si="165"/>
        <v>0.9267169457623553</v>
      </c>
      <c r="Z349" s="179">
        <f t="shared" si="165"/>
        <v>0.9267169457623553</v>
      </c>
      <c r="AA349" s="179">
        <f t="shared" si="165"/>
        <v>0.9267169457623553</v>
      </c>
      <c r="AB349" s="179">
        <f t="shared" si="165"/>
        <v>0.9267169457623553</v>
      </c>
      <c r="AC349" s="179">
        <f t="shared" si="165"/>
        <v>0.9267169457623553</v>
      </c>
      <c r="AD349" s="179">
        <f t="shared" si="165"/>
        <v>0.9267169457623553</v>
      </c>
      <c r="AE349" s="179">
        <f t="shared" si="165"/>
        <v>0.9267169457623553</v>
      </c>
      <c r="AF349" s="179">
        <f t="shared" si="165"/>
        <v>0.9267169457623553</v>
      </c>
      <c r="AG349" s="179">
        <f t="shared" si="165"/>
        <v>0.9267169457623553</v>
      </c>
      <c r="AH349" s="179">
        <f t="shared" si="165"/>
        <v>0.9267169457623553</v>
      </c>
      <c r="AI349" s="179">
        <f t="shared" si="165"/>
        <v>0.9267169457623553</v>
      </c>
      <c r="AJ349" s="179">
        <f t="shared" si="165"/>
        <v>0.9267169457623553</v>
      </c>
      <c r="AK349" s="179">
        <f t="shared" si="165"/>
        <v>0.9267169457623553</v>
      </c>
      <c r="AL349" s="179">
        <f t="shared" si="165"/>
        <v>0.9267169457623553</v>
      </c>
      <c r="AM349" s="179">
        <f t="shared" si="165"/>
        <v>0.9267169457623553</v>
      </c>
      <c r="AN349" s="179">
        <f t="shared" si="165"/>
        <v>0.9267169457623553</v>
      </c>
      <c r="AO349" s="179">
        <f t="shared" si="165"/>
        <v>0.9267169457623553</v>
      </c>
      <c r="AP349" s="179">
        <f t="shared" si="165"/>
        <v>0.9267169457623553</v>
      </c>
      <c r="AQ349" s="179">
        <f t="shared" si="165"/>
        <v>0.9267169457623553</v>
      </c>
    </row>
    <row r="350" spans="7:43" ht="14.25" customHeight="1">
      <c r="G350" s="22"/>
      <c r="H350" s="314"/>
      <c r="J350" s="304"/>
      <c r="K350" s="19" t="s">
        <v>225</v>
      </c>
      <c r="L350" s="19" t="s">
        <v>218</v>
      </c>
      <c r="M350" s="179">
        <f t="shared" ref="M350:AQ350" si="166">(1-M$64*M347*(1-M$345/2)-M$345)/(1-M$64)</f>
        <v>0.68913607518703612</v>
      </c>
      <c r="N350" s="179">
        <f t="shared" si="166"/>
        <v>0.68913607518703612</v>
      </c>
      <c r="O350" s="179">
        <f t="shared" si="166"/>
        <v>0.68913607518703612</v>
      </c>
      <c r="P350" s="179">
        <f t="shared" si="166"/>
        <v>0.68913607518703612</v>
      </c>
      <c r="Q350" s="179">
        <f t="shared" si="166"/>
        <v>0.73591560552602109</v>
      </c>
      <c r="R350" s="179">
        <f t="shared" si="166"/>
        <v>0.73591560552602109</v>
      </c>
      <c r="S350" s="179">
        <f t="shared" si="166"/>
        <v>0.92318611356737146</v>
      </c>
      <c r="T350" s="179">
        <f t="shared" si="166"/>
        <v>0.92408763761677182</v>
      </c>
      <c r="U350" s="179">
        <f t="shared" si="166"/>
        <v>0.92497651522154445</v>
      </c>
      <c r="V350" s="179">
        <f t="shared" si="166"/>
        <v>0.92585290080564375</v>
      </c>
      <c r="W350" s="179">
        <f t="shared" si="166"/>
        <v>0.9267169457623553</v>
      </c>
      <c r="X350" s="179">
        <f t="shared" si="166"/>
        <v>0.9267169457623553</v>
      </c>
      <c r="Y350" s="179">
        <f t="shared" si="166"/>
        <v>0.9267169457623553</v>
      </c>
      <c r="Z350" s="179">
        <f t="shared" si="166"/>
        <v>0.9267169457623553</v>
      </c>
      <c r="AA350" s="179">
        <f t="shared" si="166"/>
        <v>0.9267169457623553</v>
      </c>
      <c r="AB350" s="179">
        <f t="shared" si="166"/>
        <v>0.9267169457623553</v>
      </c>
      <c r="AC350" s="179">
        <f t="shared" si="166"/>
        <v>0.9267169457623553</v>
      </c>
      <c r="AD350" s="179">
        <f t="shared" si="166"/>
        <v>0.9267169457623553</v>
      </c>
      <c r="AE350" s="179">
        <f t="shared" si="166"/>
        <v>0.9267169457623553</v>
      </c>
      <c r="AF350" s="179">
        <f t="shared" si="166"/>
        <v>0.9267169457623553</v>
      </c>
      <c r="AG350" s="179">
        <f t="shared" si="166"/>
        <v>0.9267169457623553</v>
      </c>
      <c r="AH350" s="179">
        <f t="shared" si="166"/>
        <v>0.9267169457623553</v>
      </c>
      <c r="AI350" s="179">
        <f t="shared" si="166"/>
        <v>0.9267169457623553</v>
      </c>
      <c r="AJ350" s="179">
        <f t="shared" si="166"/>
        <v>0.9267169457623553</v>
      </c>
      <c r="AK350" s="179">
        <f t="shared" si="166"/>
        <v>0.9267169457623553</v>
      </c>
      <c r="AL350" s="179">
        <f t="shared" si="166"/>
        <v>0.9267169457623553</v>
      </c>
      <c r="AM350" s="179">
        <f t="shared" si="166"/>
        <v>0.9267169457623553</v>
      </c>
      <c r="AN350" s="179">
        <f t="shared" si="166"/>
        <v>0.9267169457623553</v>
      </c>
      <c r="AO350" s="179">
        <f t="shared" si="166"/>
        <v>0.9267169457623553</v>
      </c>
      <c r="AP350" s="179">
        <f t="shared" si="166"/>
        <v>0.9267169457623553</v>
      </c>
      <c r="AQ350" s="179">
        <f t="shared" si="166"/>
        <v>0.9267169457623553</v>
      </c>
    </row>
    <row r="351" spans="7:43" ht="14.25" customHeight="1">
      <c r="G351" s="22"/>
      <c r="H351" s="314"/>
      <c r="J351" s="304"/>
      <c r="K351" s="19" t="s">
        <v>225</v>
      </c>
      <c r="L351" s="19" t="s">
        <v>214</v>
      </c>
      <c r="M351" s="179">
        <f t="shared" ref="M351:AQ351" si="167">(1-M$64*M348*(1-M$345/2)-M$345)/(1-M$64)</f>
        <v>0.68913607518703612</v>
      </c>
      <c r="N351" s="179">
        <f t="shared" si="167"/>
        <v>0.68913607518703612</v>
      </c>
      <c r="O351" s="179">
        <f t="shared" si="167"/>
        <v>0.68913607518703612</v>
      </c>
      <c r="P351" s="179">
        <f t="shared" si="167"/>
        <v>0.68913607518703612</v>
      </c>
      <c r="Q351" s="179">
        <f t="shared" si="167"/>
        <v>0.73591560552602109</v>
      </c>
      <c r="R351" s="179">
        <f t="shared" si="167"/>
        <v>0.73591560552602109</v>
      </c>
      <c r="S351" s="179">
        <f t="shared" si="167"/>
        <v>0.92318611356737146</v>
      </c>
      <c r="T351" s="179">
        <f t="shared" si="167"/>
        <v>0.92408763761677182</v>
      </c>
      <c r="U351" s="179">
        <f t="shared" si="167"/>
        <v>0.92497651522154445</v>
      </c>
      <c r="V351" s="179">
        <f t="shared" si="167"/>
        <v>0.92585290080564375</v>
      </c>
      <c r="W351" s="179">
        <f t="shared" si="167"/>
        <v>0.9267169457623553</v>
      </c>
      <c r="X351" s="179">
        <f t="shared" si="167"/>
        <v>0.9267169457623553</v>
      </c>
      <c r="Y351" s="179">
        <f t="shared" si="167"/>
        <v>0.9267169457623553</v>
      </c>
      <c r="Z351" s="179">
        <f t="shared" si="167"/>
        <v>0.9267169457623553</v>
      </c>
      <c r="AA351" s="179">
        <f t="shared" si="167"/>
        <v>0.9267169457623553</v>
      </c>
      <c r="AB351" s="179">
        <f t="shared" si="167"/>
        <v>0.9267169457623553</v>
      </c>
      <c r="AC351" s="179">
        <f t="shared" si="167"/>
        <v>0.9267169457623553</v>
      </c>
      <c r="AD351" s="179">
        <f t="shared" si="167"/>
        <v>0.9267169457623553</v>
      </c>
      <c r="AE351" s="179">
        <f t="shared" si="167"/>
        <v>0.9267169457623553</v>
      </c>
      <c r="AF351" s="179">
        <f t="shared" si="167"/>
        <v>0.9267169457623553</v>
      </c>
      <c r="AG351" s="179">
        <f t="shared" si="167"/>
        <v>0.9267169457623553</v>
      </c>
      <c r="AH351" s="179">
        <f t="shared" si="167"/>
        <v>0.9267169457623553</v>
      </c>
      <c r="AI351" s="179">
        <f t="shared" si="167"/>
        <v>0.9267169457623553</v>
      </c>
      <c r="AJ351" s="179">
        <f t="shared" si="167"/>
        <v>0.9267169457623553</v>
      </c>
      <c r="AK351" s="179">
        <f t="shared" si="167"/>
        <v>0.9267169457623553</v>
      </c>
      <c r="AL351" s="179">
        <f t="shared" si="167"/>
        <v>0.9267169457623553</v>
      </c>
      <c r="AM351" s="179">
        <f t="shared" si="167"/>
        <v>0.9267169457623553</v>
      </c>
      <c r="AN351" s="179">
        <f t="shared" si="167"/>
        <v>0.9267169457623553</v>
      </c>
      <c r="AO351" s="179">
        <f t="shared" si="167"/>
        <v>0.9267169457623553</v>
      </c>
      <c r="AP351" s="179">
        <f t="shared" si="167"/>
        <v>0.9267169457623553</v>
      </c>
      <c r="AQ351" s="179">
        <f t="shared" si="167"/>
        <v>0.9267169457623553</v>
      </c>
    </row>
    <row r="352" spans="7:43" ht="14.25" customHeight="1">
      <c r="G352" s="22"/>
      <c r="H352" s="180"/>
      <c r="I352" s="8" t="s">
        <v>184</v>
      </c>
      <c r="J352" s="181"/>
      <c r="K352" s="182" t="s">
        <v>185</v>
      </c>
      <c r="L352" s="182"/>
      <c r="M352" s="128">
        <v>2020</v>
      </c>
      <c r="N352" s="128">
        <v>2021</v>
      </c>
      <c r="O352" s="128">
        <v>2022</v>
      </c>
      <c r="P352" s="128">
        <v>2023</v>
      </c>
      <c r="Q352" s="128">
        <v>2024</v>
      </c>
      <c r="R352" s="128">
        <v>2025</v>
      </c>
      <c r="S352" s="128">
        <v>2026</v>
      </c>
      <c r="T352" s="128">
        <v>2027</v>
      </c>
      <c r="U352" s="128">
        <v>2028</v>
      </c>
      <c r="V352" s="128">
        <v>2029</v>
      </c>
      <c r="W352" s="128">
        <v>2030</v>
      </c>
      <c r="X352" s="128">
        <v>2031</v>
      </c>
      <c r="Y352" s="128">
        <v>2032</v>
      </c>
      <c r="Z352" s="128">
        <v>2033</v>
      </c>
      <c r="AA352" s="128">
        <v>2034</v>
      </c>
      <c r="AB352" s="128">
        <v>2035</v>
      </c>
      <c r="AC352" s="128">
        <v>2036</v>
      </c>
      <c r="AD352" s="128">
        <v>2037</v>
      </c>
      <c r="AE352" s="128">
        <v>2038</v>
      </c>
      <c r="AF352" s="128">
        <v>2039</v>
      </c>
      <c r="AG352" s="128">
        <v>2040</v>
      </c>
      <c r="AH352" s="128">
        <v>2041</v>
      </c>
      <c r="AI352" s="128">
        <v>2042</v>
      </c>
      <c r="AJ352" s="128">
        <v>2043</v>
      </c>
      <c r="AK352" s="128">
        <v>2044</v>
      </c>
      <c r="AL352" s="128">
        <v>2045</v>
      </c>
      <c r="AM352" s="128">
        <v>2046</v>
      </c>
      <c r="AN352" s="128">
        <v>2047</v>
      </c>
      <c r="AO352" s="128">
        <v>2048</v>
      </c>
      <c r="AP352" s="128">
        <v>2049</v>
      </c>
      <c r="AQ352" s="128">
        <v>2050</v>
      </c>
    </row>
    <row r="353" spans="7:43" ht="14.25" customHeight="1">
      <c r="G353" s="22"/>
      <c r="H353" s="180"/>
      <c r="I353" s="8">
        <v>0.2</v>
      </c>
      <c r="J353" s="315" t="s">
        <v>186</v>
      </c>
      <c r="K353" s="183">
        <v>1</v>
      </c>
      <c r="L353" s="183"/>
      <c r="M353" s="184">
        <f t="shared" ref="M353:V358" si="168">1/((1+M$68)*(1+M$47))^$K353</f>
        <v>0.94660019090301939</v>
      </c>
      <c r="N353" s="184">
        <f t="shared" si="168"/>
        <v>0.94660019090301939</v>
      </c>
      <c r="O353" s="184">
        <f t="shared" si="168"/>
        <v>0.94660019090301939</v>
      </c>
      <c r="P353" s="184">
        <f t="shared" si="168"/>
        <v>0.94660019090301939</v>
      </c>
      <c r="Q353" s="184">
        <f t="shared" si="168"/>
        <v>0.94812146984243917</v>
      </c>
      <c r="R353" s="184">
        <f t="shared" si="168"/>
        <v>0.94812146984243917</v>
      </c>
      <c r="S353" s="184">
        <f t="shared" si="168"/>
        <v>0.9533309209627302</v>
      </c>
      <c r="T353" s="184">
        <f t="shared" si="168"/>
        <v>0.95222574298440887</v>
      </c>
      <c r="U353" s="184">
        <f t="shared" si="168"/>
        <v>0.95113296537795455</v>
      </c>
      <c r="V353" s="184">
        <f t="shared" si="168"/>
        <v>0.95005251161857773</v>
      </c>
      <c r="W353" s="184">
        <f t="shared" ref="W353:AF358" si="169">1/((1+W$68)*(1+W$47))^$K353</f>
        <v>0.94898430629372799</v>
      </c>
      <c r="X353" s="184">
        <f t="shared" si="169"/>
        <v>0.94898430629372799</v>
      </c>
      <c r="Y353" s="184">
        <f t="shared" si="169"/>
        <v>0.94898430629372799</v>
      </c>
      <c r="Z353" s="184">
        <f t="shared" si="169"/>
        <v>0.94898430629372799</v>
      </c>
      <c r="AA353" s="184">
        <f t="shared" si="169"/>
        <v>0.94898430629372799</v>
      </c>
      <c r="AB353" s="184">
        <f t="shared" si="169"/>
        <v>0.94898430629372799</v>
      </c>
      <c r="AC353" s="184">
        <f t="shared" si="169"/>
        <v>0.94898430629372799</v>
      </c>
      <c r="AD353" s="184">
        <f t="shared" si="169"/>
        <v>0.94898430629372799</v>
      </c>
      <c r="AE353" s="184">
        <f t="shared" si="169"/>
        <v>0.94898430629372799</v>
      </c>
      <c r="AF353" s="184">
        <f t="shared" si="169"/>
        <v>0.94898430629372799</v>
      </c>
      <c r="AG353" s="184">
        <f t="shared" ref="AG353:AQ358" si="170">1/((1+AG$68)*(1+AG$47))^$K353</f>
        <v>0.94898430629372799</v>
      </c>
      <c r="AH353" s="184">
        <f t="shared" si="170"/>
        <v>0.94898430629372799</v>
      </c>
      <c r="AI353" s="184">
        <f t="shared" si="170"/>
        <v>0.94898430629372799</v>
      </c>
      <c r="AJ353" s="184">
        <f t="shared" si="170"/>
        <v>0.94898430629372799</v>
      </c>
      <c r="AK353" s="184">
        <f t="shared" si="170"/>
        <v>0.94898430629372799</v>
      </c>
      <c r="AL353" s="184">
        <f t="shared" si="170"/>
        <v>0.94898430629372799</v>
      </c>
      <c r="AM353" s="184">
        <f t="shared" si="170"/>
        <v>0.94898430629372799</v>
      </c>
      <c r="AN353" s="184">
        <f t="shared" si="170"/>
        <v>0.94898430629372799</v>
      </c>
      <c r="AO353" s="184">
        <f t="shared" si="170"/>
        <v>0.94898430629372799</v>
      </c>
      <c r="AP353" s="184">
        <f t="shared" si="170"/>
        <v>0.94898430629372799</v>
      </c>
      <c r="AQ353" s="184">
        <f t="shared" si="170"/>
        <v>0.94898430629372799</v>
      </c>
    </row>
    <row r="354" spans="7:43" ht="14.25" customHeight="1">
      <c r="G354" s="22"/>
      <c r="H354" s="180"/>
      <c r="I354" s="8">
        <v>0.32</v>
      </c>
      <c r="J354" s="315"/>
      <c r="K354" s="183">
        <v>2</v>
      </c>
      <c r="L354" s="183"/>
      <c r="M354" s="184">
        <f t="shared" si="168"/>
        <v>0.89605192141763279</v>
      </c>
      <c r="N354" s="184">
        <f t="shared" si="168"/>
        <v>0.89605192141763279</v>
      </c>
      <c r="O354" s="184">
        <f t="shared" si="168"/>
        <v>0.89605192141763279</v>
      </c>
      <c r="P354" s="184">
        <f t="shared" si="168"/>
        <v>0.89605192141763279</v>
      </c>
      <c r="Q354" s="184">
        <f t="shared" si="168"/>
        <v>0.89893432157618736</v>
      </c>
      <c r="R354" s="184">
        <f t="shared" si="168"/>
        <v>0.89893432157618736</v>
      </c>
      <c r="S354" s="184">
        <f t="shared" si="168"/>
        <v>0.90883984486364744</v>
      </c>
      <c r="T354" s="184">
        <f t="shared" si="168"/>
        <v>0.90673386560220948</v>
      </c>
      <c r="U354" s="184">
        <f t="shared" si="168"/>
        <v>0.90465391782866134</v>
      </c>
      <c r="V354" s="184">
        <f t="shared" si="168"/>
        <v>0.90259977483276776</v>
      </c>
      <c r="W354" s="184">
        <f t="shared" si="169"/>
        <v>0.90057121359178827</v>
      </c>
      <c r="X354" s="184">
        <f t="shared" si="169"/>
        <v>0.90057121359178827</v>
      </c>
      <c r="Y354" s="184">
        <f t="shared" si="169"/>
        <v>0.90057121359178827</v>
      </c>
      <c r="Z354" s="184">
        <f t="shared" si="169"/>
        <v>0.90057121359178827</v>
      </c>
      <c r="AA354" s="184">
        <f t="shared" si="169"/>
        <v>0.90057121359178827</v>
      </c>
      <c r="AB354" s="184">
        <f t="shared" si="169"/>
        <v>0.90057121359178827</v>
      </c>
      <c r="AC354" s="184">
        <f t="shared" si="169"/>
        <v>0.90057121359178827</v>
      </c>
      <c r="AD354" s="184">
        <f t="shared" si="169"/>
        <v>0.90057121359178827</v>
      </c>
      <c r="AE354" s="184">
        <f t="shared" si="169"/>
        <v>0.90057121359178827</v>
      </c>
      <c r="AF354" s="184">
        <f t="shared" si="169"/>
        <v>0.90057121359178827</v>
      </c>
      <c r="AG354" s="184">
        <f t="shared" si="170"/>
        <v>0.90057121359178827</v>
      </c>
      <c r="AH354" s="184">
        <f t="shared" si="170"/>
        <v>0.90057121359178827</v>
      </c>
      <c r="AI354" s="184">
        <f t="shared" si="170"/>
        <v>0.90057121359178827</v>
      </c>
      <c r="AJ354" s="184">
        <f t="shared" si="170"/>
        <v>0.90057121359178827</v>
      </c>
      <c r="AK354" s="184">
        <f t="shared" si="170"/>
        <v>0.90057121359178827</v>
      </c>
      <c r="AL354" s="184">
        <f t="shared" si="170"/>
        <v>0.90057121359178827</v>
      </c>
      <c r="AM354" s="184">
        <f t="shared" si="170"/>
        <v>0.90057121359178827</v>
      </c>
      <c r="AN354" s="184">
        <f t="shared" si="170"/>
        <v>0.90057121359178827</v>
      </c>
      <c r="AO354" s="184">
        <f t="shared" si="170"/>
        <v>0.90057121359178827</v>
      </c>
      <c r="AP354" s="184">
        <f t="shared" si="170"/>
        <v>0.90057121359178827</v>
      </c>
      <c r="AQ354" s="184">
        <f t="shared" si="170"/>
        <v>0.90057121359178827</v>
      </c>
    </row>
    <row r="355" spans="7:43" ht="14.25" customHeight="1">
      <c r="G355" s="22"/>
      <c r="H355" s="180"/>
      <c r="I355" s="8">
        <v>0.192</v>
      </c>
      <c r="J355" s="315"/>
      <c r="K355" s="183">
        <v>3</v>
      </c>
      <c r="L355" s="183"/>
      <c r="M355" s="184">
        <f t="shared" si="168"/>
        <v>0.84820291987294849</v>
      </c>
      <c r="N355" s="184">
        <f t="shared" si="168"/>
        <v>0.84820291987294849</v>
      </c>
      <c r="O355" s="184">
        <f t="shared" si="168"/>
        <v>0.84820291987294849</v>
      </c>
      <c r="P355" s="184">
        <f t="shared" si="168"/>
        <v>0.84820291987294849</v>
      </c>
      <c r="Q355" s="184">
        <f t="shared" si="168"/>
        <v>0.85229893026463077</v>
      </c>
      <c r="R355" s="184">
        <f t="shared" si="168"/>
        <v>0.85229893026463077</v>
      </c>
      <c r="S355" s="184">
        <f t="shared" si="168"/>
        <v>0.86642512631148594</v>
      </c>
      <c r="T355" s="184">
        <f t="shared" si="168"/>
        <v>0.86341532886218897</v>
      </c>
      <c r="U355" s="184">
        <f t="shared" si="168"/>
        <v>0.86044616350515912</v>
      </c>
      <c r="V355" s="184">
        <f t="shared" si="168"/>
        <v>0.85751718306623381</v>
      </c>
      <c r="W355" s="184">
        <f t="shared" si="169"/>
        <v>0.85462794839850387</v>
      </c>
      <c r="X355" s="184">
        <f t="shared" si="169"/>
        <v>0.85462794839850387</v>
      </c>
      <c r="Y355" s="184">
        <f t="shared" si="169"/>
        <v>0.85462794839850387</v>
      </c>
      <c r="Z355" s="184">
        <f t="shared" si="169"/>
        <v>0.85462794839850387</v>
      </c>
      <c r="AA355" s="184">
        <f t="shared" si="169"/>
        <v>0.85462794839850387</v>
      </c>
      <c r="AB355" s="184">
        <f t="shared" si="169"/>
        <v>0.85462794839850387</v>
      </c>
      <c r="AC355" s="184">
        <f t="shared" si="169"/>
        <v>0.85462794839850387</v>
      </c>
      <c r="AD355" s="184">
        <f t="shared" si="169"/>
        <v>0.85462794839850387</v>
      </c>
      <c r="AE355" s="184">
        <f t="shared" si="169"/>
        <v>0.85462794839850387</v>
      </c>
      <c r="AF355" s="184">
        <f t="shared" si="169"/>
        <v>0.85462794839850387</v>
      </c>
      <c r="AG355" s="184">
        <f t="shared" si="170"/>
        <v>0.85462794839850387</v>
      </c>
      <c r="AH355" s="184">
        <f t="shared" si="170"/>
        <v>0.85462794839850387</v>
      </c>
      <c r="AI355" s="184">
        <f t="shared" si="170"/>
        <v>0.85462794839850387</v>
      </c>
      <c r="AJ355" s="184">
        <f t="shared" si="170"/>
        <v>0.85462794839850387</v>
      </c>
      <c r="AK355" s="184">
        <f t="shared" si="170"/>
        <v>0.85462794839850387</v>
      </c>
      <c r="AL355" s="184">
        <f t="shared" si="170"/>
        <v>0.85462794839850387</v>
      </c>
      <c r="AM355" s="184">
        <f t="shared" si="170"/>
        <v>0.85462794839850387</v>
      </c>
      <c r="AN355" s="184">
        <f t="shared" si="170"/>
        <v>0.85462794839850387</v>
      </c>
      <c r="AO355" s="184">
        <f t="shared" si="170"/>
        <v>0.85462794839850387</v>
      </c>
      <c r="AP355" s="184">
        <f t="shared" si="170"/>
        <v>0.85462794839850387</v>
      </c>
      <c r="AQ355" s="184">
        <f t="shared" si="170"/>
        <v>0.85462794839850387</v>
      </c>
    </row>
    <row r="356" spans="7:43" ht="14.25" customHeight="1">
      <c r="G356" s="22"/>
      <c r="H356" s="180"/>
      <c r="I356" s="8">
        <v>0.1152</v>
      </c>
      <c r="J356" s="315"/>
      <c r="K356" s="183">
        <v>4</v>
      </c>
      <c r="L356" s="183"/>
      <c r="M356" s="184">
        <f t="shared" si="168"/>
        <v>0.80290904587623158</v>
      </c>
      <c r="N356" s="184">
        <f t="shared" si="168"/>
        <v>0.80290904587623158</v>
      </c>
      <c r="O356" s="184">
        <f t="shared" si="168"/>
        <v>0.80290904587623158</v>
      </c>
      <c r="P356" s="184">
        <f t="shared" si="168"/>
        <v>0.80290904587623158</v>
      </c>
      <c r="Q356" s="184">
        <f t="shared" si="168"/>
        <v>0.80808291450764036</v>
      </c>
      <c r="R356" s="184">
        <f t="shared" si="168"/>
        <v>0.80808291450764036</v>
      </c>
      <c r="S356" s="184">
        <f t="shared" si="168"/>
        <v>0.82598986361177884</v>
      </c>
      <c r="T356" s="184">
        <f t="shared" si="168"/>
        <v>0.82216630302992566</v>
      </c>
      <c r="U356" s="184">
        <f t="shared" si="168"/>
        <v>0.81839871104274631</v>
      </c>
      <c r="V356" s="184">
        <f t="shared" si="168"/>
        <v>0.8146863535281631</v>
      </c>
      <c r="W356" s="184">
        <f t="shared" si="169"/>
        <v>0.81102851075018623</v>
      </c>
      <c r="X356" s="184">
        <f t="shared" si="169"/>
        <v>0.81102851075018623</v>
      </c>
      <c r="Y356" s="184">
        <f t="shared" si="169"/>
        <v>0.81102851075018623</v>
      </c>
      <c r="Z356" s="184">
        <f t="shared" si="169"/>
        <v>0.81102851075018623</v>
      </c>
      <c r="AA356" s="184">
        <f t="shared" si="169"/>
        <v>0.81102851075018623</v>
      </c>
      <c r="AB356" s="184">
        <f t="shared" si="169"/>
        <v>0.81102851075018623</v>
      </c>
      <c r="AC356" s="184">
        <f t="shared" si="169"/>
        <v>0.81102851075018623</v>
      </c>
      <c r="AD356" s="184">
        <f t="shared" si="169"/>
        <v>0.81102851075018623</v>
      </c>
      <c r="AE356" s="184">
        <f t="shared" si="169"/>
        <v>0.81102851075018623</v>
      </c>
      <c r="AF356" s="184">
        <f t="shared" si="169"/>
        <v>0.81102851075018623</v>
      </c>
      <c r="AG356" s="184">
        <f t="shared" si="170"/>
        <v>0.81102851075018623</v>
      </c>
      <c r="AH356" s="184">
        <f t="shared" si="170"/>
        <v>0.81102851075018623</v>
      </c>
      <c r="AI356" s="184">
        <f t="shared" si="170"/>
        <v>0.81102851075018623</v>
      </c>
      <c r="AJ356" s="184">
        <f t="shared" si="170"/>
        <v>0.81102851075018623</v>
      </c>
      <c r="AK356" s="184">
        <f t="shared" si="170"/>
        <v>0.81102851075018623</v>
      </c>
      <c r="AL356" s="184">
        <f t="shared" si="170"/>
        <v>0.81102851075018623</v>
      </c>
      <c r="AM356" s="184">
        <f t="shared" si="170"/>
        <v>0.81102851075018623</v>
      </c>
      <c r="AN356" s="184">
        <f t="shared" si="170"/>
        <v>0.81102851075018623</v>
      </c>
      <c r="AO356" s="184">
        <f t="shared" si="170"/>
        <v>0.81102851075018623</v>
      </c>
      <c r="AP356" s="184">
        <f t="shared" si="170"/>
        <v>0.81102851075018623</v>
      </c>
      <c r="AQ356" s="184">
        <f t="shared" si="170"/>
        <v>0.81102851075018623</v>
      </c>
    </row>
    <row r="357" spans="7:43" ht="14.25" customHeight="1">
      <c r="G357" s="22"/>
      <c r="H357" s="180"/>
      <c r="I357" s="8">
        <v>0.1152</v>
      </c>
      <c r="J357" s="315"/>
      <c r="K357" s="183">
        <v>5</v>
      </c>
      <c r="L357" s="183"/>
      <c r="M357" s="184">
        <f t="shared" si="168"/>
        <v>0.76003385610420193</v>
      </c>
      <c r="N357" s="184">
        <f t="shared" si="168"/>
        <v>0.76003385610420193</v>
      </c>
      <c r="O357" s="184">
        <f t="shared" si="168"/>
        <v>0.76003385610420193</v>
      </c>
      <c r="P357" s="184">
        <f t="shared" si="168"/>
        <v>0.76003385610420193</v>
      </c>
      <c r="Q357" s="184">
        <f t="shared" si="168"/>
        <v>0.76616076065754612</v>
      </c>
      <c r="R357" s="184">
        <f t="shared" si="168"/>
        <v>0.76616076065754612</v>
      </c>
      <c r="S357" s="184">
        <f t="shared" si="168"/>
        <v>0.78744167738289705</v>
      </c>
      <c r="T357" s="184">
        <f t="shared" si="168"/>
        <v>0.78288791875941555</v>
      </c>
      <c r="U357" s="184">
        <f t="shared" si="168"/>
        <v>0.7784059928955831</v>
      </c>
      <c r="V357" s="184">
        <f t="shared" si="168"/>
        <v>0.77399481635081202</v>
      </c>
      <c r="W357" s="184">
        <f t="shared" si="169"/>
        <v>0.76965332865870084</v>
      </c>
      <c r="X357" s="184">
        <f t="shared" si="169"/>
        <v>0.76965332865870084</v>
      </c>
      <c r="Y357" s="184">
        <f t="shared" si="169"/>
        <v>0.76965332865870084</v>
      </c>
      <c r="Z357" s="184">
        <f t="shared" si="169"/>
        <v>0.76965332865870084</v>
      </c>
      <c r="AA357" s="184">
        <f t="shared" si="169"/>
        <v>0.76965332865870084</v>
      </c>
      <c r="AB357" s="184">
        <f t="shared" si="169"/>
        <v>0.76965332865870084</v>
      </c>
      <c r="AC357" s="184">
        <f t="shared" si="169"/>
        <v>0.76965332865870084</v>
      </c>
      <c r="AD357" s="184">
        <f t="shared" si="169"/>
        <v>0.76965332865870084</v>
      </c>
      <c r="AE357" s="184">
        <f t="shared" si="169"/>
        <v>0.76965332865870084</v>
      </c>
      <c r="AF357" s="184">
        <f t="shared" si="169"/>
        <v>0.76965332865870084</v>
      </c>
      <c r="AG357" s="184">
        <f t="shared" si="170"/>
        <v>0.76965332865870084</v>
      </c>
      <c r="AH357" s="184">
        <f t="shared" si="170"/>
        <v>0.76965332865870084</v>
      </c>
      <c r="AI357" s="184">
        <f t="shared" si="170"/>
        <v>0.76965332865870084</v>
      </c>
      <c r="AJ357" s="184">
        <f t="shared" si="170"/>
        <v>0.76965332865870084</v>
      </c>
      <c r="AK357" s="184">
        <f t="shared" si="170"/>
        <v>0.76965332865870084</v>
      </c>
      <c r="AL357" s="184">
        <f t="shared" si="170"/>
        <v>0.76965332865870084</v>
      </c>
      <c r="AM357" s="184">
        <f t="shared" si="170"/>
        <v>0.76965332865870084</v>
      </c>
      <c r="AN357" s="184">
        <f t="shared" si="170"/>
        <v>0.76965332865870084</v>
      </c>
      <c r="AO357" s="184">
        <f t="shared" si="170"/>
        <v>0.76965332865870084</v>
      </c>
      <c r="AP357" s="184">
        <f t="shared" si="170"/>
        <v>0.76965332865870084</v>
      </c>
      <c r="AQ357" s="184">
        <f t="shared" si="170"/>
        <v>0.76965332865870084</v>
      </c>
    </row>
    <row r="358" spans="7:43" ht="14.25" customHeight="1">
      <c r="G358" s="22"/>
      <c r="H358" s="180"/>
      <c r="I358" s="8">
        <v>5.7599999999999998E-2</v>
      </c>
      <c r="J358" s="315"/>
      <c r="K358" s="183">
        <v>6</v>
      </c>
      <c r="L358" s="183"/>
      <c r="M358" s="184">
        <f t="shared" si="168"/>
        <v>0.71944819328099552</v>
      </c>
      <c r="N358" s="184">
        <f t="shared" si="168"/>
        <v>0.71944819328099552</v>
      </c>
      <c r="O358" s="184">
        <f t="shared" si="168"/>
        <v>0.71944819328099552</v>
      </c>
      <c r="P358" s="184">
        <f t="shared" si="168"/>
        <v>0.71944819328099552</v>
      </c>
      <c r="Q358" s="184">
        <f t="shared" si="168"/>
        <v>0.72641346653023386</v>
      </c>
      <c r="R358" s="184">
        <f t="shared" si="168"/>
        <v>0.72641346653023386</v>
      </c>
      <c r="S358" s="184">
        <f t="shared" si="168"/>
        <v>0.7506924995038744</v>
      </c>
      <c r="T358" s="184">
        <f t="shared" si="168"/>
        <v>0.74548603011420211</v>
      </c>
      <c r="U358" s="184">
        <f t="shared" si="168"/>
        <v>0.74036760029074689</v>
      </c>
      <c r="V358" s="184">
        <f t="shared" si="168"/>
        <v>0.73533571925384877</v>
      </c>
      <c r="W358" s="184">
        <f t="shared" si="169"/>
        <v>0.73038893018383588</v>
      </c>
      <c r="X358" s="184">
        <f t="shared" si="169"/>
        <v>0.73038893018383588</v>
      </c>
      <c r="Y358" s="184">
        <f t="shared" si="169"/>
        <v>0.73038893018383588</v>
      </c>
      <c r="Z358" s="184">
        <f t="shared" si="169"/>
        <v>0.73038893018383588</v>
      </c>
      <c r="AA358" s="184">
        <f t="shared" si="169"/>
        <v>0.73038893018383588</v>
      </c>
      <c r="AB358" s="184">
        <f t="shared" si="169"/>
        <v>0.73038893018383588</v>
      </c>
      <c r="AC358" s="184">
        <f t="shared" si="169"/>
        <v>0.73038893018383588</v>
      </c>
      <c r="AD358" s="184">
        <f t="shared" si="169"/>
        <v>0.73038893018383588</v>
      </c>
      <c r="AE358" s="184">
        <f t="shared" si="169"/>
        <v>0.73038893018383588</v>
      </c>
      <c r="AF358" s="184">
        <f t="shared" si="169"/>
        <v>0.73038893018383588</v>
      </c>
      <c r="AG358" s="184">
        <f t="shared" si="170"/>
        <v>0.73038893018383588</v>
      </c>
      <c r="AH358" s="184">
        <f t="shared" si="170"/>
        <v>0.73038893018383588</v>
      </c>
      <c r="AI358" s="184">
        <f t="shared" si="170"/>
        <v>0.73038893018383588</v>
      </c>
      <c r="AJ358" s="184">
        <f t="shared" si="170"/>
        <v>0.73038893018383588</v>
      </c>
      <c r="AK358" s="184">
        <f t="shared" si="170"/>
        <v>0.73038893018383588</v>
      </c>
      <c r="AL358" s="184">
        <f t="shared" si="170"/>
        <v>0.73038893018383588</v>
      </c>
      <c r="AM358" s="184">
        <f t="shared" si="170"/>
        <v>0.73038893018383588</v>
      </c>
      <c r="AN358" s="184">
        <f t="shared" si="170"/>
        <v>0.73038893018383588</v>
      </c>
      <c r="AO358" s="184">
        <f t="shared" si="170"/>
        <v>0.73038893018383588</v>
      </c>
      <c r="AP358" s="184">
        <f t="shared" si="170"/>
        <v>0.73038893018383588</v>
      </c>
      <c r="AQ358" s="184">
        <f t="shared" si="170"/>
        <v>0.73038893018383588</v>
      </c>
    </row>
    <row r="359" spans="7:43" ht="14.25" customHeight="1">
      <c r="G359" s="22"/>
      <c r="H359" s="180"/>
      <c r="I359" s="8"/>
      <c r="J359" s="315"/>
      <c r="K359" s="182" t="s">
        <v>187</v>
      </c>
      <c r="L359" s="182"/>
      <c r="M359" s="128">
        <v>2020</v>
      </c>
      <c r="N359" s="128">
        <v>2021</v>
      </c>
      <c r="O359" s="128">
        <v>2022</v>
      </c>
      <c r="P359" s="128">
        <v>2023</v>
      </c>
      <c r="Q359" s="128">
        <v>2024</v>
      </c>
      <c r="R359" s="128">
        <v>2025</v>
      </c>
      <c r="S359" s="128">
        <v>2026</v>
      </c>
      <c r="T359" s="128">
        <v>2027</v>
      </c>
      <c r="U359" s="128">
        <v>2028</v>
      </c>
      <c r="V359" s="128">
        <v>2029</v>
      </c>
      <c r="W359" s="128">
        <v>2030</v>
      </c>
      <c r="X359" s="128">
        <v>2031</v>
      </c>
      <c r="Y359" s="128">
        <v>2032</v>
      </c>
      <c r="Z359" s="128">
        <v>2033</v>
      </c>
      <c r="AA359" s="128">
        <v>2034</v>
      </c>
      <c r="AB359" s="128">
        <v>2035</v>
      </c>
      <c r="AC359" s="128">
        <v>2036</v>
      </c>
      <c r="AD359" s="128">
        <v>2037</v>
      </c>
      <c r="AE359" s="128">
        <v>2038</v>
      </c>
      <c r="AF359" s="128">
        <v>2039</v>
      </c>
      <c r="AG359" s="128">
        <v>2040</v>
      </c>
      <c r="AH359" s="128">
        <v>2041</v>
      </c>
      <c r="AI359" s="128">
        <v>2042</v>
      </c>
      <c r="AJ359" s="128">
        <v>2043</v>
      </c>
      <c r="AK359" s="128">
        <v>2044</v>
      </c>
      <c r="AL359" s="128">
        <v>2045</v>
      </c>
      <c r="AM359" s="128">
        <v>2046</v>
      </c>
      <c r="AN359" s="128">
        <v>2047</v>
      </c>
      <c r="AO359" s="128">
        <v>2048</v>
      </c>
      <c r="AP359" s="128">
        <v>2049</v>
      </c>
      <c r="AQ359" s="128">
        <v>2050</v>
      </c>
    </row>
    <row r="360" spans="7:43" ht="14.25" customHeight="1">
      <c r="G360" s="22"/>
      <c r="H360" s="180"/>
      <c r="J360" s="315"/>
      <c r="K360" s="183">
        <v>1</v>
      </c>
      <c r="L360" s="183"/>
      <c r="M360" s="184">
        <f t="shared" ref="M360:V365" si="171">1/((1+M$69)*(1+M$47))^$K360</f>
        <v>0.94660019090301939</v>
      </c>
      <c r="N360" s="184">
        <f t="shared" si="171"/>
        <v>0.94660019090301939</v>
      </c>
      <c r="O360" s="184">
        <f t="shared" si="171"/>
        <v>0.94660019090301939</v>
      </c>
      <c r="P360" s="184">
        <f t="shared" si="171"/>
        <v>0.94660019090301939</v>
      </c>
      <c r="Q360" s="184">
        <f t="shared" si="171"/>
        <v>0.94812146984243917</v>
      </c>
      <c r="R360" s="184">
        <f t="shared" si="171"/>
        <v>0.94812146984243917</v>
      </c>
      <c r="S360" s="184">
        <f t="shared" si="171"/>
        <v>0.9533309209627302</v>
      </c>
      <c r="T360" s="184">
        <f t="shared" si="171"/>
        <v>0.95222574298440887</v>
      </c>
      <c r="U360" s="184">
        <f t="shared" si="171"/>
        <v>0.95113296537795455</v>
      </c>
      <c r="V360" s="184">
        <f t="shared" si="171"/>
        <v>0.95005251161857773</v>
      </c>
      <c r="W360" s="184">
        <f t="shared" ref="W360:AF365" si="172">1/((1+W$69)*(1+W$47))^$K360</f>
        <v>0.94898430629372799</v>
      </c>
      <c r="X360" s="184">
        <f t="shared" si="172"/>
        <v>0.94898430629372799</v>
      </c>
      <c r="Y360" s="184">
        <f t="shared" si="172"/>
        <v>0.94898430629372799</v>
      </c>
      <c r="Z360" s="184">
        <f t="shared" si="172"/>
        <v>0.94898430629372799</v>
      </c>
      <c r="AA360" s="184">
        <f t="shared" si="172"/>
        <v>0.94898430629372799</v>
      </c>
      <c r="AB360" s="184">
        <f t="shared" si="172"/>
        <v>0.94898430629372799</v>
      </c>
      <c r="AC360" s="184">
        <f t="shared" si="172"/>
        <v>0.94898430629372799</v>
      </c>
      <c r="AD360" s="184">
        <f t="shared" si="172"/>
        <v>0.94898430629372799</v>
      </c>
      <c r="AE360" s="184">
        <f t="shared" si="172"/>
        <v>0.94898430629372799</v>
      </c>
      <c r="AF360" s="184">
        <f t="shared" si="172"/>
        <v>0.94898430629372799</v>
      </c>
      <c r="AG360" s="184">
        <f t="shared" ref="AG360:AQ365" si="173">1/((1+AG$69)*(1+AG$47))^$K360</f>
        <v>0.94898430629372799</v>
      </c>
      <c r="AH360" s="184">
        <f t="shared" si="173"/>
        <v>0.94898430629372799</v>
      </c>
      <c r="AI360" s="184">
        <f t="shared" si="173"/>
        <v>0.94898430629372799</v>
      </c>
      <c r="AJ360" s="184">
        <f t="shared" si="173"/>
        <v>0.94898430629372799</v>
      </c>
      <c r="AK360" s="184">
        <f t="shared" si="173"/>
        <v>0.94898430629372799</v>
      </c>
      <c r="AL360" s="184">
        <f t="shared" si="173"/>
        <v>0.94898430629372799</v>
      </c>
      <c r="AM360" s="184">
        <f t="shared" si="173"/>
        <v>0.94898430629372799</v>
      </c>
      <c r="AN360" s="184">
        <f t="shared" si="173"/>
        <v>0.94898430629372799</v>
      </c>
      <c r="AO360" s="184">
        <f t="shared" si="173"/>
        <v>0.94898430629372799</v>
      </c>
      <c r="AP360" s="184">
        <f t="shared" si="173"/>
        <v>0.94898430629372799</v>
      </c>
      <c r="AQ360" s="184">
        <f t="shared" si="173"/>
        <v>0.94898430629372799</v>
      </c>
    </row>
    <row r="361" spans="7:43" ht="14.25" customHeight="1">
      <c r="G361" s="22"/>
      <c r="H361" s="180"/>
      <c r="J361" s="315"/>
      <c r="K361" s="183">
        <v>2</v>
      </c>
      <c r="L361" s="183"/>
      <c r="M361" s="184">
        <f t="shared" si="171"/>
        <v>0.89605192141763279</v>
      </c>
      <c r="N361" s="184">
        <f t="shared" si="171"/>
        <v>0.89605192141763279</v>
      </c>
      <c r="O361" s="184">
        <f t="shared" si="171"/>
        <v>0.89605192141763279</v>
      </c>
      <c r="P361" s="184">
        <f t="shared" si="171"/>
        <v>0.89605192141763279</v>
      </c>
      <c r="Q361" s="184">
        <f t="shared" si="171"/>
        <v>0.89893432157618736</v>
      </c>
      <c r="R361" s="184">
        <f t="shared" si="171"/>
        <v>0.89893432157618736</v>
      </c>
      <c r="S361" s="184">
        <f t="shared" si="171"/>
        <v>0.90883984486364744</v>
      </c>
      <c r="T361" s="184">
        <f t="shared" si="171"/>
        <v>0.90673386560220948</v>
      </c>
      <c r="U361" s="184">
        <f t="shared" si="171"/>
        <v>0.90465391782866134</v>
      </c>
      <c r="V361" s="184">
        <f t="shared" si="171"/>
        <v>0.90259977483276776</v>
      </c>
      <c r="W361" s="184">
        <f t="shared" si="172"/>
        <v>0.90057121359178827</v>
      </c>
      <c r="X361" s="184">
        <f t="shared" si="172"/>
        <v>0.90057121359178827</v>
      </c>
      <c r="Y361" s="184">
        <f t="shared" si="172"/>
        <v>0.90057121359178827</v>
      </c>
      <c r="Z361" s="184">
        <f t="shared" si="172"/>
        <v>0.90057121359178827</v>
      </c>
      <c r="AA361" s="184">
        <f t="shared" si="172"/>
        <v>0.90057121359178827</v>
      </c>
      <c r="AB361" s="184">
        <f t="shared" si="172"/>
        <v>0.90057121359178827</v>
      </c>
      <c r="AC361" s="184">
        <f t="shared" si="172"/>
        <v>0.90057121359178827</v>
      </c>
      <c r="AD361" s="184">
        <f t="shared" si="172"/>
        <v>0.90057121359178827</v>
      </c>
      <c r="AE361" s="184">
        <f t="shared" si="172"/>
        <v>0.90057121359178827</v>
      </c>
      <c r="AF361" s="184">
        <f t="shared" si="172"/>
        <v>0.90057121359178827</v>
      </c>
      <c r="AG361" s="184">
        <f t="shared" si="173"/>
        <v>0.90057121359178827</v>
      </c>
      <c r="AH361" s="184">
        <f t="shared" si="173"/>
        <v>0.90057121359178827</v>
      </c>
      <c r="AI361" s="184">
        <f t="shared" si="173"/>
        <v>0.90057121359178827</v>
      </c>
      <c r="AJ361" s="184">
        <f t="shared" si="173"/>
        <v>0.90057121359178827</v>
      </c>
      <c r="AK361" s="184">
        <f t="shared" si="173"/>
        <v>0.90057121359178827</v>
      </c>
      <c r="AL361" s="184">
        <f t="shared" si="173"/>
        <v>0.90057121359178827</v>
      </c>
      <c r="AM361" s="184">
        <f t="shared" si="173"/>
        <v>0.90057121359178827</v>
      </c>
      <c r="AN361" s="184">
        <f t="shared" si="173"/>
        <v>0.90057121359178827</v>
      </c>
      <c r="AO361" s="184">
        <f t="shared" si="173"/>
        <v>0.90057121359178827</v>
      </c>
      <c r="AP361" s="184">
        <f t="shared" si="173"/>
        <v>0.90057121359178827</v>
      </c>
      <c r="AQ361" s="184">
        <f t="shared" si="173"/>
        <v>0.90057121359178827</v>
      </c>
    </row>
    <row r="362" spans="7:43" ht="14.25" customHeight="1">
      <c r="G362" s="22"/>
      <c r="H362" s="180"/>
      <c r="J362" s="315"/>
      <c r="K362" s="183">
        <v>3</v>
      </c>
      <c r="L362" s="183"/>
      <c r="M362" s="184">
        <f t="shared" si="171"/>
        <v>0.84820291987294849</v>
      </c>
      <c r="N362" s="184">
        <f t="shared" si="171"/>
        <v>0.84820291987294849</v>
      </c>
      <c r="O362" s="184">
        <f t="shared" si="171"/>
        <v>0.84820291987294849</v>
      </c>
      <c r="P362" s="184">
        <f t="shared" si="171"/>
        <v>0.84820291987294849</v>
      </c>
      <c r="Q362" s="184">
        <f t="shared" si="171"/>
        <v>0.85229893026463077</v>
      </c>
      <c r="R362" s="184">
        <f t="shared" si="171"/>
        <v>0.85229893026463077</v>
      </c>
      <c r="S362" s="184">
        <f t="shared" si="171"/>
        <v>0.86642512631148594</v>
      </c>
      <c r="T362" s="184">
        <f t="shared" si="171"/>
        <v>0.86341532886218897</v>
      </c>
      <c r="U362" s="184">
        <f t="shared" si="171"/>
        <v>0.86044616350515912</v>
      </c>
      <c r="V362" s="184">
        <f t="shared" si="171"/>
        <v>0.85751718306623381</v>
      </c>
      <c r="W362" s="184">
        <f t="shared" si="172"/>
        <v>0.85462794839850387</v>
      </c>
      <c r="X362" s="184">
        <f t="shared" si="172"/>
        <v>0.85462794839850387</v>
      </c>
      <c r="Y362" s="184">
        <f t="shared" si="172"/>
        <v>0.85462794839850387</v>
      </c>
      <c r="Z362" s="184">
        <f t="shared" si="172"/>
        <v>0.85462794839850387</v>
      </c>
      <c r="AA362" s="184">
        <f t="shared" si="172"/>
        <v>0.85462794839850387</v>
      </c>
      <c r="AB362" s="184">
        <f t="shared" si="172"/>
        <v>0.85462794839850387</v>
      </c>
      <c r="AC362" s="184">
        <f t="shared" si="172"/>
        <v>0.85462794839850387</v>
      </c>
      <c r="AD362" s="184">
        <f t="shared" si="172"/>
        <v>0.85462794839850387</v>
      </c>
      <c r="AE362" s="184">
        <f t="shared" si="172"/>
        <v>0.85462794839850387</v>
      </c>
      <c r="AF362" s="184">
        <f t="shared" si="172"/>
        <v>0.85462794839850387</v>
      </c>
      <c r="AG362" s="184">
        <f t="shared" si="173"/>
        <v>0.85462794839850387</v>
      </c>
      <c r="AH362" s="184">
        <f t="shared" si="173"/>
        <v>0.85462794839850387</v>
      </c>
      <c r="AI362" s="184">
        <f t="shared" si="173"/>
        <v>0.85462794839850387</v>
      </c>
      <c r="AJ362" s="184">
        <f t="shared" si="173"/>
        <v>0.85462794839850387</v>
      </c>
      <c r="AK362" s="184">
        <f t="shared" si="173"/>
        <v>0.85462794839850387</v>
      </c>
      <c r="AL362" s="184">
        <f t="shared" si="173"/>
        <v>0.85462794839850387</v>
      </c>
      <c r="AM362" s="184">
        <f t="shared" si="173"/>
        <v>0.85462794839850387</v>
      </c>
      <c r="AN362" s="184">
        <f t="shared" si="173"/>
        <v>0.85462794839850387</v>
      </c>
      <c r="AO362" s="184">
        <f t="shared" si="173"/>
        <v>0.85462794839850387</v>
      </c>
      <c r="AP362" s="184">
        <f t="shared" si="173"/>
        <v>0.85462794839850387</v>
      </c>
      <c r="AQ362" s="184">
        <f t="shared" si="173"/>
        <v>0.85462794839850387</v>
      </c>
    </row>
    <row r="363" spans="7:43" ht="14.25" customHeight="1">
      <c r="G363" s="22"/>
      <c r="H363" s="180"/>
      <c r="J363" s="315"/>
      <c r="K363" s="183">
        <v>4</v>
      </c>
      <c r="L363" s="183"/>
      <c r="M363" s="184">
        <f t="shared" si="171"/>
        <v>0.80290904587623158</v>
      </c>
      <c r="N363" s="184">
        <f t="shared" si="171"/>
        <v>0.80290904587623158</v>
      </c>
      <c r="O363" s="184">
        <f t="shared" si="171"/>
        <v>0.80290904587623158</v>
      </c>
      <c r="P363" s="184">
        <f t="shared" si="171"/>
        <v>0.80290904587623158</v>
      </c>
      <c r="Q363" s="184">
        <f t="shared" si="171"/>
        <v>0.80808291450764036</v>
      </c>
      <c r="R363" s="184">
        <f t="shared" si="171"/>
        <v>0.80808291450764036</v>
      </c>
      <c r="S363" s="184">
        <f t="shared" si="171"/>
        <v>0.82598986361177884</v>
      </c>
      <c r="T363" s="184">
        <f t="shared" si="171"/>
        <v>0.82216630302992566</v>
      </c>
      <c r="U363" s="184">
        <f t="shared" si="171"/>
        <v>0.81839871104274631</v>
      </c>
      <c r="V363" s="184">
        <f t="shared" si="171"/>
        <v>0.8146863535281631</v>
      </c>
      <c r="W363" s="184">
        <f t="shared" si="172"/>
        <v>0.81102851075018623</v>
      </c>
      <c r="X363" s="184">
        <f t="shared" si="172"/>
        <v>0.81102851075018623</v>
      </c>
      <c r="Y363" s="184">
        <f t="shared" si="172"/>
        <v>0.81102851075018623</v>
      </c>
      <c r="Z363" s="184">
        <f t="shared" si="172"/>
        <v>0.81102851075018623</v>
      </c>
      <c r="AA363" s="184">
        <f t="shared" si="172"/>
        <v>0.81102851075018623</v>
      </c>
      <c r="AB363" s="184">
        <f t="shared" si="172"/>
        <v>0.81102851075018623</v>
      </c>
      <c r="AC363" s="184">
        <f t="shared" si="172"/>
        <v>0.81102851075018623</v>
      </c>
      <c r="AD363" s="184">
        <f t="shared" si="172"/>
        <v>0.81102851075018623</v>
      </c>
      <c r="AE363" s="184">
        <f t="shared" si="172"/>
        <v>0.81102851075018623</v>
      </c>
      <c r="AF363" s="184">
        <f t="shared" si="172"/>
        <v>0.81102851075018623</v>
      </c>
      <c r="AG363" s="184">
        <f t="shared" si="173"/>
        <v>0.81102851075018623</v>
      </c>
      <c r="AH363" s="184">
        <f t="shared" si="173"/>
        <v>0.81102851075018623</v>
      </c>
      <c r="AI363" s="184">
        <f t="shared" si="173"/>
        <v>0.81102851075018623</v>
      </c>
      <c r="AJ363" s="184">
        <f t="shared" si="173"/>
        <v>0.81102851075018623</v>
      </c>
      <c r="AK363" s="184">
        <f t="shared" si="173"/>
        <v>0.81102851075018623</v>
      </c>
      <c r="AL363" s="184">
        <f t="shared" si="173"/>
        <v>0.81102851075018623</v>
      </c>
      <c r="AM363" s="184">
        <f t="shared" si="173"/>
        <v>0.81102851075018623</v>
      </c>
      <c r="AN363" s="184">
        <f t="shared" si="173"/>
        <v>0.81102851075018623</v>
      </c>
      <c r="AO363" s="184">
        <f t="shared" si="173"/>
        <v>0.81102851075018623</v>
      </c>
      <c r="AP363" s="184">
        <f t="shared" si="173"/>
        <v>0.81102851075018623</v>
      </c>
      <c r="AQ363" s="184">
        <f t="shared" si="173"/>
        <v>0.81102851075018623</v>
      </c>
    </row>
    <row r="364" spans="7:43" ht="14.25" customHeight="1">
      <c r="G364" s="22"/>
      <c r="H364" s="180"/>
      <c r="J364" s="315"/>
      <c r="K364" s="183">
        <v>5</v>
      </c>
      <c r="L364" s="183"/>
      <c r="M364" s="184">
        <f t="shared" si="171"/>
        <v>0.76003385610420193</v>
      </c>
      <c r="N364" s="184">
        <f t="shared" si="171"/>
        <v>0.76003385610420193</v>
      </c>
      <c r="O364" s="184">
        <f t="shared" si="171"/>
        <v>0.76003385610420193</v>
      </c>
      <c r="P364" s="184">
        <f t="shared" si="171"/>
        <v>0.76003385610420193</v>
      </c>
      <c r="Q364" s="184">
        <f t="shared" si="171"/>
        <v>0.76616076065754612</v>
      </c>
      <c r="R364" s="184">
        <f t="shared" si="171"/>
        <v>0.76616076065754612</v>
      </c>
      <c r="S364" s="184">
        <f t="shared" si="171"/>
        <v>0.78744167738289705</v>
      </c>
      <c r="T364" s="184">
        <f t="shared" si="171"/>
        <v>0.78288791875941555</v>
      </c>
      <c r="U364" s="184">
        <f t="shared" si="171"/>
        <v>0.7784059928955831</v>
      </c>
      <c r="V364" s="184">
        <f t="shared" si="171"/>
        <v>0.77399481635081202</v>
      </c>
      <c r="W364" s="184">
        <f t="shared" si="172"/>
        <v>0.76965332865870084</v>
      </c>
      <c r="X364" s="184">
        <f t="shared" si="172"/>
        <v>0.76965332865870084</v>
      </c>
      <c r="Y364" s="184">
        <f t="shared" si="172"/>
        <v>0.76965332865870084</v>
      </c>
      <c r="Z364" s="184">
        <f t="shared" si="172"/>
        <v>0.76965332865870084</v>
      </c>
      <c r="AA364" s="184">
        <f t="shared" si="172"/>
        <v>0.76965332865870084</v>
      </c>
      <c r="AB364" s="184">
        <f t="shared" si="172"/>
        <v>0.76965332865870084</v>
      </c>
      <c r="AC364" s="184">
        <f t="shared" si="172"/>
        <v>0.76965332865870084</v>
      </c>
      <c r="AD364" s="184">
        <f t="shared" si="172"/>
        <v>0.76965332865870084</v>
      </c>
      <c r="AE364" s="184">
        <f t="shared" si="172"/>
        <v>0.76965332865870084</v>
      </c>
      <c r="AF364" s="184">
        <f t="shared" si="172"/>
        <v>0.76965332865870084</v>
      </c>
      <c r="AG364" s="184">
        <f t="shared" si="173"/>
        <v>0.76965332865870084</v>
      </c>
      <c r="AH364" s="184">
        <f t="shared" si="173"/>
        <v>0.76965332865870084</v>
      </c>
      <c r="AI364" s="184">
        <f t="shared" si="173"/>
        <v>0.76965332865870084</v>
      </c>
      <c r="AJ364" s="184">
        <f t="shared" si="173"/>
        <v>0.76965332865870084</v>
      </c>
      <c r="AK364" s="184">
        <f t="shared" si="173"/>
        <v>0.76965332865870084</v>
      </c>
      <c r="AL364" s="184">
        <f t="shared" si="173"/>
        <v>0.76965332865870084</v>
      </c>
      <c r="AM364" s="184">
        <f t="shared" si="173"/>
        <v>0.76965332865870084</v>
      </c>
      <c r="AN364" s="184">
        <f t="shared" si="173"/>
        <v>0.76965332865870084</v>
      </c>
      <c r="AO364" s="184">
        <f t="shared" si="173"/>
        <v>0.76965332865870084</v>
      </c>
      <c r="AP364" s="184">
        <f t="shared" si="173"/>
        <v>0.76965332865870084</v>
      </c>
      <c r="AQ364" s="184">
        <f t="shared" si="173"/>
        <v>0.76965332865870084</v>
      </c>
    </row>
    <row r="365" spans="7:43" ht="14.25" customHeight="1">
      <c r="G365" s="22"/>
      <c r="H365" s="180"/>
      <c r="J365" s="315"/>
      <c r="K365" s="183">
        <v>6</v>
      </c>
      <c r="L365" s="183"/>
      <c r="M365" s="184">
        <f t="shared" si="171"/>
        <v>0.71944819328099552</v>
      </c>
      <c r="N365" s="184">
        <f t="shared" si="171"/>
        <v>0.71944819328099552</v>
      </c>
      <c r="O365" s="184">
        <f t="shared" si="171"/>
        <v>0.71944819328099552</v>
      </c>
      <c r="P365" s="184">
        <f t="shared" si="171"/>
        <v>0.71944819328099552</v>
      </c>
      <c r="Q365" s="184">
        <f t="shared" si="171"/>
        <v>0.72641346653023386</v>
      </c>
      <c r="R365" s="184">
        <f t="shared" si="171"/>
        <v>0.72641346653023386</v>
      </c>
      <c r="S365" s="184">
        <f t="shared" si="171"/>
        <v>0.7506924995038744</v>
      </c>
      <c r="T365" s="184">
        <f t="shared" si="171"/>
        <v>0.74548603011420211</v>
      </c>
      <c r="U365" s="184">
        <f t="shared" si="171"/>
        <v>0.74036760029074689</v>
      </c>
      <c r="V365" s="184">
        <f t="shared" si="171"/>
        <v>0.73533571925384877</v>
      </c>
      <c r="W365" s="184">
        <f t="shared" si="172"/>
        <v>0.73038893018383588</v>
      </c>
      <c r="X365" s="184">
        <f t="shared" si="172"/>
        <v>0.73038893018383588</v>
      </c>
      <c r="Y365" s="184">
        <f t="shared" si="172"/>
        <v>0.73038893018383588</v>
      </c>
      <c r="Z365" s="184">
        <f t="shared" si="172"/>
        <v>0.73038893018383588</v>
      </c>
      <c r="AA365" s="184">
        <f t="shared" si="172"/>
        <v>0.73038893018383588</v>
      </c>
      <c r="AB365" s="184">
        <f t="shared" si="172"/>
        <v>0.73038893018383588</v>
      </c>
      <c r="AC365" s="184">
        <f t="shared" si="172"/>
        <v>0.73038893018383588</v>
      </c>
      <c r="AD365" s="184">
        <f t="shared" si="172"/>
        <v>0.73038893018383588</v>
      </c>
      <c r="AE365" s="184">
        <f t="shared" si="172"/>
        <v>0.73038893018383588</v>
      </c>
      <c r="AF365" s="184">
        <f t="shared" si="172"/>
        <v>0.73038893018383588</v>
      </c>
      <c r="AG365" s="184">
        <f t="shared" si="173"/>
        <v>0.73038893018383588</v>
      </c>
      <c r="AH365" s="184">
        <f t="shared" si="173"/>
        <v>0.73038893018383588</v>
      </c>
      <c r="AI365" s="184">
        <f t="shared" si="173"/>
        <v>0.73038893018383588</v>
      </c>
      <c r="AJ365" s="184">
        <f t="shared" si="173"/>
        <v>0.73038893018383588</v>
      </c>
      <c r="AK365" s="184">
        <f t="shared" si="173"/>
        <v>0.73038893018383588</v>
      </c>
      <c r="AL365" s="184">
        <f t="shared" si="173"/>
        <v>0.73038893018383588</v>
      </c>
      <c r="AM365" s="184">
        <f t="shared" si="173"/>
        <v>0.73038893018383588</v>
      </c>
      <c r="AN365" s="184">
        <f t="shared" si="173"/>
        <v>0.73038893018383588</v>
      </c>
      <c r="AO365" s="184">
        <f t="shared" si="173"/>
        <v>0.73038893018383588</v>
      </c>
      <c r="AP365" s="184">
        <f t="shared" si="173"/>
        <v>0.73038893018383588</v>
      </c>
      <c r="AQ365" s="184">
        <f t="shared" si="173"/>
        <v>0.73038893018383588</v>
      </c>
    </row>
    <row r="366" spans="7:43" ht="14.25" customHeight="1">
      <c r="G366" s="22"/>
      <c r="H366" s="180"/>
      <c r="J366" s="315"/>
      <c r="K366" s="183" t="s">
        <v>188</v>
      </c>
      <c r="L366" s="183"/>
      <c r="M366" s="128">
        <v>2020</v>
      </c>
      <c r="N366" s="128">
        <v>2021</v>
      </c>
      <c r="O366" s="128">
        <v>2022</v>
      </c>
      <c r="P366" s="128">
        <v>2023</v>
      </c>
      <c r="Q366" s="128">
        <v>2024</v>
      </c>
      <c r="R366" s="128">
        <v>2025</v>
      </c>
      <c r="S366" s="128">
        <v>2026</v>
      </c>
      <c r="T366" s="128">
        <v>2027</v>
      </c>
      <c r="U366" s="128">
        <v>2028</v>
      </c>
      <c r="V366" s="128">
        <v>2029</v>
      </c>
      <c r="W366" s="128">
        <v>2030</v>
      </c>
      <c r="X366" s="128">
        <v>2031</v>
      </c>
      <c r="Y366" s="128">
        <v>2032</v>
      </c>
      <c r="Z366" s="128">
        <v>2033</v>
      </c>
      <c r="AA366" s="128">
        <v>2034</v>
      </c>
      <c r="AB366" s="128">
        <v>2035</v>
      </c>
      <c r="AC366" s="128">
        <v>2036</v>
      </c>
      <c r="AD366" s="128">
        <v>2037</v>
      </c>
      <c r="AE366" s="128">
        <v>2038</v>
      </c>
      <c r="AF366" s="128">
        <v>2039</v>
      </c>
      <c r="AG366" s="128">
        <v>2040</v>
      </c>
      <c r="AH366" s="128">
        <v>2041</v>
      </c>
      <c r="AI366" s="128">
        <v>2042</v>
      </c>
      <c r="AJ366" s="128">
        <v>2043</v>
      </c>
      <c r="AK366" s="128">
        <v>2044</v>
      </c>
      <c r="AL366" s="128">
        <v>2045</v>
      </c>
      <c r="AM366" s="128">
        <v>2046</v>
      </c>
      <c r="AN366" s="128">
        <v>2047</v>
      </c>
      <c r="AO366" s="128">
        <v>2048</v>
      </c>
      <c r="AP366" s="128">
        <v>2049</v>
      </c>
      <c r="AQ366" s="128">
        <v>2050</v>
      </c>
    </row>
    <row r="367" spans="7:43" ht="14.25" customHeight="1">
      <c r="G367" s="22"/>
      <c r="H367" s="180"/>
      <c r="J367" s="315"/>
      <c r="K367" s="183">
        <v>1</v>
      </c>
      <c r="L367" s="183"/>
      <c r="M367" s="184">
        <f t="shared" ref="M367:V372" si="174">1/((1+M$70)*(1+M$47))^$K367</f>
        <v>0.94660019090301939</v>
      </c>
      <c r="N367" s="184">
        <f t="shared" si="174"/>
        <v>0.94660019090301939</v>
      </c>
      <c r="O367" s="184">
        <f t="shared" si="174"/>
        <v>0.94660019090301939</v>
      </c>
      <c r="P367" s="184">
        <f t="shared" si="174"/>
        <v>0.94660019090301939</v>
      </c>
      <c r="Q367" s="184">
        <f t="shared" si="174"/>
        <v>0.94812146984243917</v>
      </c>
      <c r="R367" s="184">
        <f t="shared" si="174"/>
        <v>0.94812146984243917</v>
      </c>
      <c r="S367" s="184">
        <f t="shared" si="174"/>
        <v>0.9533309209627302</v>
      </c>
      <c r="T367" s="184">
        <f t="shared" si="174"/>
        <v>0.95222574298440887</v>
      </c>
      <c r="U367" s="184">
        <f t="shared" si="174"/>
        <v>0.95113296537795455</v>
      </c>
      <c r="V367" s="184">
        <f t="shared" si="174"/>
        <v>0.95005251161857773</v>
      </c>
      <c r="W367" s="184">
        <f t="shared" ref="W367:AF372" si="175">1/((1+W$70)*(1+W$47))^$K367</f>
        <v>0.94898430629372799</v>
      </c>
      <c r="X367" s="184">
        <f t="shared" si="175"/>
        <v>0.94898430629372799</v>
      </c>
      <c r="Y367" s="184">
        <f t="shared" si="175"/>
        <v>0.94898430629372799</v>
      </c>
      <c r="Z367" s="184">
        <f t="shared" si="175"/>
        <v>0.94898430629372799</v>
      </c>
      <c r="AA367" s="184">
        <f t="shared" si="175"/>
        <v>0.94898430629372799</v>
      </c>
      <c r="AB367" s="184">
        <f t="shared" si="175"/>
        <v>0.94898430629372799</v>
      </c>
      <c r="AC367" s="184">
        <f t="shared" si="175"/>
        <v>0.94898430629372799</v>
      </c>
      <c r="AD367" s="184">
        <f t="shared" si="175"/>
        <v>0.94898430629372799</v>
      </c>
      <c r="AE367" s="184">
        <f t="shared" si="175"/>
        <v>0.94898430629372799</v>
      </c>
      <c r="AF367" s="184">
        <f t="shared" si="175"/>
        <v>0.94898430629372799</v>
      </c>
      <c r="AG367" s="184">
        <f t="shared" ref="AG367:AQ372" si="176">1/((1+AG$70)*(1+AG$47))^$K367</f>
        <v>0.94898430629372799</v>
      </c>
      <c r="AH367" s="184">
        <f t="shared" si="176"/>
        <v>0.94898430629372799</v>
      </c>
      <c r="AI367" s="184">
        <f t="shared" si="176"/>
        <v>0.94898430629372799</v>
      </c>
      <c r="AJ367" s="184">
        <f t="shared" si="176"/>
        <v>0.94898430629372799</v>
      </c>
      <c r="AK367" s="184">
        <f t="shared" si="176"/>
        <v>0.94898430629372799</v>
      </c>
      <c r="AL367" s="184">
        <f t="shared" si="176"/>
        <v>0.94898430629372799</v>
      </c>
      <c r="AM367" s="184">
        <f t="shared" si="176"/>
        <v>0.94898430629372799</v>
      </c>
      <c r="AN367" s="184">
        <f t="shared" si="176"/>
        <v>0.94898430629372799</v>
      </c>
      <c r="AO367" s="184">
        <f t="shared" si="176"/>
        <v>0.94898430629372799</v>
      </c>
      <c r="AP367" s="184">
        <f t="shared" si="176"/>
        <v>0.94898430629372799</v>
      </c>
      <c r="AQ367" s="184">
        <f t="shared" si="176"/>
        <v>0.94898430629372799</v>
      </c>
    </row>
    <row r="368" spans="7:43" ht="14.25" customHeight="1">
      <c r="G368" s="22"/>
      <c r="H368" s="180"/>
      <c r="J368" s="315"/>
      <c r="K368" s="183">
        <v>2</v>
      </c>
      <c r="L368" s="183"/>
      <c r="M368" s="184">
        <f t="shared" si="174"/>
        <v>0.89605192141763279</v>
      </c>
      <c r="N368" s="184">
        <f t="shared" si="174"/>
        <v>0.89605192141763279</v>
      </c>
      <c r="O368" s="184">
        <f t="shared" si="174"/>
        <v>0.89605192141763279</v>
      </c>
      <c r="P368" s="184">
        <f t="shared" si="174"/>
        <v>0.89605192141763279</v>
      </c>
      <c r="Q368" s="184">
        <f t="shared" si="174"/>
        <v>0.89893432157618736</v>
      </c>
      <c r="R368" s="184">
        <f t="shared" si="174"/>
        <v>0.89893432157618736</v>
      </c>
      <c r="S368" s="184">
        <f t="shared" si="174"/>
        <v>0.90883984486364744</v>
      </c>
      <c r="T368" s="184">
        <f t="shared" si="174"/>
        <v>0.90673386560220948</v>
      </c>
      <c r="U368" s="184">
        <f t="shared" si="174"/>
        <v>0.90465391782866134</v>
      </c>
      <c r="V368" s="184">
        <f t="shared" si="174"/>
        <v>0.90259977483276776</v>
      </c>
      <c r="W368" s="184">
        <f t="shared" si="175"/>
        <v>0.90057121359178827</v>
      </c>
      <c r="X368" s="184">
        <f t="shared" si="175"/>
        <v>0.90057121359178827</v>
      </c>
      <c r="Y368" s="184">
        <f t="shared" si="175"/>
        <v>0.90057121359178827</v>
      </c>
      <c r="Z368" s="184">
        <f t="shared" si="175"/>
        <v>0.90057121359178827</v>
      </c>
      <c r="AA368" s="184">
        <f t="shared" si="175"/>
        <v>0.90057121359178827</v>
      </c>
      <c r="AB368" s="184">
        <f t="shared" si="175"/>
        <v>0.90057121359178827</v>
      </c>
      <c r="AC368" s="184">
        <f t="shared" si="175"/>
        <v>0.90057121359178827</v>
      </c>
      <c r="AD368" s="184">
        <f t="shared" si="175"/>
        <v>0.90057121359178827</v>
      </c>
      <c r="AE368" s="184">
        <f t="shared" si="175"/>
        <v>0.90057121359178827</v>
      </c>
      <c r="AF368" s="184">
        <f t="shared" si="175"/>
        <v>0.90057121359178827</v>
      </c>
      <c r="AG368" s="184">
        <f t="shared" si="176"/>
        <v>0.90057121359178827</v>
      </c>
      <c r="AH368" s="184">
        <f t="shared" si="176"/>
        <v>0.90057121359178827</v>
      </c>
      <c r="AI368" s="184">
        <f t="shared" si="176"/>
        <v>0.90057121359178827</v>
      </c>
      <c r="AJ368" s="184">
        <f t="shared" si="176"/>
        <v>0.90057121359178827</v>
      </c>
      <c r="AK368" s="184">
        <f t="shared" si="176"/>
        <v>0.90057121359178827</v>
      </c>
      <c r="AL368" s="184">
        <f t="shared" si="176"/>
        <v>0.90057121359178827</v>
      </c>
      <c r="AM368" s="184">
        <f t="shared" si="176"/>
        <v>0.90057121359178827</v>
      </c>
      <c r="AN368" s="184">
        <f t="shared" si="176"/>
        <v>0.90057121359178827</v>
      </c>
      <c r="AO368" s="184">
        <f t="shared" si="176"/>
        <v>0.90057121359178827</v>
      </c>
      <c r="AP368" s="184">
        <f t="shared" si="176"/>
        <v>0.90057121359178827</v>
      </c>
      <c r="AQ368" s="184">
        <f t="shared" si="176"/>
        <v>0.90057121359178827</v>
      </c>
    </row>
    <row r="369" spans="6:43" ht="14.25" customHeight="1">
      <c r="G369" s="22"/>
      <c r="H369" s="180"/>
      <c r="J369" s="315"/>
      <c r="K369" s="183">
        <v>3</v>
      </c>
      <c r="L369" s="183"/>
      <c r="M369" s="184">
        <f t="shared" si="174"/>
        <v>0.84820291987294849</v>
      </c>
      <c r="N369" s="184">
        <f t="shared" si="174"/>
        <v>0.84820291987294849</v>
      </c>
      <c r="O369" s="184">
        <f t="shared" si="174"/>
        <v>0.84820291987294849</v>
      </c>
      <c r="P369" s="184">
        <f t="shared" si="174"/>
        <v>0.84820291987294849</v>
      </c>
      <c r="Q369" s="184">
        <f t="shared" si="174"/>
        <v>0.85229893026463077</v>
      </c>
      <c r="R369" s="184">
        <f t="shared" si="174"/>
        <v>0.85229893026463077</v>
      </c>
      <c r="S369" s="184">
        <f t="shared" si="174"/>
        <v>0.86642512631148594</v>
      </c>
      <c r="T369" s="184">
        <f t="shared" si="174"/>
        <v>0.86341532886218897</v>
      </c>
      <c r="U369" s="184">
        <f t="shared" si="174"/>
        <v>0.86044616350515912</v>
      </c>
      <c r="V369" s="184">
        <f t="shared" si="174"/>
        <v>0.85751718306623381</v>
      </c>
      <c r="W369" s="184">
        <f t="shared" si="175"/>
        <v>0.85462794839850387</v>
      </c>
      <c r="X369" s="184">
        <f t="shared" si="175"/>
        <v>0.85462794839850387</v>
      </c>
      <c r="Y369" s="184">
        <f t="shared" si="175"/>
        <v>0.85462794839850387</v>
      </c>
      <c r="Z369" s="184">
        <f t="shared" si="175"/>
        <v>0.85462794839850387</v>
      </c>
      <c r="AA369" s="184">
        <f t="shared" si="175"/>
        <v>0.85462794839850387</v>
      </c>
      <c r="AB369" s="184">
        <f t="shared" si="175"/>
        <v>0.85462794839850387</v>
      </c>
      <c r="AC369" s="184">
        <f t="shared" si="175"/>
        <v>0.85462794839850387</v>
      </c>
      <c r="AD369" s="184">
        <f t="shared" si="175"/>
        <v>0.85462794839850387</v>
      </c>
      <c r="AE369" s="184">
        <f t="shared" si="175"/>
        <v>0.85462794839850387</v>
      </c>
      <c r="AF369" s="184">
        <f t="shared" si="175"/>
        <v>0.85462794839850387</v>
      </c>
      <c r="AG369" s="184">
        <f t="shared" si="176"/>
        <v>0.85462794839850387</v>
      </c>
      <c r="AH369" s="184">
        <f t="shared" si="176"/>
        <v>0.85462794839850387</v>
      </c>
      <c r="AI369" s="184">
        <f t="shared" si="176"/>
        <v>0.85462794839850387</v>
      </c>
      <c r="AJ369" s="184">
        <f t="shared" si="176"/>
        <v>0.85462794839850387</v>
      </c>
      <c r="AK369" s="184">
        <f t="shared" si="176"/>
        <v>0.85462794839850387</v>
      </c>
      <c r="AL369" s="184">
        <f t="shared" si="176"/>
        <v>0.85462794839850387</v>
      </c>
      <c r="AM369" s="184">
        <f t="shared" si="176"/>
        <v>0.85462794839850387</v>
      </c>
      <c r="AN369" s="184">
        <f t="shared" si="176"/>
        <v>0.85462794839850387</v>
      </c>
      <c r="AO369" s="184">
        <f t="shared" si="176"/>
        <v>0.85462794839850387</v>
      </c>
      <c r="AP369" s="184">
        <f t="shared" si="176"/>
        <v>0.85462794839850387</v>
      </c>
      <c r="AQ369" s="184">
        <f t="shared" si="176"/>
        <v>0.85462794839850387</v>
      </c>
    </row>
    <row r="370" spans="6:43" ht="14.25" customHeight="1">
      <c r="G370" s="22"/>
      <c r="H370" s="180"/>
      <c r="J370" s="315"/>
      <c r="K370" s="183">
        <v>4</v>
      </c>
      <c r="L370" s="183"/>
      <c r="M370" s="184">
        <f t="shared" si="174"/>
        <v>0.80290904587623158</v>
      </c>
      <c r="N370" s="184">
        <f t="shared" si="174"/>
        <v>0.80290904587623158</v>
      </c>
      <c r="O370" s="184">
        <f t="shared" si="174"/>
        <v>0.80290904587623158</v>
      </c>
      <c r="P370" s="184">
        <f t="shared" si="174"/>
        <v>0.80290904587623158</v>
      </c>
      <c r="Q370" s="184">
        <f t="shared" si="174"/>
        <v>0.80808291450764036</v>
      </c>
      <c r="R370" s="184">
        <f t="shared" si="174"/>
        <v>0.80808291450764036</v>
      </c>
      <c r="S370" s="184">
        <f t="shared" si="174"/>
        <v>0.82598986361177884</v>
      </c>
      <c r="T370" s="184">
        <f t="shared" si="174"/>
        <v>0.82216630302992566</v>
      </c>
      <c r="U370" s="184">
        <f t="shared" si="174"/>
        <v>0.81839871104274631</v>
      </c>
      <c r="V370" s="184">
        <f t="shared" si="174"/>
        <v>0.8146863535281631</v>
      </c>
      <c r="W370" s="184">
        <f t="shared" si="175"/>
        <v>0.81102851075018623</v>
      </c>
      <c r="X370" s="184">
        <f t="shared" si="175"/>
        <v>0.81102851075018623</v>
      </c>
      <c r="Y370" s="184">
        <f t="shared" si="175"/>
        <v>0.81102851075018623</v>
      </c>
      <c r="Z370" s="184">
        <f t="shared" si="175"/>
        <v>0.81102851075018623</v>
      </c>
      <c r="AA370" s="184">
        <f t="shared" si="175"/>
        <v>0.81102851075018623</v>
      </c>
      <c r="AB370" s="184">
        <f t="shared" si="175"/>
        <v>0.81102851075018623</v>
      </c>
      <c r="AC370" s="184">
        <f t="shared" si="175"/>
        <v>0.81102851075018623</v>
      </c>
      <c r="AD370" s="184">
        <f t="shared" si="175"/>
        <v>0.81102851075018623</v>
      </c>
      <c r="AE370" s="184">
        <f t="shared" si="175"/>
        <v>0.81102851075018623</v>
      </c>
      <c r="AF370" s="184">
        <f t="shared" si="175"/>
        <v>0.81102851075018623</v>
      </c>
      <c r="AG370" s="184">
        <f t="shared" si="176"/>
        <v>0.81102851075018623</v>
      </c>
      <c r="AH370" s="184">
        <f t="shared" si="176"/>
        <v>0.81102851075018623</v>
      </c>
      <c r="AI370" s="184">
        <f t="shared" si="176"/>
        <v>0.81102851075018623</v>
      </c>
      <c r="AJ370" s="184">
        <f t="shared" si="176"/>
        <v>0.81102851075018623</v>
      </c>
      <c r="AK370" s="184">
        <f t="shared" si="176"/>
        <v>0.81102851075018623</v>
      </c>
      <c r="AL370" s="184">
        <f t="shared" si="176"/>
        <v>0.81102851075018623</v>
      </c>
      <c r="AM370" s="184">
        <f t="shared" si="176"/>
        <v>0.81102851075018623</v>
      </c>
      <c r="AN370" s="184">
        <f t="shared" si="176"/>
        <v>0.81102851075018623</v>
      </c>
      <c r="AO370" s="184">
        <f t="shared" si="176"/>
        <v>0.81102851075018623</v>
      </c>
      <c r="AP370" s="184">
        <f t="shared" si="176"/>
        <v>0.81102851075018623</v>
      </c>
      <c r="AQ370" s="184">
        <f t="shared" si="176"/>
        <v>0.81102851075018623</v>
      </c>
    </row>
    <row r="371" spans="6:43" ht="14.25" customHeight="1">
      <c r="G371" s="22"/>
      <c r="H371" s="180"/>
      <c r="J371" s="315"/>
      <c r="K371" s="183">
        <v>5</v>
      </c>
      <c r="L371" s="183"/>
      <c r="M371" s="184">
        <f t="shared" si="174"/>
        <v>0.76003385610420193</v>
      </c>
      <c r="N371" s="184">
        <f t="shared" si="174"/>
        <v>0.76003385610420193</v>
      </c>
      <c r="O371" s="184">
        <f t="shared" si="174"/>
        <v>0.76003385610420193</v>
      </c>
      <c r="P371" s="184">
        <f t="shared" si="174"/>
        <v>0.76003385610420193</v>
      </c>
      <c r="Q371" s="184">
        <f t="shared" si="174"/>
        <v>0.76616076065754612</v>
      </c>
      <c r="R371" s="184">
        <f t="shared" si="174"/>
        <v>0.76616076065754612</v>
      </c>
      <c r="S371" s="184">
        <f t="shared" si="174"/>
        <v>0.78744167738289705</v>
      </c>
      <c r="T371" s="184">
        <f t="shared" si="174"/>
        <v>0.78288791875941555</v>
      </c>
      <c r="U371" s="184">
        <f t="shared" si="174"/>
        <v>0.7784059928955831</v>
      </c>
      <c r="V371" s="184">
        <f t="shared" si="174"/>
        <v>0.77399481635081202</v>
      </c>
      <c r="W371" s="184">
        <f t="shared" si="175"/>
        <v>0.76965332865870084</v>
      </c>
      <c r="X371" s="184">
        <f t="shared" si="175"/>
        <v>0.76965332865870084</v>
      </c>
      <c r="Y371" s="184">
        <f t="shared" si="175"/>
        <v>0.76965332865870084</v>
      </c>
      <c r="Z371" s="184">
        <f t="shared" si="175"/>
        <v>0.76965332865870084</v>
      </c>
      <c r="AA371" s="184">
        <f t="shared" si="175"/>
        <v>0.76965332865870084</v>
      </c>
      <c r="AB371" s="184">
        <f t="shared" si="175"/>
        <v>0.76965332865870084</v>
      </c>
      <c r="AC371" s="184">
        <f t="shared" si="175"/>
        <v>0.76965332865870084</v>
      </c>
      <c r="AD371" s="184">
        <f t="shared" si="175"/>
        <v>0.76965332865870084</v>
      </c>
      <c r="AE371" s="184">
        <f t="shared" si="175"/>
        <v>0.76965332865870084</v>
      </c>
      <c r="AF371" s="184">
        <f t="shared" si="175"/>
        <v>0.76965332865870084</v>
      </c>
      <c r="AG371" s="184">
        <f t="shared" si="176"/>
        <v>0.76965332865870084</v>
      </c>
      <c r="AH371" s="184">
        <f t="shared" si="176"/>
        <v>0.76965332865870084</v>
      </c>
      <c r="AI371" s="184">
        <f t="shared" si="176"/>
        <v>0.76965332865870084</v>
      </c>
      <c r="AJ371" s="184">
        <f t="shared" si="176"/>
        <v>0.76965332865870084</v>
      </c>
      <c r="AK371" s="184">
        <f t="shared" si="176"/>
        <v>0.76965332865870084</v>
      </c>
      <c r="AL371" s="184">
        <f t="shared" si="176"/>
        <v>0.76965332865870084</v>
      </c>
      <c r="AM371" s="184">
        <f t="shared" si="176"/>
        <v>0.76965332865870084</v>
      </c>
      <c r="AN371" s="184">
        <f t="shared" si="176"/>
        <v>0.76965332865870084</v>
      </c>
      <c r="AO371" s="184">
        <f t="shared" si="176"/>
        <v>0.76965332865870084</v>
      </c>
      <c r="AP371" s="184">
        <f t="shared" si="176"/>
        <v>0.76965332865870084</v>
      </c>
      <c r="AQ371" s="184">
        <f t="shared" si="176"/>
        <v>0.76965332865870084</v>
      </c>
    </row>
    <row r="372" spans="6:43" ht="14.25" customHeight="1">
      <c r="G372" s="133"/>
      <c r="H372" s="180"/>
      <c r="I372" s="134"/>
      <c r="J372" s="316"/>
      <c r="K372" s="183">
        <v>6</v>
      </c>
      <c r="L372" s="183"/>
      <c r="M372" s="184">
        <f t="shared" si="174"/>
        <v>0.71944819328099552</v>
      </c>
      <c r="N372" s="184">
        <f t="shared" si="174"/>
        <v>0.71944819328099552</v>
      </c>
      <c r="O372" s="184">
        <f t="shared" si="174"/>
        <v>0.71944819328099552</v>
      </c>
      <c r="P372" s="184">
        <f t="shared" si="174"/>
        <v>0.71944819328099552</v>
      </c>
      <c r="Q372" s="184">
        <f t="shared" si="174"/>
        <v>0.72641346653023386</v>
      </c>
      <c r="R372" s="184">
        <f t="shared" si="174"/>
        <v>0.72641346653023386</v>
      </c>
      <c r="S372" s="184">
        <f t="shared" si="174"/>
        <v>0.7506924995038744</v>
      </c>
      <c r="T372" s="184">
        <f t="shared" si="174"/>
        <v>0.74548603011420211</v>
      </c>
      <c r="U372" s="184">
        <f t="shared" si="174"/>
        <v>0.74036760029074689</v>
      </c>
      <c r="V372" s="184">
        <f t="shared" si="174"/>
        <v>0.73533571925384877</v>
      </c>
      <c r="W372" s="184">
        <f t="shared" si="175"/>
        <v>0.73038893018383588</v>
      </c>
      <c r="X372" s="184">
        <f t="shared" si="175"/>
        <v>0.73038893018383588</v>
      </c>
      <c r="Y372" s="184">
        <f t="shared" si="175"/>
        <v>0.73038893018383588</v>
      </c>
      <c r="Z372" s="184">
        <f t="shared" si="175"/>
        <v>0.73038893018383588</v>
      </c>
      <c r="AA372" s="184">
        <f t="shared" si="175"/>
        <v>0.73038893018383588</v>
      </c>
      <c r="AB372" s="184">
        <f t="shared" si="175"/>
        <v>0.73038893018383588</v>
      </c>
      <c r="AC372" s="184">
        <f t="shared" si="175"/>
        <v>0.73038893018383588</v>
      </c>
      <c r="AD372" s="184">
        <f t="shared" si="175"/>
        <v>0.73038893018383588</v>
      </c>
      <c r="AE372" s="184">
        <f t="shared" si="175"/>
        <v>0.73038893018383588</v>
      </c>
      <c r="AF372" s="184">
        <f t="shared" si="175"/>
        <v>0.73038893018383588</v>
      </c>
      <c r="AG372" s="184">
        <f t="shared" si="176"/>
        <v>0.73038893018383588</v>
      </c>
      <c r="AH372" s="184">
        <f t="shared" si="176"/>
        <v>0.73038893018383588</v>
      </c>
      <c r="AI372" s="184">
        <f t="shared" si="176"/>
        <v>0.73038893018383588</v>
      </c>
      <c r="AJ372" s="184">
        <f t="shared" si="176"/>
        <v>0.73038893018383588</v>
      </c>
      <c r="AK372" s="184">
        <f t="shared" si="176"/>
        <v>0.73038893018383588</v>
      </c>
      <c r="AL372" s="184">
        <f t="shared" si="176"/>
        <v>0.73038893018383588</v>
      </c>
      <c r="AM372" s="184">
        <f t="shared" si="176"/>
        <v>0.73038893018383588</v>
      </c>
      <c r="AN372" s="184">
        <f t="shared" si="176"/>
        <v>0.73038893018383588</v>
      </c>
      <c r="AO372" s="184">
        <f t="shared" si="176"/>
        <v>0.73038893018383588</v>
      </c>
      <c r="AP372" s="184">
        <f t="shared" si="176"/>
        <v>0.73038893018383588</v>
      </c>
      <c r="AQ372" s="184">
        <f t="shared" si="176"/>
        <v>0.73038893018383588</v>
      </c>
    </row>
    <row r="373" spans="6:43" ht="14.25" customHeight="1">
      <c r="G373" s="22"/>
    </row>
    <row r="374" spans="6:43" ht="15.75" customHeight="1" thickBot="1">
      <c r="G374" s="22"/>
      <c r="M374" s="128">
        <v>2020</v>
      </c>
      <c r="N374" s="128">
        <v>2021</v>
      </c>
      <c r="O374" s="128">
        <v>2022</v>
      </c>
      <c r="P374" s="128">
        <v>2023</v>
      </c>
      <c r="Q374" s="128">
        <v>2024</v>
      </c>
      <c r="R374" s="128">
        <v>2025</v>
      </c>
      <c r="S374" s="128">
        <v>2026</v>
      </c>
      <c r="T374" s="128">
        <v>2027</v>
      </c>
      <c r="U374" s="128">
        <v>2028</v>
      </c>
      <c r="V374" s="128">
        <v>2029</v>
      </c>
      <c r="W374" s="128">
        <v>2030</v>
      </c>
      <c r="X374" s="128">
        <v>2031</v>
      </c>
      <c r="Y374" s="128">
        <v>2032</v>
      </c>
      <c r="Z374" s="128">
        <v>2033</v>
      </c>
      <c r="AA374" s="128">
        <v>2034</v>
      </c>
      <c r="AB374" s="128">
        <v>2035</v>
      </c>
      <c r="AC374" s="128">
        <v>2036</v>
      </c>
      <c r="AD374" s="128">
        <v>2037</v>
      </c>
      <c r="AE374" s="128">
        <v>2038</v>
      </c>
      <c r="AF374" s="128">
        <v>2039</v>
      </c>
      <c r="AG374" s="128">
        <v>2040</v>
      </c>
      <c r="AH374" s="128">
        <v>2041</v>
      </c>
      <c r="AI374" s="128">
        <v>2042</v>
      </c>
      <c r="AJ374" s="128">
        <v>2043</v>
      </c>
      <c r="AK374" s="128">
        <v>2044</v>
      </c>
      <c r="AL374" s="128">
        <v>2045</v>
      </c>
      <c r="AM374" s="128">
        <v>2046</v>
      </c>
      <c r="AN374" s="128">
        <v>2047</v>
      </c>
      <c r="AO374" s="128">
        <v>2048</v>
      </c>
      <c r="AP374" s="128">
        <v>2049</v>
      </c>
      <c r="AQ374" s="128">
        <v>2050</v>
      </c>
    </row>
    <row r="375" spans="6:43" ht="14.25" customHeight="1" thickTop="1" thickBot="1">
      <c r="F375" s="204"/>
      <c r="H375" s="180"/>
      <c r="J375" s="303" t="s">
        <v>90</v>
      </c>
      <c r="K375" s="19" t="s">
        <v>224</v>
      </c>
      <c r="L375" s="19" t="s">
        <v>219</v>
      </c>
      <c r="M375" s="202">
        <f t="shared" ref="M375:AQ375" si="177">SUMPRODUCT($K$41:$K$43,M$379:M$381,$L$41:$L$43)+SUMPRODUCT($K$41:$K$43,M382:M384,$M$41:$M$43)</f>
        <v>1.024355249773524</v>
      </c>
      <c r="N375" s="202">
        <f t="shared" si="177"/>
        <v>1.024355249773524</v>
      </c>
      <c r="O375" s="202">
        <f t="shared" si="177"/>
        <v>1.024355249773524</v>
      </c>
      <c r="P375" s="202">
        <f t="shared" si="177"/>
        <v>1.024355249773524</v>
      </c>
      <c r="Q375" s="202">
        <f t="shared" si="177"/>
        <v>1.024355249773524</v>
      </c>
      <c r="R375" s="202">
        <f t="shared" si="177"/>
        <v>1.024355249773524</v>
      </c>
      <c r="S375" s="202">
        <f t="shared" si="177"/>
        <v>1.0251412273569538</v>
      </c>
      <c r="T375" s="202">
        <f t="shared" si="177"/>
        <v>1.0259264473711003</v>
      </c>
      <c r="U375" s="202">
        <f t="shared" si="177"/>
        <v>1.0267109120023132</v>
      </c>
      <c r="V375" s="202">
        <f t="shared" si="177"/>
        <v>1.0274946234264462</v>
      </c>
      <c r="W375" s="202">
        <f t="shared" si="177"/>
        <v>1.0282775838089266</v>
      </c>
      <c r="X375" s="202">
        <f t="shared" si="177"/>
        <v>1.0282775838089266</v>
      </c>
      <c r="Y375" s="202">
        <f t="shared" si="177"/>
        <v>1.0282775838089266</v>
      </c>
      <c r="Z375" s="202">
        <f t="shared" si="177"/>
        <v>1.0282775838089266</v>
      </c>
      <c r="AA375" s="202">
        <f t="shared" si="177"/>
        <v>1.0282775838089266</v>
      </c>
      <c r="AB375" s="202">
        <f t="shared" si="177"/>
        <v>1.0282775838089266</v>
      </c>
      <c r="AC375" s="202">
        <f t="shared" si="177"/>
        <v>1.0282775838089266</v>
      </c>
      <c r="AD375" s="202">
        <f t="shared" si="177"/>
        <v>1.0282775838089266</v>
      </c>
      <c r="AE375" s="202">
        <f t="shared" si="177"/>
        <v>1.0282775838089266</v>
      </c>
      <c r="AF375" s="202">
        <f t="shared" si="177"/>
        <v>1.0282775838089266</v>
      </c>
      <c r="AG375" s="202">
        <f t="shared" si="177"/>
        <v>1.0282775838089266</v>
      </c>
      <c r="AH375" s="202">
        <f t="shared" si="177"/>
        <v>1.0282775838089266</v>
      </c>
      <c r="AI375" s="202">
        <f t="shared" si="177"/>
        <v>1.0282775838089266</v>
      </c>
      <c r="AJ375" s="202">
        <f t="shared" si="177"/>
        <v>1.0282775838089266</v>
      </c>
      <c r="AK375" s="202">
        <f t="shared" si="177"/>
        <v>1.0282775838089266</v>
      </c>
      <c r="AL375" s="202">
        <f t="shared" si="177"/>
        <v>1.0282775838089266</v>
      </c>
      <c r="AM375" s="202">
        <f t="shared" si="177"/>
        <v>1.0282775838089266</v>
      </c>
      <c r="AN375" s="202">
        <f t="shared" si="177"/>
        <v>1.0282775838089266</v>
      </c>
      <c r="AO375" s="202">
        <f t="shared" si="177"/>
        <v>1.0282775838089266</v>
      </c>
      <c r="AP375" s="202">
        <f t="shared" si="177"/>
        <v>1.0282775838089266</v>
      </c>
      <c r="AQ375" s="202">
        <f t="shared" si="177"/>
        <v>1.0282775838089266</v>
      </c>
    </row>
    <row r="376" spans="6:43" ht="14.25" customHeight="1" thickTop="1" thickBot="1">
      <c r="F376" s="204"/>
      <c r="H376" s="180"/>
      <c r="J376" s="304"/>
      <c r="K376" s="19" t="s">
        <v>224</v>
      </c>
      <c r="L376" s="19" t="s">
        <v>218</v>
      </c>
      <c r="M376" s="202">
        <f t="shared" ref="M376:AQ376" si="178">SUMPRODUCT($K$41:$K$43,M$379:M$381,$L$41:$L$43)+SUMPRODUCT($K$41:$K$43,M385:M387,$M$41:$M$43)</f>
        <v>1.024355249773524</v>
      </c>
      <c r="N376" s="202">
        <f t="shared" si="178"/>
        <v>1.024355249773524</v>
      </c>
      <c r="O376" s="202">
        <f t="shared" si="178"/>
        <v>1.024355249773524</v>
      </c>
      <c r="P376" s="202">
        <f t="shared" si="178"/>
        <v>1.024355249773524</v>
      </c>
      <c r="Q376" s="202">
        <f t="shared" si="178"/>
        <v>1.024355249773524</v>
      </c>
      <c r="R376" s="202">
        <f t="shared" si="178"/>
        <v>1.024355249773524</v>
      </c>
      <c r="S376" s="202">
        <f t="shared" si="178"/>
        <v>1.0251412273569538</v>
      </c>
      <c r="T376" s="202">
        <f t="shared" si="178"/>
        <v>1.0259264473711003</v>
      </c>
      <c r="U376" s="202">
        <f t="shared" si="178"/>
        <v>1.0267109120023132</v>
      </c>
      <c r="V376" s="202">
        <f t="shared" si="178"/>
        <v>1.0274946234264462</v>
      </c>
      <c r="W376" s="202">
        <f t="shared" si="178"/>
        <v>1.0282775838089266</v>
      </c>
      <c r="X376" s="202">
        <f t="shared" si="178"/>
        <v>1.0282775838089266</v>
      </c>
      <c r="Y376" s="202">
        <f t="shared" si="178"/>
        <v>1.0282775838089266</v>
      </c>
      <c r="Z376" s="202">
        <f t="shared" si="178"/>
        <v>1.0282775838089266</v>
      </c>
      <c r="AA376" s="202">
        <f t="shared" si="178"/>
        <v>1.0282775838089266</v>
      </c>
      <c r="AB376" s="202">
        <f t="shared" si="178"/>
        <v>1.0282775838089266</v>
      </c>
      <c r="AC376" s="202">
        <f t="shared" si="178"/>
        <v>1.0282775838089266</v>
      </c>
      <c r="AD376" s="202">
        <f t="shared" si="178"/>
        <v>1.0282775838089266</v>
      </c>
      <c r="AE376" s="202">
        <f t="shared" si="178"/>
        <v>1.0282775838089266</v>
      </c>
      <c r="AF376" s="202">
        <f t="shared" si="178"/>
        <v>1.0282775838089266</v>
      </c>
      <c r="AG376" s="202">
        <f t="shared" si="178"/>
        <v>1.0282775838089266</v>
      </c>
      <c r="AH376" s="202">
        <f t="shared" si="178"/>
        <v>1.0282775838089266</v>
      </c>
      <c r="AI376" s="202">
        <f t="shared" si="178"/>
        <v>1.0282775838089266</v>
      </c>
      <c r="AJ376" s="202">
        <f t="shared" si="178"/>
        <v>1.0282775838089266</v>
      </c>
      <c r="AK376" s="202">
        <f t="shared" si="178"/>
        <v>1.0282775838089266</v>
      </c>
      <c r="AL376" s="202">
        <f t="shared" si="178"/>
        <v>1.0282775838089266</v>
      </c>
      <c r="AM376" s="202">
        <f t="shared" si="178"/>
        <v>1.0282775838089266</v>
      </c>
      <c r="AN376" s="202">
        <f t="shared" si="178"/>
        <v>1.0282775838089266</v>
      </c>
      <c r="AO376" s="202">
        <f t="shared" si="178"/>
        <v>1.0282775838089266</v>
      </c>
      <c r="AP376" s="202">
        <f t="shared" si="178"/>
        <v>1.0282775838089266</v>
      </c>
      <c r="AQ376" s="202">
        <f t="shared" si="178"/>
        <v>1.0282775838089266</v>
      </c>
    </row>
    <row r="377" spans="6:43" ht="14.25" customHeight="1" thickTop="1">
      <c r="F377" s="204"/>
      <c r="H377" s="180"/>
      <c r="J377" s="304"/>
      <c r="K377" s="19" t="s">
        <v>224</v>
      </c>
      <c r="L377" s="19" t="s">
        <v>214</v>
      </c>
      <c r="M377" s="202">
        <f t="shared" ref="M377:AQ377" si="179">SUMPRODUCT($K$41:$K$43,M$379:M$381,$L$41:$L$43)+SUMPRODUCT($K$41:$K$43,M388:M390,$M$41:$M$43)</f>
        <v>1.024355249773524</v>
      </c>
      <c r="N377" s="202">
        <f t="shared" si="179"/>
        <v>1.024355249773524</v>
      </c>
      <c r="O377" s="202">
        <f t="shared" si="179"/>
        <v>1.024355249773524</v>
      </c>
      <c r="P377" s="202">
        <f t="shared" si="179"/>
        <v>1.024355249773524</v>
      </c>
      <c r="Q377" s="202">
        <f t="shared" si="179"/>
        <v>1.024355249773524</v>
      </c>
      <c r="R377" s="202">
        <f t="shared" si="179"/>
        <v>1.024355249773524</v>
      </c>
      <c r="S377" s="202">
        <f t="shared" si="179"/>
        <v>1.0251412273569538</v>
      </c>
      <c r="T377" s="202">
        <f t="shared" si="179"/>
        <v>1.0259264473711003</v>
      </c>
      <c r="U377" s="202">
        <f t="shared" si="179"/>
        <v>1.0267109120023132</v>
      </c>
      <c r="V377" s="202">
        <f t="shared" si="179"/>
        <v>1.0274946234264462</v>
      </c>
      <c r="W377" s="202">
        <f t="shared" si="179"/>
        <v>1.0282775838089266</v>
      </c>
      <c r="X377" s="202">
        <f t="shared" si="179"/>
        <v>1.0282775838089266</v>
      </c>
      <c r="Y377" s="202">
        <f t="shared" si="179"/>
        <v>1.0282775838089266</v>
      </c>
      <c r="Z377" s="202">
        <f t="shared" si="179"/>
        <v>1.0282775838089266</v>
      </c>
      <c r="AA377" s="202">
        <f t="shared" si="179"/>
        <v>1.0282775838089266</v>
      </c>
      <c r="AB377" s="202">
        <f t="shared" si="179"/>
        <v>1.0282775838089266</v>
      </c>
      <c r="AC377" s="202">
        <f t="shared" si="179"/>
        <v>1.0282775838089266</v>
      </c>
      <c r="AD377" s="202">
        <f t="shared" si="179"/>
        <v>1.0282775838089266</v>
      </c>
      <c r="AE377" s="202">
        <f t="shared" si="179"/>
        <v>1.0282775838089266</v>
      </c>
      <c r="AF377" s="202">
        <f t="shared" si="179"/>
        <v>1.0282775838089266</v>
      </c>
      <c r="AG377" s="202">
        <f t="shared" si="179"/>
        <v>1.0282775838089266</v>
      </c>
      <c r="AH377" s="202">
        <f t="shared" si="179"/>
        <v>1.0282775838089266</v>
      </c>
      <c r="AI377" s="202">
        <f t="shared" si="179"/>
        <v>1.0282775838089266</v>
      </c>
      <c r="AJ377" s="202">
        <f t="shared" si="179"/>
        <v>1.0282775838089266</v>
      </c>
      <c r="AK377" s="202">
        <f t="shared" si="179"/>
        <v>1.0282775838089266</v>
      </c>
      <c r="AL377" s="202">
        <f t="shared" si="179"/>
        <v>1.0282775838089266</v>
      </c>
      <c r="AM377" s="202">
        <f t="shared" si="179"/>
        <v>1.0282775838089266</v>
      </c>
      <c r="AN377" s="202">
        <f t="shared" si="179"/>
        <v>1.0282775838089266</v>
      </c>
      <c r="AO377" s="202">
        <f t="shared" si="179"/>
        <v>1.0282775838089266</v>
      </c>
      <c r="AP377" s="202">
        <f t="shared" si="179"/>
        <v>1.0282775838089266</v>
      </c>
      <c r="AQ377" s="202">
        <f t="shared" si="179"/>
        <v>1.0282775838089266</v>
      </c>
    </row>
    <row r="378" spans="6:43" ht="14.25" customHeight="1" thickBot="1">
      <c r="F378" s="204"/>
      <c r="H378" s="180"/>
      <c r="J378" s="205"/>
    </row>
    <row r="379" spans="6:43" ht="14.25" customHeight="1" thickTop="1" thickBot="1">
      <c r="F379" s="204"/>
      <c r="H379" s="180"/>
      <c r="J379" s="203"/>
      <c r="K379" s="19" t="s">
        <v>223</v>
      </c>
      <c r="L379" s="19" t="s">
        <v>220</v>
      </c>
      <c r="M379" s="202">
        <f t="shared" ref="M379:AQ379" si="180">1+((1+M$54)^($J41+0.5)-1)</f>
        <v>1.0173494974687902</v>
      </c>
      <c r="N379" s="202">
        <f t="shared" si="180"/>
        <v>1.0173494974687902</v>
      </c>
      <c r="O379" s="202">
        <f t="shared" si="180"/>
        <v>1.0173494974687902</v>
      </c>
      <c r="P379" s="202">
        <f t="shared" si="180"/>
        <v>1.0173494974687902</v>
      </c>
      <c r="Q379" s="202">
        <f t="shared" si="180"/>
        <v>1.0173494974687902</v>
      </c>
      <c r="R379" s="202">
        <f t="shared" si="180"/>
        <v>1.0173494974687902</v>
      </c>
      <c r="S379" s="202">
        <f t="shared" si="180"/>
        <v>1.0183319694480772</v>
      </c>
      <c r="T379" s="202">
        <f t="shared" si="180"/>
        <v>1.0193134944657605</v>
      </c>
      <c r="U379" s="202">
        <f t="shared" si="180"/>
        <v>1.0202940752547767</v>
      </c>
      <c r="V379" s="202">
        <f t="shared" si="180"/>
        <v>1.0212737145349429</v>
      </c>
      <c r="W379" s="202">
        <f t="shared" si="180"/>
        <v>1.0222524150130436</v>
      </c>
      <c r="X379" s="202">
        <f t="shared" si="180"/>
        <v>1.0222524150130436</v>
      </c>
      <c r="Y379" s="202">
        <f t="shared" si="180"/>
        <v>1.0222524150130436</v>
      </c>
      <c r="Z379" s="202">
        <f t="shared" si="180"/>
        <v>1.0222524150130436</v>
      </c>
      <c r="AA379" s="202">
        <f t="shared" si="180"/>
        <v>1.0222524150130436</v>
      </c>
      <c r="AB379" s="202">
        <f t="shared" si="180"/>
        <v>1.0222524150130436</v>
      </c>
      <c r="AC379" s="202">
        <f t="shared" si="180"/>
        <v>1.0222524150130436</v>
      </c>
      <c r="AD379" s="202">
        <f t="shared" si="180"/>
        <v>1.0222524150130436</v>
      </c>
      <c r="AE379" s="202">
        <f t="shared" si="180"/>
        <v>1.0222524150130436</v>
      </c>
      <c r="AF379" s="202">
        <f t="shared" si="180"/>
        <v>1.0222524150130436</v>
      </c>
      <c r="AG379" s="202">
        <f t="shared" si="180"/>
        <v>1.0222524150130436</v>
      </c>
      <c r="AH379" s="202">
        <f t="shared" si="180"/>
        <v>1.0222524150130436</v>
      </c>
      <c r="AI379" s="202">
        <f t="shared" si="180"/>
        <v>1.0222524150130436</v>
      </c>
      <c r="AJ379" s="202">
        <f t="shared" si="180"/>
        <v>1.0222524150130436</v>
      </c>
      <c r="AK379" s="202">
        <f t="shared" si="180"/>
        <v>1.0222524150130436</v>
      </c>
      <c r="AL379" s="202">
        <f t="shared" si="180"/>
        <v>1.0222524150130436</v>
      </c>
      <c r="AM379" s="202">
        <f t="shared" si="180"/>
        <v>1.0222524150130436</v>
      </c>
      <c r="AN379" s="202">
        <f t="shared" si="180"/>
        <v>1.0222524150130436</v>
      </c>
      <c r="AO379" s="202">
        <f t="shared" si="180"/>
        <v>1.0222524150130436</v>
      </c>
      <c r="AP379" s="202">
        <f t="shared" si="180"/>
        <v>1.0222524150130436</v>
      </c>
      <c r="AQ379" s="202">
        <f t="shared" si="180"/>
        <v>1.0222524150130436</v>
      </c>
    </row>
    <row r="380" spans="6:43" ht="14.25" customHeight="1" thickTop="1" thickBot="1">
      <c r="F380" s="204"/>
      <c r="H380" s="180"/>
      <c r="J380" s="203"/>
      <c r="K380" s="19" t="s">
        <v>222</v>
      </c>
      <c r="L380" s="19" t="s">
        <v>220</v>
      </c>
      <c r="M380" s="202">
        <f t="shared" ref="M380:AQ380" si="181">1+((1+M$54)^($J42+0.5)-1)</f>
        <v>1.0529567298801978</v>
      </c>
      <c r="N380" s="202">
        <f t="shared" si="181"/>
        <v>1.0529567298801978</v>
      </c>
      <c r="O380" s="202">
        <f t="shared" si="181"/>
        <v>1.0529567298801978</v>
      </c>
      <c r="P380" s="202">
        <f t="shared" si="181"/>
        <v>1.0529567298801978</v>
      </c>
      <c r="Q380" s="202">
        <f t="shared" si="181"/>
        <v>1.0529567298801978</v>
      </c>
      <c r="R380" s="202">
        <f t="shared" si="181"/>
        <v>1.0529567298801978</v>
      </c>
      <c r="S380" s="202">
        <f t="shared" si="181"/>
        <v>1.0560102523176562</v>
      </c>
      <c r="T380" s="202">
        <f t="shared" si="181"/>
        <v>1.0590667207499251</v>
      </c>
      <c r="U380" s="202">
        <f t="shared" si="181"/>
        <v>1.0621261323402225</v>
      </c>
      <c r="V380" s="202">
        <f t="shared" si="181"/>
        <v>1.0651884842599453</v>
      </c>
      <c r="W380" s="202">
        <f t="shared" si="181"/>
        <v>1.0682537736886304</v>
      </c>
      <c r="X380" s="202">
        <f t="shared" si="181"/>
        <v>1.0682537736886304</v>
      </c>
      <c r="Y380" s="202">
        <f t="shared" si="181"/>
        <v>1.0682537736886304</v>
      </c>
      <c r="Z380" s="202">
        <f t="shared" si="181"/>
        <v>1.0682537736886304</v>
      </c>
      <c r="AA380" s="202">
        <f t="shared" si="181"/>
        <v>1.0682537736886304</v>
      </c>
      <c r="AB380" s="202">
        <f t="shared" si="181"/>
        <v>1.0682537736886304</v>
      </c>
      <c r="AC380" s="202">
        <f t="shared" si="181"/>
        <v>1.0682537736886304</v>
      </c>
      <c r="AD380" s="202">
        <f t="shared" si="181"/>
        <v>1.0682537736886304</v>
      </c>
      <c r="AE380" s="202">
        <f t="shared" si="181"/>
        <v>1.0682537736886304</v>
      </c>
      <c r="AF380" s="202">
        <f t="shared" si="181"/>
        <v>1.0682537736886304</v>
      </c>
      <c r="AG380" s="202">
        <f t="shared" si="181"/>
        <v>1.0682537736886304</v>
      </c>
      <c r="AH380" s="202">
        <f t="shared" si="181"/>
        <v>1.0682537736886304</v>
      </c>
      <c r="AI380" s="202">
        <f t="shared" si="181"/>
        <v>1.0682537736886304</v>
      </c>
      <c r="AJ380" s="202">
        <f t="shared" si="181"/>
        <v>1.0682537736886304</v>
      </c>
      <c r="AK380" s="202">
        <f t="shared" si="181"/>
        <v>1.0682537736886304</v>
      </c>
      <c r="AL380" s="202">
        <f t="shared" si="181"/>
        <v>1.0682537736886304</v>
      </c>
      <c r="AM380" s="202">
        <f t="shared" si="181"/>
        <v>1.0682537736886304</v>
      </c>
      <c r="AN380" s="202">
        <f t="shared" si="181"/>
        <v>1.0682537736886304</v>
      </c>
      <c r="AO380" s="202">
        <f t="shared" si="181"/>
        <v>1.0682537736886304</v>
      </c>
      <c r="AP380" s="202">
        <f t="shared" si="181"/>
        <v>1.0682537736886304</v>
      </c>
      <c r="AQ380" s="202">
        <f t="shared" si="181"/>
        <v>1.0682537736886304</v>
      </c>
    </row>
    <row r="381" spans="6:43" ht="13.5" customHeight="1" thickTop="1" thickBot="1">
      <c r="F381" s="204"/>
      <c r="H381" s="180"/>
      <c r="J381" s="203"/>
      <c r="K381" s="19" t="s">
        <v>221</v>
      </c>
      <c r="L381" s="19" t="s">
        <v>220</v>
      </c>
      <c r="M381" s="202">
        <f t="shared" ref="M381:AQ381" si="182">1+((1+M$54)^($J43+0.5)-1)</f>
        <v>1.0898102154260045</v>
      </c>
      <c r="N381" s="202">
        <f t="shared" si="182"/>
        <v>1.0898102154260045</v>
      </c>
      <c r="O381" s="202">
        <f t="shared" si="182"/>
        <v>1.0898102154260045</v>
      </c>
      <c r="P381" s="202">
        <f t="shared" si="182"/>
        <v>1.0898102154260045</v>
      </c>
      <c r="Q381" s="202">
        <f t="shared" si="182"/>
        <v>1.0898102154260045</v>
      </c>
      <c r="R381" s="202">
        <f t="shared" si="182"/>
        <v>1.0898102154260045</v>
      </c>
      <c r="S381" s="202">
        <f t="shared" si="182"/>
        <v>1.0950826316534092</v>
      </c>
      <c r="T381" s="202">
        <f t="shared" si="182"/>
        <v>1.1003703228591721</v>
      </c>
      <c r="U381" s="202">
        <f t="shared" si="182"/>
        <v>1.1056733037661715</v>
      </c>
      <c r="V381" s="202">
        <f t="shared" si="182"/>
        <v>1.1109915890831228</v>
      </c>
      <c r="W381" s="202">
        <f t="shared" si="182"/>
        <v>1.1163251935046188</v>
      </c>
      <c r="X381" s="202">
        <f t="shared" si="182"/>
        <v>1.1163251935046188</v>
      </c>
      <c r="Y381" s="202">
        <f t="shared" si="182"/>
        <v>1.1163251935046188</v>
      </c>
      <c r="Z381" s="202">
        <f t="shared" si="182"/>
        <v>1.1163251935046188</v>
      </c>
      <c r="AA381" s="202">
        <f t="shared" si="182"/>
        <v>1.1163251935046188</v>
      </c>
      <c r="AB381" s="202">
        <f t="shared" si="182"/>
        <v>1.1163251935046188</v>
      </c>
      <c r="AC381" s="202">
        <f t="shared" si="182"/>
        <v>1.1163251935046188</v>
      </c>
      <c r="AD381" s="202">
        <f t="shared" si="182"/>
        <v>1.1163251935046188</v>
      </c>
      <c r="AE381" s="202">
        <f t="shared" si="182"/>
        <v>1.1163251935046188</v>
      </c>
      <c r="AF381" s="202">
        <f t="shared" si="182"/>
        <v>1.1163251935046188</v>
      </c>
      <c r="AG381" s="202">
        <f t="shared" si="182"/>
        <v>1.1163251935046188</v>
      </c>
      <c r="AH381" s="202">
        <f t="shared" si="182"/>
        <v>1.1163251935046188</v>
      </c>
      <c r="AI381" s="202">
        <f t="shared" si="182"/>
        <v>1.1163251935046188</v>
      </c>
      <c r="AJ381" s="202">
        <f t="shared" si="182"/>
        <v>1.1163251935046188</v>
      </c>
      <c r="AK381" s="202">
        <f t="shared" si="182"/>
        <v>1.1163251935046188</v>
      </c>
      <c r="AL381" s="202">
        <f t="shared" si="182"/>
        <v>1.1163251935046188</v>
      </c>
      <c r="AM381" s="202">
        <f t="shared" si="182"/>
        <v>1.1163251935046188</v>
      </c>
      <c r="AN381" s="202">
        <f t="shared" si="182"/>
        <v>1.1163251935046188</v>
      </c>
      <c r="AO381" s="202">
        <f t="shared" si="182"/>
        <v>1.1163251935046188</v>
      </c>
      <c r="AP381" s="202">
        <f t="shared" si="182"/>
        <v>1.1163251935046188</v>
      </c>
      <c r="AQ381" s="202">
        <f t="shared" si="182"/>
        <v>1.1163251935046188</v>
      </c>
    </row>
    <row r="382" spans="6:43" ht="14.25" customHeight="1" thickTop="1" thickBot="1">
      <c r="F382" s="204"/>
      <c r="H382" s="180"/>
      <c r="J382" s="203"/>
      <c r="K382" s="19" t="s">
        <v>217</v>
      </c>
      <c r="L382" s="19" t="s">
        <v>219</v>
      </c>
      <c r="M382" s="202">
        <f t="shared" ref="M382:AQ382" si="183">1+((1+(M$55+$O$35))^($J41+0.5)-1)</f>
        <v>1.0523782589924593</v>
      </c>
      <c r="N382" s="202">
        <f t="shared" si="183"/>
        <v>1.0523782589924593</v>
      </c>
      <c r="O382" s="202">
        <f t="shared" si="183"/>
        <v>1.0523782589924593</v>
      </c>
      <c r="P382" s="202">
        <f t="shared" si="183"/>
        <v>1.0523782589924593</v>
      </c>
      <c r="Q382" s="202">
        <f t="shared" si="183"/>
        <v>1.0523782589924593</v>
      </c>
      <c r="R382" s="202">
        <f t="shared" si="183"/>
        <v>1.0523782589924593</v>
      </c>
      <c r="S382" s="202">
        <f t="shared" si="183"/>
        <v>1.0523782589924593</v>
      </c>
      <c r="T382" s="202">
        <f t="shared" si="183"/>
        <v>1.0523782589924593</v>
      </c>
      <c r="U382" s="202">
        <f t="shared" si="183"/>
        <v>1.0523782589924593</v>
      </c>
      <c r="V382" s="202">
        <f t="shared" si="183"/>
        <v>1.0523782589924593</v>
      </c>
      <c r="W382" s="202">
        <f t="shared" si="183"/>
        <v>1.0523782589924593</v>
      </c>
      <c r="X382" s="202">
        <f t="shared" si="183"/>
        <v>1.0523782589924593</v>
      </c>
      <c r="Y382" s="202">
        <f t="shared" si="183"/>
        <v>1.0523782589924593</v>
      </c>
      <c r="Z382" s="202">
        <f t="shared" si="183"/>
        <v>1.0523782589924593</v>
      </c>
      <c r="AA382" s="202">
        <f t="shared" si="183"/>
        <v>1.0523782589924593</v>
      </c>
      <c r="AB382" s="202">
        <f t="shared" si="183"/>
        <v>1.0523782589924593</v>
      </c>
      <c r="AC382" s="202">
        <f t="shared" si="183"/>
        <v>1.0523782589924593</v>
      </c>
      <c r="AD382" s="202">
        <f t="shared" si="183"/>
        <v>1.0523782589924593</v>
      </c>
      <c r="AE382" s="202">
        <f t="shared" si="183"/>
        <v>1.0523782589924593</v>
      </c>
      <c r="AF382" s="202">
        <f t="shared" si="183"/>
        <v>1.0523782589924593</v>
      </c>
      <c r="AG382" s="202">
        <f t="shared" si="183"/>
        <v>1.0523782589924593</v>
      </c>
      <c r="AH382" s="202">
        <f t="shared" si="183"/>
        <v>1.0523782589924593</v>
      </c>
      <c r="AI382" s="202">
        <f t="shared" si="183"/>
        <v>1.0523782589924593</v>
      </c>
      <c r="AJ382" s="202">
        <f t="shared" si="183"/>
        <v>1.0523782589924593</v>
      </c>
      <c r="AK382" s="202">
        <f t="shared" si="183"/>
        <v>1.0523782589924593</v>
      </c>
      <c r="AL382" s="202">
        <f t="shared" si="183"/>
        <v>1.0523782589924593</v>
      </c>
      <c r="AM382" s="202">
        <f t="shared" si="183"/>
        <v>1.0523782589924593</v>
      </c>
      <c r="AN382" s="202">
        <f t="shared" si="183"/>
        <v>1.0523782589924593</v>
      </c>
      <c r="AO382" s="202">
        <f t="shared" si="183"/>
        <v>1.0523782589924593</v>
      </c>
      <c r="AP382" s="202">
        <f t="shared" si="183"/>
        <v>1.0523782589924593</v>
      </c>
      <c r="AQ382" s="202">
        <f t="shared" si="183"/>
        <v>1.0523782589924593</v>
      </c>
    </row>
    <row r="383" spans="6:43" ht="14.25" customHeight="1" thickTop="1" thickBot="1">
      <c r="F383" s="204"/>
      <c r="H383" s="180"/>
      <c r="J383" s="203"/>
      <c r="K383" s="19" t="s">
        <v>216</v>
      </c>
      <c r="L383" s="19" t="s">
        <v>219</v>
      </c>
      <c r="M383" s="202">
        <f t="shared" ref="M383:AQ383" si="184">1+((1+(M$55+$O$35))^($J42+0.5)-1)</f>
        <v>1.1655089218341488</v>
      </c>
      <c r="N383" s="202">
        <f t="shared" si="184"/>
        <v>1.1655089218341488</v>
      </c>
      <c r="O383" s="202">
        <f t="shared" si="184"/>
        <v>1.1655089218341488</v>
      </c>
      <c r="P383" s="202">
        <f t="shared" si="184"/>
        <v>1.1655089218341488</v>
      </c>
      <c r="Q383" s="202">
        <f t="shared" si="184"/>
        <v>1.1655089218341488</v>
      </c>
      <c r="R383" s="202">
        <f t="shared" si="184"/>
        <v>1.1655089218341488</v>
      </c>
      <c r="S383" s="202">
        <f t="shared" si="184"/>
        <v>1.1655089218341488</v>
      </c>
      <c r="T383" s="202">
        <f t="shared" si="184"/>
        <v>1.1655089218341488</v>
      </c>
      <c r="U383" s="202">
        <f t="shared" si="184"/>
        <v>1.1655089218341488</v>
      </c>
      <c r="V383" s="202">
        <f t="shared" si="184"/>
        <v>1.1655089218341488</v>
      </c>
      <c r="W383" s="202">
        <f t="shared" si="184"/>
        <v>1.1655089218341488</v>
      </c>
      <c r="X383" s="202">
        <f t="shared" si="184"/>
        <v>1.1655089218341488</v>
      </c>
      <c r="Y383" s="202">
        <f t="shared" si="184"/>
        <v>1.1655089218341488</v>
      </c>
      <c r="Z383" s="202">
        <f t="shared" si="184"/>
        <v>1.1655089218341488</v>
      </c>
      <c r="AA383" s="202">
        <f t="shared" si="184"/>
        <v>1.1655089218341488</v>
      </c>
      <c r="AB383" s="202">
        <f t="shared" si="184"/>
        <v>1.1655089218341488</v>
      </c>
      <c r="AC383" s="202">
        <f t="shared" si="184"/>
        <v>1.1655089218341488</v>
      </c>
      <c r="AD383" s="202">
        <f t="shared" si="184"/>
        <v>1.1655089218341488</v>
      </c>
      <c r="AE383" s="202">
        <f t="shared" si="184"/>
        <v>1.1655089218341488</v>
      </c>
      <c r="AF383" s="202">
        <f t="shared" si="184"/>
        <v>1.1655089218341488</v>
      </c>
      <c r="AG383" s="202">
        <f t="shared" si="184"/>
        <v>1.1655089218341488</v>
      </c>
      <c r="AH383" s="202">
        <f t="shared" si="184"/>
        <v>1.1655089218341488</v>
      </c>
      <c r="AI383" s="202">
        <f t="shared" si="184"/>
        <v>1.1655089218341488</v>
      </c>
      <c r="AJ383" s="202">
        <f t="shared" si="184"/>
        <v>1.1655089218341488</v>
      </c>
      <c r="AK383" s="202">
        <f t="shared" si="184"/>
        <v>1.1655089218341488</v>
      </c>
      <c r="AL383" s="202">
        <f t="shared" si="184"/>
        <v>1.1655089218341488</v>
      </c>
      <c r="AM383" s="202">
        <f t="shared" si="184"/>
        <v>1.1655089218341488</v>
      </c>
      <c r="AN383" s="202">
        <f t="shared" si="184"/>
        <v>1.1655089218341488</v>
      </c>
      <c r="AO383" s="202">
        <f t="shared" si="184"/>
        <v>1.1655089218341488</v>
      </c>
      <c r="AP383" s="202">
        <f t="shared" si="184"/>
        <v>1.1655089218341488</v>
      </c>
      <c r="AQ383" s="202">
        <f t="shared" si="184"/>
        <v>1.1655089218341488</v>
      </c>
    </row>
    <row r="384" spans="6:43" ht="14.25" customHeight="1" thickTop="1" thickBot="1">
      <c r="F384" s="204"/>
      <c r="H384" s="180"/>
      <c r="J384" s="203"/>
      <c r="K384" s="19" t="s">
        <v>215</v>
      </c>
      <c r="L384" s="19" t="s">
        <v>219</v>
      </c>
      <c r="M384" s="202">
        <f t="shared" ref="M384:AQ384" si="185">1+((1+(M$55+$O$35))^($J43+0.5)-1)</f>
        <v>1.2908011309313197</v>
      </c>
      <c r="N384" s="202">
        <f t="shared" si="185"/>
        <v>1.2908011309313197</v>
      </c>
      <c r="O384" s="202">
        <f t="shared" si="185"/>
        <v>1.2908011309313197</v>
      </c>
      <c r="P384" s="202">
        <f t="shared" si="185"/>
        <v>1.2908011309313197</v>
      </c>
      <c r="Q384" s="202">
        <f t="shared" si="185"/>
        <v>1.2908011309313197</v>
      </c>
      <c r="R384" s="202">
        <f t="shared" si="185"/>
        <v>1.2908011309313197</v>
      </c>
      <c r="S384" s="202">
        <f t="shared" si="185"/>
        <v>1.2908011309313197</v>
      </c>
      <c r="T384" s="202">
        <f t="shared" si="185"/>
        <v>1.2908011309313197</v>
      </c>
      <c r="U384" s="202">
        <f t="shared" si="185"/>
        <v>1.2908011309313197</v>
      </c>
      <c r="V384" s="202">
        <f t="shared" si="185"/>
        <v>1.2908011309313197</v>
      </c>
      <c r="W384" s="202">
        <f t="shared" si="185"/>
        <v>1.2908011309313197</v>
      </c>
      <c r="X384" s="202">
        <f t="shared" si="185"/>
        <v>1.2908011309313197</v>
      </c>
      <c r="Y384" s="202">
        <f t="shared" si="185"/>
        <v>1.2908011309313197</v>
      </c>
      <c r="Z384" s="202">
        <f t="shared" si="185"/>
        <v>1.2908011309313197</v>
      </c>
      <c r="AA384" s="202">
        <f t="shared" si="185"/>
        <v>1.2908011309313197</v>
      </c>
      <c r="AB384" s="202">
        <f t="shared" si="185"/>
        <v>1.2908011309313197</v>
      </c>
      <c r="AC384" s="202">
        <f t="shared" si="185"/>
        <v>1.2908011309313197</v>
      </c>
      <c r="AD384" s="202">
        <f t="shared" si="185"/>
        <v>1.2908011309313197</v>
      </c>
      <c r="AE384" s="202">
        <f t="shared" si="185"/>
        <v>1.2908011309313197</v>
      </c>
      <c r="AF384" s="202">
        <f t="shared" si="185"/>
        <v>1.2908011309313197</v>
      </c>
      <c r="AG384" s="202">
        <f t="shared" si="185"/>
        <v>1.2908011309313197</v>
      </c>
      <c r="AH384" s="202">
        <f t="shared" si="185"/>
        <v>1.2908011309313197</v>
      </c>
      <c r="AI384" s="202">
        <f t="shared" si="185"/>
        <v>1.2908011309313197</v>
      </c>
      <c r="AJ384" s="202">
        <f t="shared" si="185"/>
        <v>1.2908011309313197</v>
      </c>
      <c r="AK384" s="202">
        <f t="shared" si="185"/>
        <v>1.2908011309313197</v>
      </c>
      <c r="AL384" s="202">
        <f t="shared" si="185"/>
        <v>1.2908011309313197</v>
      </c>
      <c r="AM384" s="202">
        <f t="shared" si="185"/>
        <v>1.2908011309313197</v>
      </c>
      <c r="AN384" s="202">
        <f t="shared" si="185"/>
        <v>1.2908011309313197</v>
      </c>
      <c r="AO384" s="202">
        <f t="shared" si="185"/>
        <v>1.2908011309313197</v>
      </c>
      <c r="AP384" s="202">
        <f t="shared" si="185"/>
        <v>1.2908011309313197</v>
      </c>
      <c r="AQ384" s="202">
        <f t="shared" si="185"/>
        <v>1.2908011309313197</v>
      </c>
    </row>
    <row r="385" spans="3:44" ht="14.25" customHeight="1" thickTop="1" thickBot="1">
      <c r="F385" s="204"/>
      <c r="H385" s="180"/>
      <c r="J385" s="203"/>
      <c r="K385" s="19" t="s">
        <v>217</v>
      </c>
      <c r="L385" s="19" t="s">
        <v>218</v>
      </c>
      <c r="M385" s="202">
        <f t="shared" ref="M385:AQ385" si="186">1+((1+(M$56+$O$35))^($J41+0.5)-1)</f>
        <v>1.0523782589924593</v>
      </c>
      <c r="N385" s="202">
        <f t="shared" si="186"/>
        <v>1.0523782589924593</v>
      </c>
      <c r="O385" s="202">
        <f t="shared" si="186"/>
        <v>1.0523782589924593</v>
      </c>
      <c r="P385" s="202">
        <f t="shared" si="186"/>
        <v>1.0523782589924593</v>
      </c>
      <c r="Q385" s="202">
        <f t="shared" si="186"/>
        <v>1.0523782589924593</v>
      </c>
      <c r="R385" s="202">
        <f t="shared" si="186"/>
        <v>1.0523782589924593</v>
      </c>
      <c r="S385" s="202">
        <f t="shared" si="186"/>
        <v>1.0523782589924593</v>
      </c>
      <c r="T385" s="202">
        <f t="shared" si="186"/>
        <v>1.0523782589924593</v>
      </c>
      <c r="U385" s="202">
        <f t="shared" si="186"/>
        <v>1.0523782589924593</v>
      </c>
      <c r="V385" s="202">
        <f t="shared" si="186"/>
        <v>1.0523782589924593</v>
      </c>
      <c r="W385" s="202">
        <f t="shared" si="186"/>
        <v>1.0523782589924593</v>
      </c>
      <c r="X385" s="202">
        <f t="shared" si="186"/>
        <v>1.0523782589924593</v>
      </c>
      <c r="Y385" s="202">
        <f t="shared" si="186"/>
        <v>1.0523782589924593</v>
      </c>
      <c r="Z385" s="202">
        <f t="shared" si="186"/>
        <v>1.0523782589924593</v>
      </c>
      <c r="AA385" s="202">
        <f t="shared" si="186"/>
        <v>1.0523782589924593</v>
      </c>
      <c r="AB385" s="202">
        <f t="shared" si="186"/>
        <v>1.0523782589924593</v>
      </c>
      <c r="AC385" s="202">
        <f t="shared" si="186"/>
        <v>1.0523782589924593</v>
      </c>
      <c r="AD385" s="202">
        <f t="shared" si="186"/>
        <v>1.0523782589924593</v>
      </c>
      <c r="AE385" s="202">
        <f t="shared" si="186"/>
        <v>1.0523782589924593</v>
      </c>
      <c r="AF385" s="202">
        <f t="shared" si="186"/>
        <v>1.0523782589924593</v>
      </c>
      <c r="AG385" s="202">
        <f t="shared" si="186"/>
        <v>1.0523782589924593</v>
      </c>
      <c r="AH385" s="202">
        <f t="shared" si="186"/>
        <v>1.0523782589924593</v>
      </c>
      <c r="AI385" s="202">
        <f t="shared" si="186"/>
        <v>1.0523782589924593</v>
      </c>
      <c r="AJ385" s="202">
        <f t="shared" si="186"/>
        <v>1.0523782589924593</v>
      </c>
      <c r="AK385" s="202">
        <f t="shared" si="186"/>
        <v>1.0523782589924593</v>
      </c>
      <c r="AL385" s="202">
        <f t="shared" si="186"/>
        <v>1.0523782589924593</v>
      </c>
      <c r="AM385" s="202">
        <f t="shared" si="186"/>
        <v>1.0523782589924593</v>
      </c>
      <c r="AN385" s="202">
        <f t="shared" si="186"/>
        <v>1.0523782589924593</v>
      </c>
      <c r="AO385" s="202">
        <f t="shared" si="186"/>
        <v>1.0523782589924593</v>
      </c>
      <c r="AP385" s="202">
        <f t="shared" si="186"/>
        <v>1.0523782589924593</v>
      </c>
      <c r="AQ385" s="202">
        <f t="shared" si="186"/>
        <v>1.0523782589924593</v>
      </c>
    </row>
    <row r="386" spans="3:44" ht="14.25" customHeight="1" thickTop="1" thickBot="1">
      <c r="F386" s="204"/>
      <c r="H386" s="180"/>
      <c r="J386" s="203"/>
      <c r="K386" s="19" t="s">
        <v>216</v>
      </c>
      <c r="L386" s="19" t="s">
        <v>218</v>
      </c>
      <c r="M386" s="202">
        <f t="shared" ref="M386:AQ386" si="187">1+((1+(M$56+$O$35))^($J42+0.5)-1)</f>
        <v>1.1655089218341488</v>
      </c>
      <c r="N386" s="202">
        <f t="shared" si="187"/>
        <v>1.1655089218341488</v>
      </c>
      <c r="O386" s="202">
        <f t="shared" si="187"/>
        <v>1.1655089218341488</v>
      </c>
      <c r="P386" s="202">
        <f t="shared" si="187"/>
        <v>1.1655089218341488</v>
      </c>
      <c r="Q386" s="202">
        <f t="shared" si="187"/>
        <v>1.1655089218341488</v>
      </c>
      <c r="R386" s="202">
        <f t="shared" si="187"/>
        <v>1.1655089218341488</v>
      </c>
      <c r="S386" s="202">
        <f t="shared" si="187"/>
        <v>1.1655089218341488</v>
      </c>
      <c r="T386" s="202">
        <f t="shared" si="187"/>
        <v>1.1655089218341488</v>
      </c>
      <c r="U386" s="202">
        <f t="shared" si="187"/>
        <v>1.1655089218341488</v>
      </c>
      <c r="V386" s="202">
        <f t="shared" si="187"/>
        <v>1.1655089218341488</v>
      </c>
      <c r="W386" s="202">
        <f t="shared" si="187"/>
        <v>1.1655089218341488</v>
      </c>
      <c r="X386" s="202">
        <f t="shared" si="187"/>
        <v>1.1655089218341488</v>
      </c>
      <c r="Y386" s="202">
        <f t="shared" si="187"/>
        <v>1.1655089218341488</v>
      </c>
      <c r="Z386" s="202">
        <f t="shared" si="187"/>
        <v>1.1655089218341488</v>
      </c>
      <c r="AA386" s="202">
        <f t="shared" si="187"/>
        <v>1.1655089218341488</v>
      </c>
      <c r="AB386" s="202">
        <f t="shared" si="187"/>
        <v>1.1655089218341488</v>
      </c>
      <c r="AC386" s="202">
        <f t="shared" si="187"/>
        <v>1.1655089218341488</v>
      </c>
      <c r="AD386" s="202">
        <f t="shared" si="187"/>
        <v>1.1655089218341488</v>
      </c>
      <c r="AE386" s="202">
        <f t="shared" si="187"/>
        <v>1.1655089218341488</v>
      </c>
      <c r="AF386" s="202">
        <f t="shared" si="187"/>
        <v>1.1655089218341488</v>
      </c>
      <c r="AG386" s="202">
        <f t="shared" si="187"/>
        <v>1.1655089218341488</v>
      </c>
      <c r="AH386" s="202">
        <f t="shared" si="187"/>
        <v>1.1655089218341488</v>
      </c>
      <c r="AI386" s="202">
        <f t="shared" si="187"/>
        <v>1.1655089218341488</v>
      </c>
      <c r="AJ386" s="202">
        <f t="shared" si="187"/>
        <v>1.1655089218341488</v>
      </c>
      <c r="AK386" s="202">
        <f t="shared" si="187"/>
        <v>1.1655089218341488</v>
      </c>
      <c r="AL386" s="202">
        <f t="shared" si="187"/>
        <v>1.1655089218341488</v>
      </c>
      <c r="AM386" s="202">
        <f t="shared" si="187"/>
        <v>1.1655089218341488</v>
      </c>
      <c r="AN386" s="202">
        <f t="shared" si="187"/>
        <v>1.1655089218341488</v>
      </c>
      <c r="AO386" s="202">
        <f t="shared" si="187"/>
        <v>1.1655089218341488</v>
      </c>
      <c r="AP386" s="202">
        <f t="shared" si="187"/>
        <v>1.1655089218341488</v>
      </c>
      <c r="AQ386" s="202">
        <f t="shared" si="187"/>
        <v>1.1655089218341488</v>
      </c>
    </row>
    <row r="387" spans="3:44" ht="14.25" customHeight="1" thickTop="1" thickBot="1">
      <c r="F387" s="204"/>
      <c r="H387" s="180"/>
      <c r="J387" s="203"/>
      <c r="K387" s="19" t="s">
        <v>215</v>
      </c>
      <c r="L387" s="19" t="s">
        <v>218</v>
      </c>
      <c r="M387" s="202">
        <f t="shared" ref="M387:AQ387" si="188">1+((1+(M$56+$O$35))^($J43+0.5)-1)</f>
        <v>1.2908011309313197</v>
      </c>
      <c r="N387" s="202">
        <f t="shared" si="188"/>
        <v>1.2908011309313197</v>
      </c>
      <c r="O387" s="202">
        <f t="shared" si="188"/>
        <v>1.2908011309313197</v>
      </c>
      <c r="P387" s="202">
        <f t="shared" si="188"/>
        <v>1.2908011309313197</v>
      </c>
      <c r="Q387" s="202">
        <f t="shared" si="188"/>
        <v>1.2908011309313197</v>
      </c>
      <c r="R387" s="202">
        <f t="shared" si="188"/>
        <v>1.2908011309313197</v>
      </c>
      <c r="S387" s="202">
        <f t="shared" si="188"/>
        <v>1.2908011309313197</v>
      </c>
      <c r="T387" s="202">
        <f t="shared" si="188"/>
        <v>1.2908011309313197</v>
      </c>
      <c r="U387" s="202">
        <f t="shared" si="188"/>
        <v>1.2908011309313197</v>
      </c>
      <c r="V387" s="202">
        <f t="shared" si="188"/>
        <v>1.2908011309313197</v>
      </c>
      <c r="W387" s="202">
        <f t="shared" si="188"/>
        <v>1.2908011309313197</v>
      </c>
      <c r="X387" s="202">
        <f t="shared" si="188"/>
        <v>1.2908011309313197</v>
      </c>
      <c r="Y387" s="202">
        <f t="shared" si="188"/>
        <v>1.2908011309313197</v>
      </c>
      <c r="Z387" s="202">
        <f t="shared" si="188"/>
        <v>1.2908011309313197</v>
      </c>
      <c r="AA387" s="202">
        <f t="shared" si="188"/>
        <v>1.2908011309313197</v>
      </c>
      <c r="AB387" s="202">
        <f t="shared" si="188"/>
        <v>1.2908011309313197</v>
      </c>
      <c r="AC387" s="202">
        <f t="shared" si="188"/>
        <v>1.2908011309313197</v>
      </c>
      <c r="AD387" s="202">
        <f t="shared" si="188"/>
        <v>1.2908011309313197</v>
      </c>
      <c r="AE387" s="202">
        <f t="shared" si="188"/>
        <v>1.2908011309313197</v>
      </c>
      <c r="AF387" s="202">
        <f t="shared" si="188"/>
        <v>1.2908011309313197</v>
      </c>
      <c r="AG387" s="202">
        <f t="shared" si="188"/>
        <v>1.2908011309313197</v>
      </c>
      <c r="AH387" s="202">
        <f t="shared" si="188"/>
        <v>1.2908011309313197</v>
      </c>
      <c r="AI387" s="202">
        <f t="shared" si="188"/>
        <v>1.2908011309313197</v>
      </c>
      <c r="AJ387" s="202">
        <f t="shared" si="188"/>
        <v>1.2908011309313197</v>
      </c>
      <c r="AK387" s="202">
        <f t="shared" si="188"/>
        <v>1.2908011309313197</v>
      </c>
      <c r="AL387" s="202">
        <f t="shared" si="188"/>
        <v>1.2908011309313197</v>
      </c>
      <c r="AM387" s="202">
        <f t="shared" si="188"/>
        <v>1.2908011309313197</v>
      </c>
      <c r="AN387" s="202">
        <f t="shared" si="188"/>
        <v>1.2908011309313197</v>
      </c>
      <c r="AO387" s="202">
        <f t="shared" si="188"/>
        <v>1.2908011309313197</v>
      </c>
      <c r="AP387" s="202">
        <f t="shared" si="188"/>
        <v>1.2908011309313197</v>
      </c>
      <c r="AQ387" s="202">
        <f t="shared" si="188"/>
        <v>1.2908011309313197</v>
      </c>
    </row>
    <row r="388" spans="3:44" ht="14.25" customHeight="1" thickTop="1" thickBot="1">
      <c r="F388" s="204"/>
      <c r="H388" s="180"/>
      <c r="J388" s="203"/>
      <c r="K388" s="19" t="s">
        <v>217</v>
      </c>
      <c r="L388" s="19" t="s">
        <v>214</v>
      </c>
      <c r="M388" s="202">
        <f t="shared" ref="M388:AQ388" si="189">1+((1+(M$57+$O$35))^($J41+0.5)-1)</f>
        <v>1.0523782589924593</v>
      </c>
      <c r="N388" s="202">
        <f t="shared" si="189"/>
        <v>1.0523782589924593</v>
      </c>
      <c r="O388" s="202">
        <f t="shared" si="189"/>
        <v>1.0523782589924593</v>
      </c>
      <c r="P388" s="202">
        <f t="shared" si="189"/>
        <v>1.0523782589924593</v>
      </c>
      <c r="Q388" s="202">
        <f t="shared" si="189"/>
        <v>1.0523782589924593</v>
      </c>
      <c r="R388" s="202">
        <f t="shared" si="189"/>
        <v>1.0523782589924593</v>
      </c>
      <c r="S388" s="202">
        <f t="shared" si="189"/>
        <v>1.0523782589924593</v>
      </c>
      <c r="T388" s="202">
        <f t="shared" si="189"/>
        <v>1.0523782589924593</v>
      </c>
      <c r="U388" s="202">
        <f t="shared" si="189"/>
        <v>1.0523782589924593</v>
      </c>
      <c r="V388" s="202">
        <f t="shared" si="189"/>
        <v>1.0523782589924593</v>
      </c>
      <c r="W388" s="202">
        <f t="shared" si="189"/>
        <v>1.0523782589924593</v>
      </c>
      <c r="X388" s="202">
        <f t="shared" si="189"/>
        <v>1.0523782589924593</v>
      </c>
      <c r="Y388" s="202">
        <f t="shared" si="189"/>
        <v>1.0523782589924593</v>
      </c>
      <c r="Z388" s="202">
        <f t="shared" si="189"/>
        <v>1.0523782589924593</v>
      </c>
      <c r="AA388" s="202">
        <f t="shared" si="189"/>
        <v>1.0523782589924593</v>
      </c>
      <c r="AB388" s="202">
        <f t="shared" si="189"/>
        <v>1.0523782589924593</v>
      </c>
      <c r="AC388" s="202">
        <f t="shared" si="189"/>
        <v>1.0523782589924593</v>
      </c>
      <c r="AD388" s="202">
        <f t="shared" si="189"/>
        <v>1.0523782589924593</v>
      </c>
      <c r="AE388" s="202">
        <f t="shared" si="189"/>
        <v>1.0523782589924593</v>
      </c>
      <c r="AF388" s="202">
        <f t="shared" si="189"/>
        <v>1.0523782589924593</v>
      </c>
      <c r="AG388" s="202">
        <f t="shared" si="189"/>
        <v>1.0523782589924593</v>
      </c>
      <c r="AH388" s="202">
        <f t="shared" si="189"/>
        <v>1.0523782589924593</v>
      </c>
      <c r="AI388" s="202">
        <f t="shared" si="189"/>
        <v>1.0523782589924593</v>
      </c>
      <c r="AJ388" s="202">
        <f t="shared" si="189"/>
        <v>1.0523782589924593</v>
      </c>
      <c r="AK388" s="202">
        <f t="shared" si="189"/>
        <v>1.0523782589924593</v>
      </c>
      <c r="AL388" s="202">
        <f t="shared" si="189"/>
        <v>1.0523782589924593</v>
      </c>
      <c r="AM388" s="202">
        <f t="shared" si="189"/>
        <v>1.0523782589924593</v>
      </c>
      <c r="AN388" s="202">
        <f t="shared" si="189"/>
        <v>1.0523782589924593</v>
      </c>
      <c r="AO388" s="202">
        <f t="shared" si="189"/>
        <v>1.0523782589924593</v>
      </c>
      <c r="AP388" s="202">
        <f t="shared" si="189"/>
        <v>1.0523782589924593</v>
      </c>
      <c r="AQ388" s="202">
        <f t="shared" si="189"/>
        <v>1.0523782589924593</v>
      </c>
    </row>
    <row r="389" spans="3:44" ht="14.25" customHeight="1" thickTop="1" thickBot="1">
      <c r="F389" s="204"/>
      <c r="H389" s="180"/>
      <c r="J389" s="203"/>
      <c r="K389" s="19" t="s">
        <v>216</v>
      </c>
      <c r="L389" s="19" t="s">
        <v>214</v>
      </c>
      <c r="M389" s="202">
        <f t="shared" ref="M389:AQ389" si="190">1+((1+(M$57+$O$35))^($J42+0.5)-1)</f>
        <v>1.1655089218341488</v>
      </c>
      <c r="N389" s="202">
        <f t="shared" si="190"/>
        <v>1.1655089218341488</v>
      </c>
      <c r="O389" s="202">
        <f t="shared" si="190"/>
        <v>1.1655089218341488</v>
      </c>
      <c r="P389" s="202">
        <f t="shared" si="190"/>
        <v>1.1655089218341488</v>
      </c>
      <c r="Q389" s="202">
        <f t="shared" si="190"/>
        <v>1.1655089218341488</v>
      </c>
      <c r="R389" s="202">
        <f t="shared" si="190"/>
        <v>1.1655089218341488</v>
      </c>
      <c r="S389" s="202">
        <f t="shared" si="190"/>
        <v>1.1655089218341488</v>
      </c>
      <c r="T389" s="202">
        <f t="shared" si="190"/>
        <v>1.1655089218341488</v>
      </c>
      <c r="U389" s="202">
        <f t="shared" si="190"/>
        <v>1.1655089218341488</v>
      </c>
      <c r="V389" s="202">
        <f t="shared" si="190"/>
        <v>1.1655089218341488</v>
      </c>
      <c r="W389" s="202">
        <f t="shared" si="190"/>
        <v>1.1655089218341488</v>
      </c>
      <c r="X389" s="202">
        <f t="shared" si="190"/>
        <v>1.1655089218341488</v>
      </c>
      <c r="Y389" s="202">
        <f t="shared" si="190"/>
        <v>1.1655089218341488</v>
      </c>
      <c r="Z389" s="202">
        <f t="shared" si="190"/>
        <v>1.1655089218341488</v>
      </c>
      <c r="AA389" s="202">
        <f t="shared" si="190"/>
        <v>1.1655089218341488</v>
      </c>
      <c r="AB389" s="202">
        <f t="shared" si="190"/>
        <v>1.1655089218341488</v>
      </c>
      <c r="AC389" s="202">
        <f t="shared" si="190"/>
        <v>1.1655089218341488</v>
      </c>
      <c r="AD389" s="202">
        <f t="shared" si="190"/>
        <v>1.1655089218341488</v>
      </c>
      <c r="AE389" s="202">
        <f t="shared" si="190"/>
        <v>1.1655089218341488</v>
      </c>
      <c r="AF389" s="202">
        <f t="shared" si="190"/>
        <v>1.1655089218341488</v>
      </c>
      <c r="AG389" s="202">
        <f t="shared" si="190"/>
        <v>1.1655089218341488</v>
      </c>
      <c r="AH389" s="202">
        <f t="shared" si="190"/>
        <v>1.1655089218341488</v>
      </c>
      <c r="AI389" s="202">
        <f t="shared" si="190"/>
        <v>1.1655089218341488</v>
      </c>
      <c r="AJ389" s="202">
        <f t="shared" si="190"/>
        <v>1.1655089218341488</v>
      </c>
      <c r="AK389" s="202">
        <f t="shared" si="190"/>
        <v>1.1655089218341488</v>
      </c>
      <c r="AL389" s="202">
        <f t="shared" si="190"/>
        <v>1.1655089218341488</v>
      </c>
      <c r="AM389" s="202">
        <f t="shared" si="190"/>
        <v>1.1655089218341488</v>
      </c>
      <c r="AN389" s="202">
        <f t="shared" si="190"/>
        <v>1.1655089218341488</v>
      </c>
      <c r="AO389" s="202">
        <f t="shared" si="190"/>
        <v>1.1655089218341488</v>
      </c>
      <c r="AP389" s="202">
        <f t="shared" si="190"/>
        <v>1.1655089218341488</v>
      </c>
      <c r="AQ389" s="202">
        <f t="shared" si="190"/>
        <v>1.1655089218341488</v>
      </c>
    </row>
    <row r="390" spans="3:44" ht="14.25" customHeight="1" thickTop="1">
      <c r="F390" s="204"/>
      <c r="H390" s="180"/>
      <c r="J390" s="203"/>
      <c r="K390" s="19" t="s">
        <v>215</v>
      </c>
      <c r="L390" s="19" t="s">
        <v>214</v>
      </c>
      <c r="M390" s="202">
        <f t="shared" ref="M390:AQ390" si="191">1+((1+(M$57+$O$35))^($J43+0.5)-1)</f>
        <v>1.2908011309313197</v>
      </c>
      <c r="N390" s="202">
        <f t="shared" si="191"/>
        <v>1.2908011309313197</v>
      </c>
      <c r="O390" s="202">
        <f t="shared" si="191"/>
        <v>1.2908011309313197</v>
      </c>
      <c r="P390" s="202">
        <f t="shared" si="191"/>
        <v>1.2908011309313197</v>
      </c>
      <c r="Q390" s="202">
        <f t="shared" si="191"/>
        <v>1.2908011309313197</v>
      </c>
      <c r="R390" s="202">
        <f t="shared" si="191"/>
        <v>1.2908011309313197</v>
      </c>
      <c r="S390" s="202">
        <f t="shared" si="191"/>
        <v>1.2908011309313197</v>
      </c>
      <c r="T390" s="202">
        <f t="shared" si="191"/>
        <v>1.2908011309313197</v>
      </c>
      <c r="U390" s="202">
        <f t="shared" si="191"/>
        <v>1.2908011309313197</v>
      </c>
      <c r="V390" s="202">
        <f t="shared" si="191"/>
        <v>1.2908011309313197</v>
      </c>
      <c r="W390" s="202">
        <f t="shared" si="191"/>
        <v>1.2908011309313197</v>
      </c>
      <c r="X390" s="202">
        <f t="shared" si="191"/>
        <v>1.2908011309313197</v>
      </c>
      <c r="Y390" s="202">
        <f t="shared" si="191"/>
        <v>1.2908011309313197</v>
      </c>
      <c r="Z390" s="202">
        <f t="shared" si="191"/>
        <v>1.2908011309313197</v>
      </c>
      <c r="AA390" s="202">
        <f t="shared" si="191"/>
        <v>1.2908011309313197</v>
      </c>
      <c r="AB390" s="202">
        <f t="shared" si="191"/>
        <v>1.2908011309313197</v>
      </c>
      <c r="AC390" s="202">
        <f t="shared" si="191"/>
        <v>1.2908011309313197</v>
      </c>
      <c r="AD390" s="202">
        <f t="shared" si="191"/>
        <v>1.2908011309313197</v>
      </c>
      <c r="AE390" s="202">
        <f t="shared" si="191"/>
        <v>1.2908011309313197</v>
      </c>
      <c r="AF390" s="202">
        <f t="shared" si="191"/>
        <v>1.2908011309313197</v>
      </c>
      <c r="AG390" s="202">
        <f t="shared" si="191"/>
        <v>1.2908011309313197</v>
      </c>
      <c r="AH390" s="202">
        <f t="shared" si="191"/>
        <v>1.2908011309313197</v>
      </c>
      <c r="AI390" s="202">
        <f t="shared" si="191"/>
        <v>1.2908011309313197</v>
      </c>
      <c r="AJ390" s="202">
        <f t="shared" si="191"/>
        <v>1.2908011309313197</v>
      </c>
      <c r="AK390" s="202">
        <f t="shared" si="191"/>
        <v>1.2908011309313197</v>
      </c>
      <c r="AL390" s="202">
        <f t="shared" si="191"/>
        <v>1.2908011309313197</v>
      </c>
      <c r="AM390" s="202">
        <f t="shared" si="191"/>
        <v>1.2908011309313197</v>
      </c>
      <c r="AN390" s="202">
        <f t="shared" si="191"/>
        <v>1.2908011309313197</v>
      </c>
      <c r="AO390" s="202">
        <f t="shared" si="191"/>
        <v>1.2908011309313197</v>
      </c>
      <c r="AP390" s="202">
        <f t="shared" si="191"/>
        <v>1.2908011309313197</v>
      </c>
      <c r="AQ390" s="202">
        <f t="shared" si="191"/>
        <v>1.2908011309313197</v>
      </c>
    </row>
    <row r="391" spans="3:44" ht="14.25" customHeight="1">
      <c r="G391" s="22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</row>
    <row r="392" spans="3:44" ht="14.25" customHeight="1">
      <c r="G392" s="22"/>
    </row>
    <row r="394" spans="3:44" ht="14.25" customHeight="1">
      <c r="C394" s="21" t="s">
        <v>61</v>
      </c>
      <c r="G394" s="261" t="s">
        <v>191</v>
      </c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  <c r="AC394" s="261"/>
    </row>
    <row r="396" spans="3:44" ht="14.25" customHeight="1" thickBot="1">
      <c r="I396" s="187"/>
      <c r="J396" s="187"/>
      <c r="K396" s="187"/>
      <c r="L396" s="187"/>
      <c r="M396" s="187"/>
      <c r="N396" s="187"/>
    </row>
    <row r="397" spans="3:44" ht="14.25" customHeight="1">
      <c r="I397" s="317" t="s">
        <v>192</v>
      </c>
      <c r="J397" s="318"/>
      <c r="K397" s="318"/>
      <c r="L397" s="318"/>
      <c r="M397" s="318"/>
      <c r="N397" s="318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  <c r="AA397" s="319"/>
      <c r="AB397" s="319"/>
      <c r="AC397" s="320"/>
    </row>
    <row r="398" spans="3:44" ht="14.25" customHeight="1">
      <c r="I398" s="309" t="s">
        <v>193</v>
      </c>
      <c r="J398" s="310"/>
      <c r="K398" s="310"/>
      <c r="L398" s="310"/>
      <c r="M398" s="310"/>
      <c r="N398" s="310"/>
      <c r="O398" s="188" t="s">
        <v>194</v>
      </c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90"/>
    </row>
    <row r="399" spans="3:44" ht="14.25" customHeight="1">
      <c r="I399" s="309" t="s">
        <v>132</v>
      </c>
      <c r="J399" s="310"/>
      <c r="K399" s="310"/>
      <c r="L399" s="310"/>
      <c r="M399" s="310"/>
      <c r="N399" s="310"/>
      <c r="O399" s="321" t="s">
        <v>195</v>
      </c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3"/>
    </row>
    <row r="400" spans="3:44" ht="14.25" customHeight="1">
      <c r="I400" s="309" t="s">
        <v>12</v>
      </c>
      <c r="J400" s="310"/>
      <c r="K400" s="310"/>
      <c r="L400" s="310"/>
      <c r="M400" s="310"/>
      <c r="N400" s="310"/>
      <c r="O400" s="196" t="s">
        <v>213</v>
      </c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3"/>
      <c r="AD400" s="16" t="s">
        <v>212</v>
      </c>
    </row>
    <row r="401" spans="9:30" ht="14.25" customHeight="1">
      <c r="I401" s="309" t="s">
        <v>198</v>
      </c>
      <c r="J401" s="310"/>
      <c r="K401" s="310"/>
      <c r="L401" s="310"/>
      <c r="M401" s="310"/>
      <c r="N401" s="310"/>
      <c r="O401" s="196" t="s">
        <v>213</v>
      </c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3"/>
      <c r="AD401" s="16" t="s">
        <v>212</v>
      </c>
    </row>
    <row r="402" spans="9:30" ht="14.25" customHeight="1">
      <c r="I402" s="309" t="s">
        <v>201</v>
      </c>
      <c r="J402" s="310"/>
      <c r="K402" s="310"/>
      <c r="L402" s="310"/>
      <c r="M402" s="310"/>
      <c r="N402" s="310"/>
      <c r="O402" s="311" t="s">
        <v>202</v>
      </c>
      <c r="P402" s="312"/>
      <c r="Q402" s="312"/>
      <c r="R402" s="312"/>
      <c r="S402" s="312"/>
      <c r="T402" s="312"/>
      <c r="U402" s="312"/>
      <c r="V402" s="312"/>
      <c r="W402" s="312"/>
      <c r="X402" s="312"/>
      <c r="Y402" s="312"/>
      <c r="Z402" s="312"/>
      <c r="AA402" s="312"/>
      <c r="AB402" s="312"/>
      <c r="AC402" s="313"/>
    </row>
    <row r="403" spans="9:30" ht="14.25" customHeight="1" thickBot="1">
      <c r="I403" s="324" t="s">
        <v>204</v>
      </c>
      <c r="J403" s="325"/>
      <c r="K403" s="325"/>
      <c r="L403" s="325"/>
      <c r="M403" s="325"/>
      <c r="N403" s="325"/>
      <c r="O403" s="326" t="s">
        <v>202</v>
      </c>
      <c r="P403" s="327"/>
      <c r="Q403" s="327"/>
      <c r="R403" s="327"/>
      <c r="S403" s="327"/>
      <c r="T403" s="327"/>
      <c r="U403" s="327"/>
      <c r="V403" s="327"/>
      <c r="W403" s="327"/>
      <c r="X403" s="327"/>
      <c r="Y403" s="327"/>
      <c r="Z403" s="327"/>
      <c r="AA403" s="327"/>
      <c r="AB403" s="327"/>
      <c r="AC403" s="328"/>
    </row>
    <row r="404" spans="9:30" ht="14.25" customHeight="1" thickBot="1">
      <c r="I404" s="329"/>
      <c r="J404" s="329"/>
      <c r="K404" s="329"/>
      <c r="L404" s="329"/>
      <c r="M404" s="329"/>
      <c r="N404" s="329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</row>
    <row r="405" spans="9:30" ht="14.25" customHeight="1">
      <c r="I405" s="317" t="s">
        <v>205</v>
      </c>
      <c r="J405" s="318"/>
      <c r="K405" s="318"/>
      <c r="L405" s="318"/>
      <c r="M405" s="318"/>
      <c r="N405" s="318"/>
      <c r="O405" s="330"/>
      <c r="P405" s="331"/>
      <c r="Q405" s="331"/>
      <c r="R405" s="331"/>
      <c r="S405" s="331"/>
      <c r="T405" s="331"/>
      <c r="U405" s="331"/>
      <c r="V405" s="331"/>
      <c r="W405" s="331"/>
      <c r="X405" s="331"/>
      <c r="Y405" s="331"/>
      <c r="Z405" s="331"/>
      <c r="AA405" s="331"/>
      <c r="AB405" s="331"/>
      <c r="AC405" s="332"/>
    </row>
    <row r="406" spans="9:30" ht="14.25" customHeight="1">
      <c r="I406" s="309" t="s">
        <v>132</v>
      </c>
      <c r="J406" s="310"/>
      <c r="K406" s="310"/>
      <c r="L406" s="310"/>
      <c r="M406" s="310"/>
      <c r="N406" s="310"/>
      <c r="O406" s="195" t="s">
        <v>206</v>
      </c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90"/>
    </row>
    <row r="407" spans="9:30" ht="14.25" customHeight="1">
      <c r="I407" s="309" t="s">
        <v>12</v>
      </c>
      <c r="J407" s="310"/>
      <c r="K407" s="310"/>
      <c r="L407" s="310"/>
      <c r="M407" s="310"/>
      <c r="N407" s="310"/>
      <c r="O407" s="195" t="s">
        <v>207</v>
      </c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90"/>
    </row>
    <row r="408" spans="9:30" ht="27.75" customHeight="1">
      <c r="I408" s="333" t="s">
        <v>198</v>
      </c>
      <c r="J408" s="334"/>
      <c r="K408" s="334"/>
      <c r="L408" s="334"/>
      <c r="M408" s="334"/>
      <c r="N408" s="335"/>
      <c r="O408" s="195" t="s">
        <v>207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9:30" ht="14.25" customHeight="1">
      <c r="I409" s="309" t="s">
        <v>201</v>
      </c>
      <c r="J409" s="310"/>
      <c r="K409" s="310"/>
      <c r="L409" s="310"/>
      <c r="M409" s="310"/>
      <c r="N409" s="310"/>
      <c r="O409" s="311" t="s">
        <v>202</v>
      </c>
      <c r="P409" s="312"/>
      <c r="Q409" s="312"/>
      <c r="R409" s="312"/>
      <c r="S409" s="312"/>
      <c r="T409" s="312"/>
      <c r="U409" s="312"/>
      <c r="V409" s="312"/>
      <c r="W409" s="312"/>
      <c r="X409" s="312"/>
      <c r="Y409" s="312"/>
      <c r="Z409" s="312"/>
      <c r="AA409" s="312"/>
      <c r="AB409" s="312"/>
      <c r="AC409" s="313"/>
    </row>
    <row r="410" spans="9:30" ht="14.25" customHeight="1" thickBot="1">
      <c r="I410" s="324" t="s">
        <v>208</v>
      </c>
      <c r="J410" s="325"/>
      <c r="K410" s="325"/>
      <c r="L410" s="325"/>
      <c r="M410" s="325"/>
      <c r="N410" s="325"/>
      <c r="O410" s="326" t="s">
        <v>202</v>
      </c>
      <c r="P410" s="327"/>
      <c r="Q410" s="327"/>
      <c r="R410" s="327"/>
      <c r="S410" s="327"/>
      <c r="T410" s="327"/>
      <c r="U410" s="327"/>
      <c r="V410" s="327"/>
      <c r="W410" s="327"/>
      <c r="X410" s="327"/>
      <c r="Y410" s="327"/>
      <c r="Z410" s="327"/>
      <c r="AA410" s="327"/>
      <c r="AB410" s="327"/>
      <c r="AC410" s="328"/>
    </row>
    <row r="460" spans="13:47" ht="14.25" customHeight="1"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0</v>
      </c>
    </row>
  </sheetData>
  <mergeCells count="51">
    <mergeCell ref="I409:N409"/>
    <mergeCell ref="O409:AC409"/>
    <mergeCell ref="I410:N410"/>
    <mergeCell ref="O410:AC410"/>
    <mergeCell ref="I405:N405"/>
    <mergeCell ref="O405:AC405"/>
    <mergeCell ref="I406:N406"/>
    <mergeCell ref="I407:N407"/>
    <mergeCell ref="I408:N408"/>
    <mergeCell ref="I402:N402"/>
    <mergeCell ref="O402:AC402"/>
    <mergeCell ref="I403:N403"/>
    <mergeCell ref="O403:AC403"/>
    <mergeCell ref="I404:N404"/>
    <mergeCell ref="I398:N398"/>
    <mergeCell ref="I399:N399"/>
    <mergeCell ref="O399:AC399"/>
    <mergeCell ref="I400:N400"/>
    <mergeCell ref="I401:N401"/>
    <mergeCell ref="J353:J372"/>
    <mergeCell ref="J375:J377"/>
    <mergeCell ref="G394:AC394"/>
    <mergeCell ref="I397:N397"/>
    <mergeCell ref="O397:AC397"/>
    <mergeCell ref="H277:H306"/>
    <mergeCell ref="J277:J306"/>
    <mergeCell ref="H309:H338"/>
    <mergeCell ref="J309:J338"/>
    <mergeCell ref="H342:H351"/>
    <mergeCell ref="J342:J351"/>
    <mergeCell ref="H84:H273"/>
    <mergeCell ref="J84:J113"/>
    <mergeCell ref="J116:J145"/>
    <mergeCell ref="J148:J177"/>
    <mergeCell ref="J180:J209"/>
    <mergeCell ref="J212:J241"/>
    <mergeCell ref="J244:J273"/>
    <mergeCell ref="H32:H76"/>
    <mergeCell ref="L37:L40"/>
    <mergeCell ref="M37:M40"/>
    <mergeCell ref="J47:J74"/>
    <mergeCell ref="G81:U81"/>
    <mergeCell ref="U4:U5"/>
    <mergeCell ref="G7:Y7"/>
    <mergeCell ref="H9:H30"/>
    <mergeCell ref="J9:L9"/>
    <mergeCell ref="J14:P14"/>
    <mergeCell ref="J15:P15"/>
    <mergeCell ref="J16:P16"/>
    <mergeCell ref="J17:P17"/>
    <mergeCell ref="M26:R30"/>
  </mergeCells>
  <hyperlinks>
    <hyperlink ref="M1" r:id="rId1" xr:uid="{928B6A19-86A1-45F8-9216-B53483471362}"/>
    <hyperlink ref="O398" r:id="rId2" location="ZZDGWR57" xr:uid="{66923AF6-61EC-41B9-8B58-A0EAD55945C7}"/>
    <hyperlink ref="O399:AC399" r:id="rId3" display="NREL. PVWATTS v5. Representative of national range of capacity factors." xr:uid="{ADCAFB7A-2AA0-46F9-9526-C5ECC1CEA107}"/>
    <hyperlink ref="O401" r:id="rId4" display="V. Ramasamy, D. Feldman, Jal Desai, and R. Margolis. 2021." xr:uid="{57CB2A76-0DF9-47F2-A5D8-582FD35E69AE}"/>
    <hyperlink ref="O400" r:id="rId5" display="V. Ramasamy, D. Feldman, Jal Desai, and R. Margolis. 2021." xr:uid="{0790422F-E34E-49A7-AC0F-9B3C7BBA99F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4BB-CE69-467C-AFA8-EA1578526506}">
  <sheetPr>
    <tabColor rgb="FFF6A01A"/>
  </sheetPr>
  <dimension ref="A1:DE476"/>
  <sheetViews>
    <sheetView showGridLines="0" tabSelected="1" zoomScale="80" zoomScaleNormal="80" workbookViewId="0">
      <pane xSplit="5" ySplit="5" topLeftCell="P19" activePane="bottomRight" state="frozen"/>
      <selection pane="topRight" activeCell="F6" sqref="F6"/>
      <selection pane="bottomLeft" activeCell="F6" sqref="F6"/>
      <selection pane="bottomRight" activeCell="S45" sqref="S45"/>
    </sheetView>
  </sheetViews>
  <sheetFormatPr defaultColWidth="9.42578125" defaultRowHeight="14.25" customHeight="1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2" width="15.42578125" style="16" customWidth="1"/>
    <col min="13" max="15" width="11.42578125" style="16" customWidth="1"/>
    <col min="16" max="16" width="13.42578125" style="16" customWidth="1"/>
    <col min="17" max="17" width="12.42578125" style="16" customWidth="1"/>
    <col min="18" max="20" width="11.42578125" style="16" customWidth="1"/>
    <col min="21" max="21" width="18.42578125" style="16" customWidth="1"/>
    <col min="22" max="24" width="11.42578125" style="16" customWidth="1"/>
    <col min="25" max="25" width="13" style="16" bestFit="1" customWidth="1"/>
    <col min="26" max="46" width="11.42578125" style="16" customWidth="1"/>
    <col min="47" max="16384" width="9.42578125" style="16"/>
  </cols>
  <sheetData>
    <row r="1" spans="1:109" ht="18">
      <c r="A1" s="15" t="s">
        <v>256</v>
      </c>
      <c r="B1" s="15"/>
      <c r="C1" s="15"/>
      <c r="D1" s="15"/>
      <c r="E1" s="15"/>
      <c r="F1" s="15"/>
      <c r="G1" s="15"/>
      <c r="H1" s="15"/>
      <c r="I1" s="15"/>
      <c r="J1" s="15"/>
      <c r="M1" s="13" t="s">
        <v>261</v>
      </c>
    </row>
    <row r="2" spans="1:109" ht="14.25" customHeight="1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 t="s">
        <v>58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ht="14.25" customHeight="1">
      <c r="A3"/>
      <c r="B3"/>
      <c r="C3"/>
      <c r="D3"/>
      <c r="E3"/>
      <c r="U3" s="20" t="s">
        <v>60</v>
      </c>
    </row>
    <row r="4" spans="1:109" ht="14.25" customHeight="1">
      <c r="J4" s="19"/>
      <c r="U4" s="336" t="s">
        <v>254</v>
      </c>
    </row>
    <row r="5" spans="1:109" ht="14.25" customHeight="1">
      <c r="U5" s="337"/>
    </row>
    <row r="7" spans="1:109" ht="14.25" customHeight="1">
      <c r="B7" s="21" t="s">
        <v>61</v>
      </c>
      <c r="G7" s="261" t="s">
        <v>62</v>
      </c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3"/>
    </row>
    <row r="8" spans="1:109" ht="14.25" customHeight="1" thickBot="1">
      <c r="G8" s="22"/>
    </row>
    <row r="9" spans="1:109" ht="14.25" customHeight="1" thickBot="1">
      <c r="A9"/>
      <c r="G9" s="22"/>
      <c r="H9" s="264" t="s">
        <v>63</v>
      </c>
      <c r="J9" s="338" t="s">
        <v>253</v>
      </c>
      <c r="K9" s="339"/>
      <c r="L9" s="340"/>
      <c r="M9" s="25">
        <v>2022</v>
      </c>
      <c r="N9" s="26"/>
      <c r="O9" s="26"/>
      <c r="P9" s="27"/>
    </row>
    <row r="10" spans="1:109" ht="14.25" customHeight="1" thickBot="1">
      <c r="G10" s="22"/>
      <c r="H10" s="264"/>
      <c r="J10" s="23" t="s">
        <v>262</v>
      </c>
      <c r="Q10" s="217"/>
    </row>
    <row r="11" spans="1:109" ht="14.25" customHeight="1" thickBot="1">
      <c r="G11" s="22"/>
      <c r="H11" s="264"/>
      <c r="J11" s="29" t="s">
        <v>66</v>
      </c>
      <c r="K11" s="30"/>
      <c r="L11" s="30"/>
      <c r="M11" s="30"/>
      <c r="N11" s="30"/>
      <c r="O11" s="30"/>
      <c r="P11" s="31"/>
      <c r="W11" s="32"/>
      <c r="X11" s="33"/>
      <c r="Y11" s="33"/>
      <c r="Z11" s="33"/>
      <c r="AA11" s="33"/>
    </row>
    <row r="12" spans="1:109" s="35" customFormat="1" ht="14.25" customHeight="1" thickBot="1">
      <c r="A12"/>
      <c r="B12"/>
      <c r="C12"/>
      <c r="D12"/>
      <c r="E12"/>
      <c r="F12"/>
      <c r="G12"/>
      <c r="H12" s="264"/>
      <c r="I12"/>
      <c r="J12" s="34"/>
      <c r="K12" s="30"/>
      <c r="L12" s="30"/>
      <c r="M12" s="30"/>
      <c r="N12" s="30"/>
      <c r="O12" s="30"/>
      <c r="P12" s="31"/>
      <c r="V12"/>
      <c r="W12" s="32"/>
      <c r="X12" s="33"/>
      <c r="Y12" s="33"/>
      <c r="Z12" s="33"/>
      <c r="AA12" s="33"/>
    </row>
    <row r="13" spans="1:109" s="35" customFormat="1" ht="14.25" customHeight="1" thickBot="1">
      <c r="A13"/>
      <c r="B13"/>
      <c r="C13"/>
      <c r="D13"/>
      <c r="E13"/>
      <c r="F13"/>
      <c r="G13"/>
      <c r="H13" s="264"/>
      <c r="I13"/>
      <c r="J13" s="34"/>
      <c r="K13" s="30"/>
      <c r="L13" s="30"/>
      <c r="M13" s="30"/>
      <c r="N13" s="30"/>
      <c r="O13" s="30"/>
      <c r="P13" s="31"/>
      <c r="V13"/>
      <c r="W13" s="32"/>
      <c r="X13" s="33"/>
      <c r="Y13" s="33"/>
      <c r="Z13" s="33"/>
      <c r="AA13" s="33"/>
    </row>
    <row r="14" spans="1:109" ht="14.25" customHeight="1">
      <c r="G14" s="22"/>
      <c r="H14" s="264"/>
      <c r="J14" s="267" t="s">
        <v>251</v>
      </c>
      <c r="K14" s="268"/>
      <c r="L14" s="268"/>
      <c r="M14" s="268"/>
      <c r="N14" s="268"/>
      <c r="O14" s="268"/>
      <c r="P14" s="269"/>
      <c r="W14" s="33"/>
      <c r="X14" s="33"/>
      <c r="Y14" s="33"/>
      <c r="Z14" s="33"/>
      <c r="AA14" s="33"/>
    </row>
    <row r="15" spans="1:109" ht="14.25" customHeight="1">
      <c r="G15" s="22"/>
      <c r="H15" s="264"/>
      <c r="J15" s="270" t="s">
        <v>17</v>
      </c>
      <c r="K15" s="271"/>
      <c r="L15" s="271"/>
      <c r="M15" s="271"/>
      <c r="N15" s="271"/>
      <c r="O15" s="271"/>
      <c r="P15" s="272"/>
      <c r="W15" s="33"/>
      <c r="X15" s="33"/>
      <c r="Y15" s="33"/>
      <c r="Z15" s="33"/>
      <c r="AA15" s="33"/>
    </row>
    <row r="16" spans="1:109" ht="14.25" customHeight="1">
      <c r="G16" s="22"/>
      <c r="H16" s="264"/>
      <c r="J16" s="270" t="s">
        <v>18</v>
      </c>
      <c r="K16" s="273"/>
      <c r="L16" s="273"/>
      <c r="M16" s="273"/>
      <c r="N16" s="273"/>
      <c r="O16" s="273"/>
      <c r="P16" s="274"/>
      <c r="W16" s="33"/>
      <c r="X16" s="33"/>
      <c r="Y16" s="33"/>
      <c r="Z16" s="33"/>
      <c r="AA16" s="33"/>
    </row>
    <row r="17" spans="7:27" ht="14.25" customHeight="1">
      <c r="G17" s="22"/>
      <c r="H17" s="264"/>
      <c r="J17" s="275" t="s">
        <v>250</v>
      </c>
      <c r="K17" s="276"/>
      <c r="L17" s="276"/>
      <c r="M17" s="276"/>
      <c r="N17" s="276"/>
      <c r="O17" s="276"/>
      <c r="P17" s="277"/>
      <c r="V17" s="36"/>
      <c r="W17" s="33"/>
      <c r="X17" s="33"/>
      <c r="Y17" s="33"/>
      <c r="Z17" s="33"/>
      <c r="AA17" s="33"/>
    </row>
    <row r="18" spans="7:27" ht="14.25" customHeight="1">
      <c r="G18" s="22"/>
      <c r="H18" s="264"/>
      <c r="J18" s="37"/>
      <c r="K18" s="38"/>
      <c r="L18" s="38"/>
      <c r="M18" s="38"/>
      <c r="N18" s="38"/>
      <c r="O18" s="38"/>
      <c r="P18" s="39"/>
      <c r="V18" s="38"/>
      <c r="W18" s="33"/>
      <c r="X18" s="33"/>
      <c r="Y18" s="33"/>
      <c r="Z18" s="33"/>
      <c r="AA18" s="33"/>
    </row>
    <row r="19" spans="7:27" ht="14.25" customHeight="1" thickBot="1">
      <c r="G19" s="22"/>
      <c r="H19" s="264"/>
      <c r="J19" s="40"/>
      <c r="K19" s="41"/>
      <c r="L19" s="41"/>
      <c r="M19" s="41"/>
      <c r="N19" s="41"/>
      <c r="O19" s="41"/>
      <c r="P19" s="42"/>
      <c r="V19" s="38"/>
      <c r="W19" s="33"/>
      <c r="X19" s="33"/>
      <c r="Y19" s="33"/>
      <c r="Z19" s="33"/>
      <c r="AA19" s="33"/>
    </row>
    <row r="20" spans="7:27" ht="14.25" customHeight="1">
      <c r="G20" s="22"/>
      <c r="H20" s="264"/>
      <c r="J20" s="43"/>
      <c r="K20" s="44"/>
      <c r="L20" s="44"/>
      <c r="M20" s="44"/>
      <c r="N20" s="45"/>
      <c r="O20" s="46" t="s">
        <v>69</v>
      </c>
      <c r="P20" s="47" t="s">
        <v>69</v>
      </c>
      <c r="W20" s="33"/>
      <c r="X20" s="33"/>
      <c r="Y20" s="33"/>
      <c r="Z20" s="33"/>
      <c r="AA20" s="33"/>
    </row>
    <row r="21" spans="7:27" ht="14.25" customHeight="1">
      <c r="G21" s="22"/>
      <c r="H21" s="264"/>
      <c r="J21" s="48"/>
      <c r="K21" s="49"/>
      <c r="L21" s="49"/>
      <c r="M21" s="49"/>
      <c r="N21" s="50"/>
      <c r="O21" s="46" t="s">
        <v>70</v>
      </c>
      <c r="P21" s="47" t="s">
        <v>71</v>
      </c>
      <c r="W21" s="33"/>
      <c r="X21" s="33"/>
      <c r="Y21" s="33"/>
      <c r="Z21" s="33"/>
      <c r="AA21" s="33"/>
    </row>
    <row r="22" spans="7:27" ht="14.25" customHeight="1" thickBot="1">
      <c r="G22" s="22"/>
      <c r="H22" s="264"/>
      <c r="J22" s="51"/>
      <c r="K22" s="52"/>
      <c r="L22" s="52"/>
      <c r="M22" s="52"/>
      <c r="N22" s="53"/>
      <c r="O22" s="46" t="s">
        <v>72</v>
      </c>
      <c r="P22" s="54" t="s">
        <v>73</v>
      </c>
      <c r="W22" s="33"/>
      <c r="X22" s="33"/>
      <c r="Y22" s="33"/>
      <c r="Z22" s="33"/>
      <c r="AA22" s="33"/>
    </row>
    <row r="23" spans="7:27" ht="14.25" customHeight="1" thickBot="1">
      <c r="G23" s="22"/>
      <c r="H23" s="264"/>
      <c r="J23" s="55"/>
      <c r="K23" s="56"/>
      <c r="L23" s="56"/>
      <c r="M23" s="56"/>
      <c r="N23" s="57"/>
      <c r="O23" s="58">
        <v>386</v>
      </c>
      <c r="P23" s="58">
        <v>506000</v>
      </c>
      <c r="W23" s="33"/>
      <c r="X23" s="33"/>
      <c r="Y23" s="33"/>
      <c r="Z23" s="33"/>
      <c r="AA23" s="33"/>
    </row>
    <row r="24" spans="7:27" ht="14.25" customHeight="1">
      <c r="G24" s="22"/>
      <c r="H24" s="264"/>
      <c r="J24" s="51"/>
      <c r="K24" s="52"/>
      <c r="L24" s="52"/>
      <c r="M24" s="52"/>
      <c r="N24" s="52"/>
      <c r="O24" s="59"/>
      <c r="P24" s="60"/>
      <c r="W24" s="33"/>
      <c r="X24" s="33"/>
      <c r="Y24" s="33"/>
      <c r="Z24" s="33"/>
      <c r="AA24" s="33"/>
    </row>
    <row r="25" spans="7:27" ht="14.25" customHeight="1" thickBot="1">
      <c r="G25" s="22"/>
      <c r="H25" s="264"/>
      <c r="J25" s="51"/>
      <c r="K25" s="52"/>
      <c r="L25" s="216"/>
      <c r="M25" s="52"/>
      <c r="N25" s="52"/>
      <c r="O25" s="59"/>
      <c r="P25" s="60"/>
      <c r="W25" s="33"/>
      <c r="X25" s="33"/>
      <c r="Y25" s="33"/>
      <c r="Z25" s="33"/>
      <c r="AA25" s="33"/>
    </row>
    <row r="26" spans="7:27" ht="14.25" customHeight="1">
      <c r="G26" s="22"/>
      <c r="H26" s="264"/>
      <c r="J26" s="61"/>
      <c r="K26" s="62"/>
      <c r="M26" s="278" t="s">
        <v>263</v>
      </c>
      <c r="N26" s="279"/>
      <c r="O26" s="279"/>
      <c r="P26" s="279"/>
      <c r="Q26" s="280"/>
      <c r="R26" s="281"/>
      <c r="W26" s="33"/>
      <c r="X26" s="33"/>
      <c r="Y26" s="33"/>
      <c r="Z26" s="33"/>
      <c r="AA26" s="33"/>
    </row>
    <row r="27" spans="7:27" ht="14.25" customHeight="1">
      <c r="G27" s="22"/>
      <c r="H27" s="264"/>
      <c r="J27" s="63"/>
      <c r="M27" s="282"/>
      <c r="N27" s="283"/>
      <c r="O27" s="283"/>
      <c r="P27" s="283"/>
      <c r="Q27" s="262"/>
      <c r="R27" s="284"/>
      <c r="W27" s="33"/>
      <c r="X27" s="33"/>
      <c r="Y27" s="33"/>
      <c r="Z27" s="33"/>
      <c r="AA27" s="33"/>
    </row>
    <row r="28" spans="7:27" ht="14.25" customHeight="1">
      <c r="G28" s="22"/>
      <c r="H28" s="264"/>
      <c r="J28" s="63"/>
      <c r="M28" s="282"/>
      <c r="N28" s="283"/>
      <c r="O28" s="283"/>
      <c r="P28" s="283"/>
      <c r="Q28" s="262"/>
      <c r="R28" s="284"/>
      <c r="W28" s="33"/>
      <c r="X28" s="33"/>
      <c r="Y28" s="33"/>
      <c r="Z28" s="33"/>
      <c r="AA28" s="33"/>
    </row>
    <row r="29" spans="7:27" ht="14.25" customHeight="1">
      <c r="G29" s="22"/>
      <c r="H29" s="264"/>
      <c r="J29" s="63"/>
      <c r="M29" s="282"/>
      <c r="N29" s="283"/>
      <c r="O29" s="283"/>
      <c r="P29" s="283"/>
      <c r="Q29" s="262"/>
      <c r="R29" s="284"/>
      <c r="W29" s="33"/>
      <c r="X29" s="33"/>
      <c r="Y29" s="33"/>
      <c r="Z29" s="33"/>
      <c r="AA29" s="33"/>
    </row>
    <row r="30" spans="7:27" ht="14.25" customHeight="1" thickBot="1">
      <c r="G30" s="22"/>
      <c r="H30" s="264"/>
      <c r="J30" s="64"/>
      <c r="K30" s="65"/>
      <c r="L30" s="65"/>
      <c r="M30" s="285"/>
      <c r="N30" s="286"/>
      <c r="O30" s="286"/>
      <c r="P30" s="286"/>
      <c r="Q30" s="287"/>
      <c r="R30" s="288"/>
      <c r="W30" s="33"/>
      <c r="X30" s="33"/>
      <c r="Y30" s="33"/>
      <c r="Z30" s="33"/>
      <c r="AA30" s="33"/>
    </row>
    <row r="31" spans="7:27" ht="14.25" customHeight="1" thickBot="1">
      <c r="G31" s="22"/>
      <c r="H31" s="264"/>
      <c r="M31" s="230"/>
      <c r="N31" s="230"/>
      <c r="O31" s="230"/>
      <c r="P31" s="230"/>
      <c r="Q31"/>
      <c r="R31"/>
      <c r="W31" s="33"/>
      <c r="X31" s="33"/>
      <c r="Y31" s="33"/>
      <c r="Z31" s="33"/>
      <c r="AA31" s="33"/>
    </row>
    <row r="32" spans="7:27" ht="14.25" customHeight="1" thickBot="1">
      <c r="G32" s="22"/>
      <c r="H32" s="264"/>
      <c r="J32" s="301" t="s">
        <v>264</v>
      </c>
      <c r="K32" s="232" t="s">
        <v>265</v>
      </c>
      <c r="L32" s="232" t="s">
        <v>266</v>
      </c>
      <c r="M32" s="232" t="s">
        <v>267</v>
      </c>
      <c r="N32" s="232" t="s">
        <v>268</v>
      </c>
      <c r="O32" s="232" t="s">
        <v>269</v>
      </c>
      <c r="P32" s="230"/>
      <c r="Q32"/>
      <c r="R32"/>
      <c r="W32" s="33"/>
      <c r="X32" s="33"/>
      <c r="Y32" s="33"/>
      <c r="Z32" s="33"/>
      <c r="AA32" s="33"/>
    </row>
    <row r="33" spans="7:27" ht="14.25" customHeight="1">
      <c r="G33" s="22"/>
      <c r="H33" s="264"/>
      <c r="J33" s="301"/>
      <c r="K33" s="233" t="s">
        <v>228</v>
      </c>
      <c r="L33" s="233" t="s">
        <v>270</v>
      </c>
      <c r="M33" s="233" t="s">
        <v>271</v>
      </c>
      <c r="N33" s="233" t="s">
        <v>41</v>
      </c>
      <c r="O33" s="234" t="s">
        <v>272</v>
      </c>
      <c r="P33" s="230"/>
      <c r="Q33"/>
      <c r="R33"/>
      <c r="W33" s="33"/>
      <c r="X33" s="33"/>
      <c r="Y33" s="33"/>
      <c r="Z33" s="33"/>
      <c r="AA33" s="33"/>
    </row>
    <row r="34" spans="7:27" ht="14.25" customHeight="1">
      <c r="G34" s="22"/>
      <c r="H34" s="264"/>
      <c r="J34" s="301"/>
      <c r="K34" s="235" t="s">
        <v>229</v>
      </c>
      <c r="L34" s="235" t="s">
        <v>270</v>
      </c>
      <c r="M34" s="235" t="s">
        <v>273</v>
      </c>
      <c r="N34" s="235" t="s">
        <v>41</v>
      </c>
      <c r="O34" s="236" t="s">
        <v>272</v>
      </c>
      <c r="P34" s="230"/>
      <c r="Q34"/>
      <c r="R34"/>
      <c r="W34" s="33"/>
      <c r="X34" s="33"/>
      <c r="Y34" s="33"/>
      <c r="Z34" s="33"/>
      <c r="AA34" s="33"/>
    </row>
    <row r="35" spans="7:27" ht="14.25" customHeight="1">
      <c r="G35" s="22"/>
      <c r="H35" s="264"/>
      <c r="J35" s="301"/>
      <c r="K35" s="237" t="s">
        <v>230</v>
      </c>
      <c r="L35" s="237" t="s">
        <v>270</v>
      </c>
      <c r="M35" s="237" t="s">
        <v>274</v>
      </c>
      <c r="N35" s="237" t="s">
        <v>41</v>
      </c>
      <c r="O35" s="238" t="s">
        <v>272</v>
      </c>
      <c r="P35" s="230"/>
      <c r="Q35"/>
      <c r="R35"/>
      <c r="W35" s="33"/>
      <c r="X35" s="33"/>
      <c r="Y35" s="33"/>
      <c r="Z35" s="33"/>
      <c r="AA35" s="33"/>
    </row>
    <row r="36" spans="7:27" ht="14.25" customHeight="1">
      <c r="G36" s="22"/>
      <c r="H36" s="264"/>
      <c r="J36" s="301"/>
      <c r="K36" s="235" t="s">
        <v>231</v>
      </c>
      <c r="L36" s="235" t="s">
        <v>270</v>
      </c>
      <c r="M36" s="235" t="s">
        <v>275</v>
      </c>
      <c r="N36" s="235" t="s">
        <v>41</v>
      </c>
      <c r="O36" s="236" t="s">
        <v>272</v>
      </c>
      <c r="P36" s="230"/>
      <c r="Q36"/>
      <c r="R36"/>
      <c r="W36" s="33"/>
      <c r="X36" s="33"/>
      <c r="Y36" s="33"/>
      <c r="Z36" s="33"/>
      <c r="AA36" s="33"/>
    </row>
    <row r="37" spans="7:27" ht="14.25" customHeight="1">
      <c r="G37" s="22"/>
      <c r="H37" s="264"/>
      <c r="J37" s="301"/>
      <c r="K37" s="237" t="s">
        <v>232</v>
      </c>
      <c r="L37" s="237" t="s">
        <v>270</v>
      </c>
      <c r="M37" s="237" t="s">
        <v>276</v>
      </c>
      <c r="N37" s="237" t="s">
        <v>41</v>
      </c>
      <c r="O37" s="238" t="s">
        <v>272</v>
      </c>
      <c r="P37" s="230"/>
      <c r="Q37"/>
      <c r="R37"/>
      <c r="W37" s="33"/>
      <c r="X37" s="33"/>
      <c r="Y37" s="33"/>
      <c r="Z37" s="33"/>
      <c r="AA37" s="33"/>
    </row>
    <row r="38" spans="7:27" ht="14.25" customHeight="1">
      <c r="G38" s="22"/>
      <c r="H38" s="264"/>
      <c r="J38" s="301"/>
      <c r="K38" s="239" t="s">
        <v>233</v>
      </c>
      <c r="L38" s="239" t="s">
        <v>270</v>
      </c>
      <c r="M38" s="239" t="s">
        <v>277</v>
      </c>
      <c r="N38" s="239" t="s">
        <v>41</v>
      </c>
      <c r="O38" s="240" t="s">
        <v>272</v>
      </c>
      <c r="P38" s="230"/>
      <c r="Q38"/>
      <c r="R38"/>
      <c r="W38" s="33"/>
      <c r="X38" s="33"/>
      <c r="Y38" s="33"/>
      <c r="Z38" s="33"/>
      <c r="AA38" s="33"/>
    </row>
    <row r="39" spans="7:27" ht="14.25" customHeight="1">
      <c r="G39" s="22"/>
      <c r="H39" s="264"/>
      <c r="J39" s="301"/>
      <c r="K39" s="237" t="s">
        <v>234</v>
      </c>
      <c r="L39" s="237" t="s">
        <v>270</v>
      </c>
      <c r="M39" s="237" t="s">
        <v>278</v>
      </c>
      <c r="N39" s="237" t="s">
        <v>41</v>
      </c>
      <c r="O39" s="238" t="s">
        <v>272</v>
      </c>
      <c r="P39" s="230"/>
      <c r="Q39"/>
      <c r="R39"/>
      <c r="W39" s="33"/>
      <c r="X39" s="33"/>
      <c r="Y39" s="33"/>
      <c r="Z39" s="33"/>
      <c r="AA39" s="33"/>
    </row>
    <row r="40" spans="7:27" ht="14.25" customHeight="1">
      <c r="G40" s="22"/>
      <c r="H40" s="264"/>
      <c r="J40" s="301"/>
      <c r="K40" s="235" t="s">
        <v>235</v>
      </c>
      <c r="L40" s="235" t="s">
        <v>270</v>
      </c>
      <c r="M40" s="235" t="s">
        <v>279</v>
      </c>
      <c r="N40" s="235" t="s">
        <v>41</v>
      </c>
      <c r="O40" s="236" t="s">
        <v>272</v>
      </c>
      <c r="P40" s="230"/>
      <c r="Q40"/>
      <c r="R40"/>
      <c r="W40" s="33"/>
      <c r="X40" s="33"/>
      <c r="Y40" s="33"/>
      <c r="Z40" s="33"/>
      <c r="AA40" s="33"/>
    </row>
    <row r="41" spans="7:27" ht="14.25" customHeight="1">
      <c r="G41" s="22"/>
      <c r="H41" s="264"/>
      <c r="J41" s="301"/>
      <c r="K41" s="237" t="s">
        <v>236</v>
      </c>
      <c r="L41" s="237" t="s">
        <v>270</v>
      </c>
      <c r="M41" s="237" t="s">
        <v>280</v>
      </c>
      <c r="N41" s="237" t="s">
        <v>41</v>
      </c>
      <c r="O41" s="238" t="s">
        <v>272</v>
      </c>
      <c r="P41" s="230"/>
      <c r="Q41"/>
      <c r="R41"/>
      <c r="W41" s="33"/>
      <c r="X41" s="33"/>
      <c r="Y41" s="33"/>
      <c r="Z41" s="33"/>
      <c r="AA41" s="33"/>
    </row>
    <row r="42" spans="7:27" ht="14.25" customHeight="1" thickBot="1">
      <c r="G42" s="22"/>
      <c r="H42" s="264"/>
      <c r="J42" s="301"/>
      <c r="K42" s="241" t="s">
        <v>237</v>
      </c>
      <c r="L42" s="241" t="s">
        <v>270</v>
      </c>
      <c r="M42" s="241" t="s">
        <v>281</v>
      </c>
      <c r="N42" s="241" t="s">
        <v>41</v>
      </c>
      <c r="O42" s="242" t="s">
        <v>272</v>
      </c>
      <c r="P42" s="230"/>
      <c r="Q42"/>
      <c r="R42"/>
      <c r="W42" s="33"/>
      <c r="X42" s="33"/>
      <c r="Y42" s="33"/>
      <c r="Z42" s="33"/>
      <c r="AA42" s="33"/>
    </row>
    <row r="43" spans="7:27" ht="14.25" customHeight="1" thickBot="1">
      <c r="G43" s="22"/>
      <c r="P43" s="28"/>
      <c r="W43" s="33"/>
      <c r="X43" s="33"/>
      <c r="Y43" s="33"/>
      <c r="Z43" s="33"/>
      <c r="AA43" s="33"/>
    </row>
    <row r="44" spans="7:27" ht="14.25" customHeight="1">
      <c r="G44" s="22"/>
      <c r="H44" s="289" t="s">
        <v>75</v>
      </c>
      <c r="J44" s="66" t="s">
        <v>76</v>
      </c>
      <c r="K44" s="67"/>
      <c r="L44" s="67"/>
      <c r="M44" s="67"/>
      <c r="N44" s="67"/>
      <c r="O44" s="68"/>
      <c r="P44" s="69"/>
      <c r="W44" s="33"/>
      <c r="X44" s="33"/>
      <c r="Y44" s="33"/>
      <c r="Z44" s="33"/>
      <c r="AA44" s="33"/>
    </row>
    <row r="45" spans="7:27" ht="14.25" customHeight="1">
      <c r="G45" s="22"/>
      <c r="H45" s="290"/>
      <c r="J45" s="73" t="s">
        <v>78</v>
      </c>
      <c r="K45" s="74"/>
      <c r="L45" s="74"/>
      <c r="M45" s="74"/>
      <c r="N45" s="74"/>
      <c r="O45" s="75">
        <f>S46</f>
        <v>30</v>
      </c>
      <c r="P45" s="69"/>
      <c r="Q45" s="16" t="s">
        <v>249</v>
      </c>
      <c r="S45" s="215" t="s">
        <v>291</v>
      </c>
    </row>
    <row r="46" spans="7:27" ht="14.25" customHeight="1">
      <c r="G46" s="22"/>
      <c r="H46" s="290"/>
      <c r="J46" s="82" t="s">
        <v>89</v>
      </c>
      <c r="K46" s="83"/>
      <c r="L46" s="83"/>
      <c r="M46" s="83"/>
      <c r="N46" s="83"/>
      <c r="O46" s="84">
        <v>5</v>
      </c>
      <c r="P46" s="69"/>
      <c r="Q46" s="16" t="s">
        <v>248</v>
      </c>
      <c r="S46" s="214">
        <v>30</v>
      </c>
    </row>
    <row r="47" spans="7:27" ht="14.25" customHeight="1" thickBot="1">
      <c r="G47" s="22"/>
      <c r="H47" s="290"/>
      <c r="J47" s="85" t="s">
        <v>95</v>
      </c>
      <c r="K47" s="86"/>
      <c r="L47" s="86"/>
      <c r="M47" s="213"/>
      <c r="N47" s="213"/>
      <c r="O47" s="76">
        <v>0.02</v>
      </c>
      <c r="P47" s="69"/>
    </row>
    <row r="48" spans="7:27" ht="14.25" customHeight="1">
      <c r="G48" s="22"/>
      <c r="H48" s="290"/>
      <c r="J48" s="92" t="s">
        <v>97</v>
      </c>
      <c r="K48" s="93"/>
      <c r="L48" s="93"/>
      <c r="O48" s="94">
        <v>1</v>
      </c>
      <c r="P48" s="69"/>
      <c r="V48" s="88"/>
    </row>
    <row r="49" spans="7:41" ht="14.25" customHeight="1">
      <c r="G49" s="22"/>
      <c r="H49" s="290"/>
      <c r="J49" s="95" t="s">
        <v>98</v>
      </c>
      <c r="K49" s="96" t="s">
        <v>99</v>
      </c>
      <c r="L49" s="341" t="s">
        <v>101</v>
      </c>
      <c r="M49" s="344" t="s">
        <v>102</v>
      </c>
      <c r="N49" s="212"/>
      <c r="T49" s="88"/>
    </row>
    <row r="50" spans="7:41" ht="14.25" customHeight="1">
      <c r="G50" s="22"/>
      <c r="H50" s="290"/>
      <c r="J50" s="98" t="s">
        <v>104</v>
      </c>
      <c r="K50" s="78" t="s">
        <v>105</v>
      </c>
      <c r="L50" s="342"/>
      <c r="M50" s="345"/>
    </row>
    <row r="51" spans="7:41" ht="14.25" customHeight="1">
      <c r="G51" s="22"/>
      <c r="H51" s="290"/>
      <c r="J51" s="98"/>
      <c r="K51" s="78"/>
      <c r="L51" s="342"/>
      <c r="M51" s="345"/>
    </row>
    <row r="52" spans="7:41" ht="14.25" customHeight="1">
      <c r="G52" s="22"/>
      <c r="H52" s="290"/>
      <c r="J52" s="98"/>
      <c r="K52" s="78"/>
      <c r="L52" s="343"/>
      <c r="M52" s="346"/>
    </row>
    <row r="53" spans="7:41" ht="14.25" customHeight="1">
      <c r="G53" s="22"/>
      <c r="H53" s="290"/>
      <c r="J53" s="107">
        <v>0</v>
      </c>
      <c r="K53" s="108">
        <v>1</v>
      </c>
      <c r="L53" s="108">
        <v>0.8</v>
      </c>
      <c r="M53" s="211">
        <f>1-L53</f>
        <v>0.19999999999999996</v>
      </c>
    </row>
    <row r="54" spans="7:41" ht="14.25" customHeight="1">
      <c r="G54" s="22"/>
      <c r="H54" s="290"/>
      <c r="J54" s="114">
        <v>1</v>
      </c>
      <c r="K54" s="115">
        <v>0</v>
      </c>
      <c r="L54" s="115">
        <v>0.8</v>
      </c>
      <c r="M54" s="210">
        <f>1-L54</f>
        <v>0.19999999999999996</v>
      </c>
    </row>
    <row r="55" spans="7:41" ht="14.25" customHeight="1" thickBot="1">
      <c r="G55" s="22"/>
      <c r="H55" s="290"/>
      <c r="J55" s="120">
        <v>2</v>
      </c>
      <c r="K55" s="121">
        <v>0</v>
      </c>
      <c r="L55" s="121">
        <v>0.8</v>
      </c>
      <c r="M55" s="209">
        <f>1-L55</f>
        <v>0.19999999999999996</v>
      </c>
    </row>
    <row r="56" spans="7:41" ht="14.25" customHeight="1">
      <c r="G56" s="22"/>
      <c r="H56" s="290"/>
    </row>
    <row r="57" spans="7:41" ht="14.25" customHeight="1">
      <c r="G57" s="22"/>
      <c r="H57" s="290"/>
      <c r="M57" s="16" t="s">
        <v>110</v>
      </c>
      <c r="U57" s="127"/>
      <c r="V57" s="88"/>
    </row>
    <row r="58" spans="7:41" ht="14.25" customHeight="1">
      <c r="G58" s="22"/>
      <c r="H58" s="290"/>
      <c r="M58" s="128">
        <v>2022</v>
      </c>
      <c r="N58" s="128">
        <v>2023</v>
      </c>
      <c r="O58" s="128">
        <v>2024</v>
      </c>
      <c r="P58" s="128">
        <v>2025</v>
      </c>
      <c r="Q58" s="128">
        <v>2026</v>
      </c>
      <c r="R58" s="128">
        <v>2027</v>
      </c>
      <c r="S58" s="128">
        <v>2028</v>
      </c>
      <c r="T58" s="128">
        <v>2029</v>
      </c>
      <c r="U58" s="128">
        <v>2030</v>
      </c>
      <c r="V58" s="128">
        <v>2031</v>
      </c>
      <c r="W58" s="128">
        <v>2032</v>
      </c>
      <c r="X58" s="128">
        <v>2033</v>
      </c>
      <c r="Y58" s="128">
        <v>2034</v>
      </c>
      <c r="Z58" s="128">
        <v>2035</v>
      </c>
      <c r="AA58" s="128">
        <v>2036</v>
      </c>
      <c r="AB58" s="128">
        <v>2037</v>
      </c>
      <c r="AC58" s="128">
        <v>2038</v>
      </c>
      <c r="AD58" s="128">
        <v>2039</v>
      </c>
      <c r="AE58" s="128">
        <v>2040</v>
      </c>
      <c r="AF58" s="128">
        <v>2041</v>
      </c>
      <c r="AG58" s="128">
        <v>2042</v>
      </c>
      <c r="AH58" s="128">
        <v>2043</v>
      </c>
      <c r="AI58" s="128">
        <v>2044</v>
      </c>
      <c r="AJ58" s="128">
        <v>2045</v>
      </c>
      <c r="AK58" s="128">
        <v>2046</v>
      </c>
      <c r="AL58" s="128">
        <v>2047</v>
      </c>
      <c r="AM58" s="128">
        <v>2048</v>
      </c>
      <c r="AN58" s="128">
        <v>2049</v>
      </c>
      <c r="AO58" s="128">
        <v>2050</v>
      </c>
    </row>
    <row r="59" spans="7:41" ht="14.25" customHeight="1">
      <c r="G59" s="22"/>
      <c r="H59" s="290"/>
      <c r="J59" s="301" t="s">
        <v>62</v>
      </c>
      <c r="K59" s="129" t="s">
        <v>77</v>
      </c>
      <c r="L59" s="129" t="s">
        <v>220</v>
      </c>
      <c r="M59" s="208">
        <v>2.5000000000000001E-2</v>
      </c>
      <c r="N59" s="208">
        <v>2.5000000000000001E-2</v>
      </c>
      <c r="O59" s="208">
        <v>2.5000000000000001E-2</v>
      </c>
      <c r="P59" s="208">
        <v>2.5000000000000001E-2</v>
      </c>
      <c r="Q59" s="208">
        <v>2.5000000000000001E-2</v>
      </c>
      <c r="R59" s="208">
        <v>2.5000000000000001E-2</v>
      </c>
      <c r="S59" s="208">
        <v>2.5000000000000001E-2</v>
      </c>
      <c r="T59" s="208">
        <v>2.5000000000000001E-2</v>
      </c>
      <c r="U59" s="208">
        <v>2.5000000000000001E-2</v>
      </c>
      <c r="V59" s="208">
        <v>2.5000000000000001E-2</v>
      </c>
      <c r="W59" s="208">
        <v>2.5000000000000001E-2</v>
      </c>
      <c r="X59" s="208">
        <v>2.5000000000000001E-2</v>
      </c>
      <c r="Y59" s="208">
        <v>2.5000000000000001E-2</v>
      </c>
      <c r="Z59" s="208">
        <v>2.5000000000000001E-2</v>
      </c>
      <c r="AA59" s="208">
        <v>2.5000000000000001E-2</v>
      </c>
      <c r="AB59" s="208">
        <v>2.5000000000000001E-2</v>
      </c>
      <c r="AC59" s="208">
        <v>2.5000000000000001E-2</v>
      </c>
      <c r="AD59" s="208">
        <v>2.5000000000000001E-2</v>
      </c>
      <c r="AE59" s="208">
        <v>2.5000000000000001E-2</v>
      </c>
      <c r="AF59" s="208">
        <v>2.5000000000000001E-2</v>
      </c>
      <c r="AG59" s="208">
        <v>2.5000000000000001E-2</v>
      </c>
      <c r="AH59" s="208">
        <v>2.5000000000000001E-2</v>
      </c>
      <c r="AI59" s="208">
        <v>2.5000000000000001E-2</v>
      </c>
      <c r="AJ59" s="208">
        <v>2.5000000000000001E-2</v>
      </c>
      <c r="AK59" s="208">
        <v>2.5000000000000001E-2</v>
      </c>
      <c r="AL59" s="208">
        <v>2.5000000000000001E-2</v>
      </c>
      <c r="AM59" s="208">
        <v>2.5000000000000001E-2</v>
      </c>
      <c r="AN59" s="208">
        <v>2.5000000000000001E-2</v>
      </c>
      <c r="AO59" s="208">
        <v>2.5000000000000001E-2</v>
      </c>
    </row>
    <row r="60" spans="7:41" ht="14.25" customHeight="1">
      <c r="G60" s="22"/>
      <c r="H60" s="290"/>
      <c r="J60" s="301"/>
      <c r="K60" s="129" t="s">
        <v>247</v>
      </c>
      <c r="L60" s="129" t="s">
        <v>219</v>
      </c>
      <c r="M60" s="208">
        <v>7.0000000000000007E-2</v>
      </c>
      <c r="N60" s="208">
        <v>7.0000000000000007E-2</v>
      </c>
      <c r="O60" s="208">
        <v>7.0000000000000007E-2</v>
      </c>
      <c r="P60" s="208">
        <v>7.0000000000000007E-2</v>
      </c>
      <c r="Q60" s="208">
        <v>7.0000000000000007E-2</v>
      </c>
      <c r="R60" s="208">
        <v>7.0000000000000007E-2</v>
      </c>
      <c r="S60" s="208">
        <v>7.0000000000000007E-2</v>
      </c>
      <c r="T60" s="208">
        <v>7.0000000000000007E-2</v>
      </c>
      <c r="U60" s="208">
        <v>7.0000000000000007E-2</v>
      </c>
      <c r="V60" s="208">
        <v>7.0000000000000007E-2</v>
      </c>
      <c r="W60" s="208">
        <v>7.0000000000000007E-2</v>
      </c>
      <c r="X60" s="208">
        <v>7.0000000000000007E-2</v>
      </c>
      <c r="Y60" s="208">
        <v>7.0000000000000007E-2</v>
      </c>
      <c r="Z60" s="208">
        <v>7.0000000000000007E-2</v>
      </c>
      <c r="AA60" s="208">
        <v>7.0000000000000007E-2</v>
      </c>
      <c r="AB60" s="208">
        <v>7.0000000000000007E-2</v>
      </c>
      <c r="AC60" s="208">
        <v>7.0000000000000007E-2</v>
      </c>
      <c r="AD60" s="208">
        <v>7.0000000000000007E-2</v>
      </c>
      <c r="AE60" s="208">
        <v>7.0000000000000007E-2</v>
      </c>
      <c r="AF60" s="208">
        <v>7.0000000000000007E-2</v>
      </c>
      <c r="AG60" s="208">
        <v>7.0000000000000007E-2</v>
      </c>
      <c r="AH60" s="208">
        <v>7.0000000000000007E-2</v>
      </c>
      <c r="AI60" s="208">
        <v>7.0000000000000007E-2</v>
      </c>
      <c r="AJ60" s="208">
        <v>7.0000000000000007E-2</v>
      </c>
      <c r="AK60" s="208">
        <v>7.0000000000000007E-2</v>
      </c>
      <c r="AL60" s="208">
        <v>7.0000000000000007E-2</v>
      </c>
      <c r="AM60" s="208">
        <v>7.0000000000000007E-2</v>
      </c>
      <c r="AN60" s="208">
        <v>7.0000000000000007E-2</v>
      </c>
      <c r="AO60" s="208">
        <v>7.0000000000000007E-2</v>
      </c>
    </row>
    <row r="61" spans="7:41" ht="14.25" customHeight="1">
      <c r="G61" s="22"/>
      <c r="H61" s="290"/>
      <c r="J61" s="301"/>
      <c r="K61" s="129" t="s">
        <v>247</v>
      </c>
      <c r="L61" s="129" t="s">
        <v>218</v>
      </c>
      <c r="M61" s="208">
        <v>7.0000000000000007E-2</v>
      </c>
      <c r="N61" s="208">
        <v>7.0000000000000007E-2</v>
      </c>
      <c r="O61" s="208">
        <v>7.0000000000000007E-2</v>
      </c>
      <c r="P61" s="208">
        <v>7.0000000000000007E-2</v>
      </c>
      <c r="Q61" s="208">
        <v>7.0000000000000007E-2</v>
      </c>
      <c r="R61" s="208">
        <v>7.0000000000000007E-2</v>
      </c>
      <c r="S61" s="208">
        <v>7.0000000000000007E-2</v>
      </c>
      <c r="T61" s="208">
        <v>7.0000000000000007E-2</v>
      </c>
      <c r="U61" s="208">
        <v>7.0000000000000007E-2</v>
      </c>
      <c r="V61" s="208">
        <v>7.0000000000000007E-2</v>
      </c>
      <c r="W61" s="208">
        <v>7.0000000000000007E-2</v>
      </c>
      <c r="X61" s="208">
        <v>7.0000000000000007E-2</v>
      </c>
      <c r="Y61" s="208">
        <v>7.0000000000000007E-2</v>
      </c>
      <c r="Z61" s="208">
        <v>7.0000000000000007E-2</v>
      </c>
      <c r="AA61" s="208">
        <v>7.0000000000000007E-2</v>
      </c>
      <c r="AB61" s="208">
        <v>7.0000000000000007E-2</v>
      </c>
      <c r="AC61" s="208">
        <v>7.0000000000000007E-2</v>
      </c>
      <c r="AD61" s="208">
        <v>7.0000000000000007E-2</v>
      </c>
      <c r="AE61" s="208">
        <v>7.0000000000000007E-2</v>
      </c>
      <c r="AF61" s="208">
        <v>7.0000000000000007E-2</v>
      </c>
      <c r="AG61" s="208">
        <v>7.0000000000000007E-2</v>
      </c>
      <c r="AH61" s="208">
        <v>7.0000000000000007E-2</v>
      </c>
      <c r="AI61" s="208">
        <v>7.0000000000000007E-2</v>
      </c>
      <c r="AJ61" s="208">
        <v>7.0000000000000007E-2</v>
      </c>
      <c r="AK61" s="208">
        <v>7.0000000000000007E-2</v>
      </c>
      <c r="AL61" s="208">
        <v>7.0000000000000007E-2</v>
      </c>
      <c r="AM61" s="208">
        <v>7.0000000000000007E-2</v>
      </c>
      <c r="AN61" s="208">
        <v>7.0000000000000007E-2</v>
      </c>
      <c r="AO61" s="208">
        <v>7.0000000000000007E-2</v>
      </c>
    </row>
    <row r="62" spans="7:41" ht="14.25" customHeight="1">
      <c r="G62" s="22"/>
      <c r="H62" s="290"/>
      <c r="J62" s="301"/>
      <c r="K62" s="129" t="s">
        <v>247</v>
      </c>
      <c r="L62" s="129" t="s">
        <v>214</v>
      </c>
      <c r="M62" s="208">
        <v>7.0000000000000007E-2</v>
      </c>
      <c r="N62" s="208">
        <v>7.0000000000000007E-2</v>
      </c>
      <c r="O62" s="208">
        <v>7.0000000000000007E-2</v>
      </c>
      <c r="P62" s="208">
        <v>7.0000000000000007E-2</v>
      </c>
      <c r="Q62" s="208">
        <v>7.0000000000000007E-2</v>
      </c>
      <c r="R62" s="208">
        <v>7.0000000000000007E-2</v>
      </c>
      <c r="S62" s="208">
        <v>7.0000000000000007E-2</v>
      </c>
      <c r="T62" s="208">
        <v>7.0000000000000007E-2</v>
      </c>
      <c r="U62" s="208">
        <v>7.0000000000000007E-2</v>
      </c>
      <c r="V62" s="208">
        <v>7.0000000000000007E-2</v>
      </c>
      <c r="W62" s="208">
        <v>7.0000000000000007E-2</v>
      </c>
      <c r="X62" s="208">
        <v>7.0000000000000007E-2</v>
      </c>
      <c r="Y62" s="208">
        <v>7.0000000000000007E-2</v>
      </c>
      <c r="Z62" s="208">
        <v>7.0000000000000007E-2</v>
      </c>
      <c r="AA62" s="208">
        <v>7.0000000000000007E-2</v>
      </c>
      <c r="AB62" s="208">
        <v>7.0000000000000007E-2</v>
      </c>
      <c r="AC62" s="208">
        <v>7.0000000000000007E-2</v>
      </c>
      <c r="AD62" s="208">
        <v>7.0000000000000007E-2</v>
      </c>
      <c r="AE62" s="208">
        <v>7.0000000000000007E-2</v>
      </c>
      <c r="AF62" s="208">
        <v>7.0000000000000007E-2</v>
      </c>
      <c r="AG62" s="208">
        <v>7.0000000000000007E-2</v>
      </c>
      <c r="AH62" s="208">
        <v>7.0000000000000007E-2</v>
      </c>
      <c r="AI62" s="208">
        <v>7.0000000000000007E-2</v>
      </c>
      <c r="AJ62" s="208">
        <v>7.0000000000000007E-2</v>
      </c>
      <c r="AK62" s="208">
        <v>7.0000000000000007E-2</v>
      </c>
      <c r="AL62" s="208">
        <v>7.0000000000000007E-2</v>
      </c>
      <c r="AM62" s="208">
        <v>7.0000000000000007E-2</v>
      </c>
      <c r="AN62" s="208">
        <v>7.0000000000000007E-2</v>
      </c>
      <c r="AO62" s="208">
        <v>7.0000000000000007E-2</v>
      </c>
    </row>
    <row r="63" spans="7:41" ht="14.25" customHeight="1">
      <c r="G63" s="22"/>
      <c r="H63" s="290"/>
      <c r="J63" s="301"/>
      <c r="K63" s="129" t="s">
        <v>246</v>
      </c>
      <c r="L63" s="129" t="s">
        <v>219</v>
      </c>
      <c r="M63" s="207">
        <f t="shared" ref="M63:AO65" si="0">(1+M60)/(1+M$59) - 1</f>
        <v>4.3902439024390505E-2</v>
      </c>
      <c r="N63" s="207">
        <f t="shared" si="0"/>
        <v>4.3902439024390505E-2</v>
      </c>
      <c r="O63" s="207">
        <f t="shared" si="0"/>
        <v>4.3902439024390505E-2</v>
      </c>
      <c r="P63" s="207">
        <f t="shared" si="0"/>
        <v>4.3902439024390505E-2</v>
      </c>
      <c r="Q63" s="207">
        <f t="shared" si="0"/>
        <v>4.3902439024390505E-2</v>
      </c>
      <c r="R63" s="207">
        <f t="shared" si="0"/>
        <v>4.3902439024390505E-2</v>
      </c>
      <c r="S63" s="207">
        <f t="shared" si="0"/>
        <v>4.3902439024390505E-2</v>
      </c>
      <c r="T63" s="207">
        <f t="shared" si="0"/>
        <v>4.3902439024390505E-2</v>
      </c>
      <c r="U63" s="207">
        <f t="shared" si="0"/>
        <v>4.3902439024390505E-2</v>
      </c>
      <c r="V63" s="207">
        <f t="shared" si="0"/>
        <v>4.3902439024390505E-2</v>
      </c>
      <c r="W63" s="207">
        <f t="shared" si="0"/>
        <v>4.3902439024390505E-2</v>
      </c>
      <c r="X63" s="207">
        <f t="shared" si="0"/>
        <v>4.3902439024390505E-2</v>
      </c>
      <c r="Y63" s="207">
        <f t="shared" si="0"/>
        <v>4.3902439024390505E-2</v>
      </c>
      <c r="Z63" s="207">
        <f t="shared" si="0"/>
        <v>4.3902439024390505E-2</v>
      </c>
      <c r="AA63" s="207">
        <f t="shared" si="0"/>
        <v>4.3902439024390505E-2</v>
      </c>
      <c r="AB63" s="207">
        <f t="shared" si="0"/>
        <v>4.3902439024390505E-2</v>
      </c>
      <c r="AC63" s="207">
        <f t="shared" si="0"/>
        <v>4.3902439024390505E-2</v>
      </c>
      <c r="AD63" s="207">
        <f t="shared" si="0"/>
        <v>4.3902439024390505E-2</v>
      </c>
      <c r="AE63" s="207">
        <f t="shared" si="0"/>
        <v>4.3902439024390505E-2</v>
      </c>
      <c r="AF63" s="207">
        <f t="shared" si="0"/>
        <v>4.3902439024390505E-2</v>
      </c>
      <c r="AG63" s="207">
        <f t="shared" si="0"/>
        <v>4.3902439024390505E-2</v>
      </c>
      <c r="AH63" s="207">
        <f t="shared" si="0"/>
        <v>4.3902439024390505E-2</v>
      </c>
      <c r="AI63" s="207">
        <f t="shared" si="0"/>
        <v>4.3902439024390505E-2</v>
      </c>
      <c r="AJ63" s="207">
        <f t="shared" si="0"/>
        <v>4.3902439024390505E-2</v>
      </c>
      <c r="AK63" s="207">
        <f t="shared" si="0"/>
        <v>4.3902439024390505E-2</v>
      </c>
      <c r="AL63" s="207">
        <f t="shared" si="0"/>
        <v>4.3902439024390505E-2</v>
      </c>
      <c r="AM63" s="207">
        <f t="shared" si="0"/>
        <v>4.3902439024390505E-2</v>
      </c>
      <c r="AN63" s="207">
        <f t="shared" si="0"/>
        <v>4.3902439024390505E-2</v>
      </c>
      <c r="AO63" s="207">
        <f t="shared" si="0"/>
        <v>4.3902439024390505E-2</v>
      </c>
    </row>
    <row r="64" spans="7:41" ht="14.25" customHeight="1">
      <c r="G64" s="22"/>
      <c r="H64" s="290"/>
      <c r="J64" s="301"/>
      <c r="K64" s="129" t="s">
        <v>246</v>
      </c>
      <c r="L64" s="129" t="s">
        <v>218</v>
      </c>
      <c r="M64" s="207">
        <f t="shared" si="0"/>
        <v>4.3902439024390505E-2</v>
      </c>
      <c r="N64" s="207">
        <f t="shared" si="0"/>
        <v>4.3902439024390505E-2</v>
      </c>
      <c r="O64" s="207">
        <f t="shared" si="0"/>
        <v>4.3902439024390505E-2</v>
      </c>
      <c r="P64" s="207">
        <f t="shared" si="0"/>
        <v>4.3902439024390505E-2</v>
      </c>
      <c r="Q64" s="207">
        <f t="shared" si="0"/>
        <v>4.3902439024390505E-2</v>
      </c>
      <c r="R64" s="207">
        <f t="shared" si="0"/>
        <v>4.3902439024390505E-2</v>
      </c>
      <c r="S64" s="207">
        <f t="shared" si="0"/>
        <v>4.3902439024390505E-2</v>
      </c>
      <c r="T64" s="207">
        <f t="shared" si="0"/>
        <v>4.3902439024390505E-2</v>
      </c>
      <c r="U64" s="207">
        <f t="shared" si="0"/>
        <v>4.3902439024390505E-2</v>
      </c>
      <c r="V64" s="207">
        <f t="shared" si="0"/>
        <v>4.3902439024390505E-2</v>
      </c>
      <c r="W64" s="207">
        <f t="shared" si="0"/>
        <v>4.3902439024390505E-2</v>
      </c>
      <c r="X64" s="207">
        <f t="shared" si="0"/>
        <v>4.3902439024390505E-2</v>
      </c>
      <c r="Y64" s="207">
        <f t="shared" si="0"/>
        <v>4.3902439024390505E-2</v>
      </c>
      <c r="Z64" s="207">
        <f t="shared" si="0"/>
        <v>4.3902439024390505E-2</v>
      </c>
      <c r="AA64" s="207">
        <f t="shared" si="0"/>
        <v>4.3902439024390505E-2</v>
      </c>
      <c r="AB64" s="207">
        <f t="shared" si="0"/>
        <v>4.3902439024390505E-2</v>
      </c>
      <c r="AC64" s="207">
        <f t="shared" si="0"/>
        <v>4.3902439024390505E-2</v>
      </c>
      <c r="AD64" s="207">
        <f t="shared" si="0"/>
        <v>4.3902439024390505E-2</v>
      </c>
      <c r="AE64" s="207">
        <f t="shared" si="0"/>
        <v>4.3902439024390505E-2</v>
      </c>
      <c r="AF64" s="207">
        <f t="shared" si="0"/>
        <v>4.3902439024390505E-2</v>
      </c>
      <c r="AG64" s="207">
        <f t="shared" si="0"/>
        <v>4.3902439024390505E-2</v>
      </c>
      <c r="AH64" s="207">
        <f t="shared" si="0"/>
        <v>4.3902439024390505E-2</v>
      </c>
      <c r="AI64" s="207">
        <f t="shared" si="0"/>
        <v>4.3902439024390505E-2</v>
      </c>
      <c r="AJ64" s="207">
        <f t="shared" si="0"/>
        <v>4.3902439024390505E-2</v>
      </c>
      <c r="AK64" s="207">
        <f t="shared" si="0"/>
        <v>4.3902439024390505E-2</v>
      </c>
      <c r="AL64" s="207">
        <f t="shared" si="0"/>
        <v>4.3902439024390505E-2</v>
      </c>
      <c r="AM64" s="207">
        <f t="shared" si="0"/>
        <v>4.3902439024390505E-2</v>
      </c>
      <c r="AN64" s="207">
        <f t="shared" si="0"/>
        <v>4.3902439024390505E-2</v>
      </c>
      <c r="AO64" s="207">
        <f t="shared" si="0"/>
        <v>4.3902439024390505E-2</v>
      </c>
    </row>
    <row r="65" spans="7:41" ht="14.25" customHeight="1">
      <c r="G65" s="22"/>
      <c r="H65" s="290"/>
      <c r="J65" s="301"/>
      <c r="K65" s="129" t="s">
        <v>246</v>
      </c>
      <c r="L65" s="129" t="s">
        <v>214</v>
      </c>
      <c r="M65" s="207">
        <f t="shared" si="0"/>
        <v>4.3902439024390505E-2</v>
      </c>
      <c r="N65" s="207">
        <f t="shared" si="0"/>
        <v>4.3902439024390505E-2</v>
      </c>
      <c r="O65" s="207">
        <f t="shared" si="0"/>
        <v>4.3902439024390505E-2</v>
      </c>
      <c r="P65" s="207">
        <f t="shared" si="0"/>
        <v>4.3902439024390505E-2</v>
      </c>
      <c r="Q65" s="207">
        <f t="shared" si="0"/>
        <v>4.3902439024390505E-2</v>
      </c>
      <c r="R65" s="207">
        <f t="shared" si="0"/>
        <v>4.3902439024390505E-2</v>
      </c>
      <c r="S65" s="207">
        <f t="shared" si="0"/>
        <v>4.3902439024390505E-2</v>
      </c>
      <c r="T65" s="207">
        <f t="shared" si="0"/>
        <v>4.3902439024390505E-2</v>
      </c>
      <c r="U65" s="207">
        <f t="shared" si="0"/>
        <v>4.3902439024390505E-2</v>
      </c>
      <c r="V65" s="207">
        <f t="shared" si="0"/>
        <v>4.3902439024390505E-2</v>
      </c>
      <c r="W65" s="207">
        <f t="shared" si="0"/>
        <v>4.3902439024390505E-2</v>
      </c>
      <c r="X65" s="207">
        <f t="shared" si="0"/>
        <v>4.3902439024390505E-2</v>
      </c>
      <c r="Y65" s="207">
        <f t="shared" si="0"/>
        <v>4.3902439024390505E-2</v>
      </c>
      <c r="Z65" s="207">
        <f t="shared" si="0"/>
        <v>4.3902439024390505E-2</v>
      </c>
      <c r="AA65" s="207">
        <f t="shared" si="0"/>
        <v>4.3902439024390505E-2</v>
      </c>
      <c r="AB65" s="207">
        <f t="shared" si="0"/>
        <v>4.3902439024390505E-2</v>
      </c>
      <c r="AC65" s="207">
        <f t="shared" si="0"/>
        <v>4.3902439024390505E-2</v>
      </c>
      <c r="AD65" s="207">
        <f t="shared" si="0"/>
        <v>4.3902439024390505E-2</v>
      </c>
      <c r="AE65" s="207">
        <f t="shared" si="0"/>
        <v>4.3902439024390505E-2</v>
      </c>
      <c r="AF65" s="207">
        <f t="shared" si="0"/>
        <v>4.3902439024390505E-2</v>
      </c>
      <c r="AG65" s="207">
        <f t="shared" si="0"/>
        <v>4.3902439024390505E-2</v>
      </c>
      <c r="AH65" s="207">
        <f t="shared" si="0"/>
        <v>4.3902439024390505E-2</v>
      </c>
      <c r="AI65" s="207">
        <f t="shared" si="0"/>
        <v>4.3902439024390505E-2</v>
      </c>
      <c r="AJ65" s="207">
        <f t="shared" si="0"/>
        <v>4.3902439024390505E-2</v>
      </c>
      <c r="AK65" s="207">
        <f t="shared" si="0"/>
        <v>4.3902439024390505E-2</v>
      </c>
      <c r="AL65" s="207">
        <f t="shared" si="0"/>
        <v>4.3902439024390505E-2</v>
      </c>
      <c r="AM65" s="207">
        <f t="shared" si="0"/>
        <v>4.3902439024390505E-2</v>
      </c>
      <c r="AN65" s="207">
        <f t="shared" si="0"/>
        <v>4.3902439024390505E-2</v>
      </c>
      <c r="AO65" s="207">
        <f t="shared" si="0"/>
        <v>4.3902439024390505E-2</v>
      </c>
    </row>
    <row r="66" spans="7:41" ht="14.25" customHeight="1">
      <c r="G66" s="22"/>
      <c r="H66" s="290"/>
      <c r="J66" s="301"/>
      <c r="K66" s="129" t="s">
        <v>245</v>
      </c>
      <c r="L66" s="129" t="s">
        <v>220</v>
      </c>
      <c r="M66" s="208">
        <v>6.5000000000000002E-2</v>
      </c>
      <c r="N66" s="208">
        <v>6.5000000000000002E-2</v>
      </c>
      <c r="O66" s="208">
        <v>6.5000000000000002E-2</v>
      </c>
      <c r="P66" s="208">
        <v>6.5000000000000002E-2</v>
      </c>
      <c r="Q66" s="208">
        <v>6.5000000000000002E-2</v>
      </c>
      <c r="R66" s="208">
        <v>6.5000000000000002E-2</v>
      </c>
      <c r="S66" s="208">
        <v>6.5000000000000002E-2</v>
      </c>
      <c r="T66" s="208">
        <v>6.5000000000000002E-2</v>
      </c>
      <c r="U66" s="208">
        <v>6.5000000000000002E-2</v>
      </c>
      <c r="V66" s="208">
        <v>6.5000000000000002E-2</v>
      </c>
      <c r="W66" s="208">
        <v>6.5000000000000002E-2</v>
      </c>
      <c r="X66" s="208">
        <v>6.5000000000000002E-2</v>
      </c>
      <c r="Y66" s="208">
        <v>6.5000000000000002E-2</v>
      </c>
      <c r="Z66" s="208">
        <v>6.5000000000000002E-2</v>
      </c>
      <c r="AA66" s="208">
        <v>6.5000000000000002E-2</v>
      </c>
      <c r="AB66" s="208">
        <v>6.5000000000000002E-2</v>
      </c>
      <c r="AC66" s="208">
        <v>6.5000000000000002E-2</v>
      </c>
      <c r="AD66" s="208">
        <v>6.5000000000000002E-2</v>
      </c>
      <c r="AE66" s="208">
        <v>6.5000000000000002E-2</v>
      </c>
      <c r="AF66" s="208">
        <v>6.5000000000000002E-2</v>
      </c>
      <c r="AG66" s="208">
        <v>6.5000000000000002E-2</v>
      </c>
      <c r="AH66" s="208">
        <v>6.5000000000000002E-2</v>
      </c>
      <c r="AI66" s="208">
        <v>6.5000000000000002E-2</v>
      </c>
      <c r="AJ66" s="208">
        <v>6.5000000000000002E-2</v>
      </c>
      <c r="AK66" s="208">
        <v>6.5000000000000002E-2</v>
      </c>
      <c r="AL66" s="208">
        <v>6.5000000000000002E-2</v>
      </c>
      <c r="AM66" s="208">
        <v>6.5000000000000002E-2</v>
      </c>
      <c r="AN66" s="208">
        <v>6.5000000000000002E-2</v>
      </c>
      <c r="AO66" s="208">
        <v>6.5000000000000002E-2</v>
      </c>
    </row>
    <row r="67" spans="7:41" ht="14.25" customHeight="1">
      <c r="G67" s="22"/>
      <c r="H67" s="290"/>
      <c r="J67" s="301"/>
      <c r="K67" s="129" t="s">
        <v>244</v>
      </c>
      <c r="L67" s="129" t="s">
        <v>219</v>
      </c>
      <c r="M67" s="208">
        <v>9.5000000000000001E-2</v>
      </c>
      <c r="N67" s="208">
        <v>9.5000000000000001E-2</v>
      </c>
      <c r="O67" s="208">
        <v>9.5000000000000001E-2</v>
      </c>
      <c r="P67" s="208">
        <v>9.5000000000000001E-2</v>
      </c>
      <c r="Q67" s="208">
        <v>9.5000000000000001E-2</v>
      </c>
      <c r="R67" s="208">
        <v>9.5000000000000001E-2</v>
      </c>
      <c r="S67" s="208">
        <v>9.5000000000000001E-2</v>
      </c>
      <c r="T67" s="208">
        <v>9.5000000000000001E-2</v>
      </c>
      <c r="U67" s="208">
        <v>9.5000000000000001E-2</v>
      </c>
      <c r="V67" s="208">
        <v>9.5000000000000001E-2</v>
      </c>
      <c r="W67" s="208">
        <v>9.5000000000000001E-2</v>
      </c>
      <c r="X67" s="208">
        <v>9.5000000000000001E-2</v>
      </c>
      <c r="Y67" s="208">
        <v>9.5000000000000001E-2</v>
      </c>
      <c r="Z67" s="208">
        <v>9.5000000000000001E-2</v>
      </c>
      <c r="AA67" s="208">
        <v>9.5000000000000001E-2</v>
      </c>
      <c r="AB67" s="208">
        <v>9.5000000000000001E-2</v>
      </c>
      <c r="AC67" s="208">
        <v>9.5000000000000001E-2</v>
      </c>
      <c r="AD67" s="208">
        <v>9.5000000000000001E-2</v>
      </c>
      <c r="AE67" s="208">
        <v>9.5000000000000001E-2</v>
      </c>
      <c r="AF67" s="208">
        <v>9.5000000000000001E-2</v>
      </c>
      <c r="AG67" s="208">
        <v>9.5000000000000001E-2</v>
      </c>
      <c r="AH67" s="208">
        <v>9.5000000000000001E-2</v>
      </c>
      <c r="AI67" s="208">
        <v>9.5000000000000001E-2</v>
      </c>
      <c r="AJ67" s="208">
        <v>9.5000000000000001E-2</v>
      </c>
      <c r="AK67" s="208">
        <v>9.5000000000000001E-2</v>
      </c>
      <c r="AL67" s="208">
        <v>9.5000000000000001E-2</v>
      </c>
      <c r="AM67" s="208">
        <v>9.5000000000000001E-2</v>
      </c>
      <c r="AN67" s="208">
        <v>9.5000000000000001E-2</v>
      </c>
      <c r="AO67" s="208">
        <v>9.5000000000000001E-2</v>
      </c>
    </row>
    <row r="68" spans="7:41" ht="14.25" customHeight="1">
      <c r="G68" s="22"/>
      <c r="H68" s="290"/>
      <c r="J68" s="301"/>
      <c r="K68" s="129" t="s">
        <v>244</v>
      </c>
      <c r="L68" s="129" t="s">
        <v>218</v>
      </c>
      <c r="M68" s="208">
        <v>9.5000000000000001E-2</v>
      </c>
      <c r="N68" s="208">
        <v>9.5000000000000001E-2</v>
      </c>
      <c r="O68" s="208">
        <v>9.5000000000000001E-2</v>
      </c>
      <c r="P68" s="208">
        <v>9.5000000000000001E-2</v>
      </c>
      <c r="Q68" s="208">
        <v>9.5000000000000001E-2</v>
      </c>
      <c r="R68" s="208">
        <v>9.5000000000000001E-2</v>
      </c>
      <c r="S68" s="208">
        <v>9.5000000000000001E-2</v>
      </c>
      <c r="T68" s="208">
        <v>9.5000000000000001E-2</v>
      </c>
      <c r="U68" s="208">
        <v>9.5000000000000001E-2</v>
      </c>
      <c r="V68" s="208">
        <v>9.5000000000000001E-2</v>
      </c>
      <c r="W68" s="208">
        <v>9.5000000000000001E-2</v>
      </c>
      <c r="X68" s="208">
        <v>9.5000000000000001E-2</v>
      </c>
      <c r="Y68" s="208">
        <v>9.5000000000000001E-2</v>
      </c>
      <c r="Z68" s="208">
        <v>9.5000000000000001E-2</v>
      </c>
      <c r="AA68" s="208">
        <v>9.5000000000000001E-2</v>
      </c>
      <c r="AB68" s="208">
        <v>9.5000000000000001E-2</v>
      </c>
      <c r="AC68" s="208">
        <v>9.5000000000000001E-2</v>
      </c>
      <c r="AD68" s="208">
        <v>9.5000000000000001E-2</v>
      </c>
      <c r="AE68" s="208">
        <v>9.5000000000000001E-2</v>
      </c>
      <c r="AF68" s="208">
        <v>9.5000000000000001E-2</v>
      </c>
      <c r="AG68" s="208">
        <v>9.5000000000000001E-2</v>
      </c>
      <c r="AH68" s="208">
        <v>9.5000000000000001E-2</v>
      </c>
      <c r="AI68" s="208">
        <v>9.5000000000000001E-2</v>
      </c>
      <c r="AJ68" s="208">
        <v>9.5000000000000001E-2</v>
      </c>
      <c r="AK68" s="208">
        <v>9.5000000000000001E-2</v>
      </c>
      <c r="AL68" s="208">
        <v>9.5000000000000001E-2</v>
      </c>
      <c r="AM68" s="208">
        <v>9.5000000000000001E-2</v>
      </c>
      <c r="AN68" s="208">
        <v>9.5000000000000001E-2</v>
      </c>
      <c r="AO68" s="208">
        <v>9.5000000000000001E-2</v>
      </c>
    </row>
    <row r="69" spans="7:41" ht="14.25" customHeight="1">
      <c r="G69" s="22"/>
      <c r="H69" s="290"/>
      <c r="J69" s="301"/>
      <c r="K69" s="129" t="s">
        <v>244</v>
      </c>
      <c r="L69" s="129" t="s">
        <v>214</v>
      </c>
      <c r="M69" s="208">
        <v>9.5000000000000001E-2</v>
      </c>
      <c r="N69" s="208">
        <v>9.5000000000000001E-2</v>
      </c>
      <c r="O69" s="208">
        <v>9.5000000000000001E-2</v>
      </c>
      <c r="P69" s="208">
        <v>9.5000000000000001E-2</v>
      </c>
      <c r="Q69" s="208">
        <v>9.5000000000000001E-2</v>
      </c>
      <c r="R69" s="208">
        <v>9.5000000000000001E-2</v>
      </c>
      <c r="S69" s="208">
        <v>9.5000000000000001E-2</v>
      </c>
      <c r="T69" s="208">
        <v>9.5000000000000001E-2</v>
      </c>
      <c r="U69" s="208">
        <v>9.5000000000000001E-2</v>
      </c>
      <c r="V69" s="208">
        <v>9.5000000000000001E-2</v>
      </c>
      <c r="W69" s="208">
        <v>9.5000000000000001E-2</v>
      </c>
      <c r="X69" s="208">
        <v>9.5000000000000001E-2</v>
      </c>
      <c r="Y69" s="208">
        <v>9.5000000000000001E-2</v>
      </c>
      <c r="Z69" s="208">
        <v>9.5000000000000001E-2</v>
      </c>
      <c r="AA69" s="208">
        <v>9.5000000000000001E-2</v>
      </c>
      <c r="AB69" s="208">
        <v>9.5000000000000001E-2</v>
      </c>
      <c r="AC69" s="208">
        <v>9.5000000000000001E-2</v>
      </c>
      <c r="AD69" s="208">
        <v>9.5000000000000001E-2</v>
      </c>
      <c r="AE69" s="208">
        <v>9.5000000000000001E-2</v>
      </c>
      <c r="AF69" s="208">
        <v>9.5000000000000001E-2</v>
      </c>
      <c r="AG69" s="208">
        <v>9.5000000000000001E-2</v>
      </c>
      <c r="AH69" s="208">
        <v>9.5000000000000001E-2</v>
      </c>
      <c r="AI69" s="208">
        <v>9.5000000000000001E-2</v>
      </c>
      <c r="AJ69" s="208">
        <v>9.5000000000000001E-2</v>
      </c>
      <c r="AK69" s="208">
        <v>9.5000000000000001E-2</v>
      </c>
      <c r="AL69" s="208">
        <v>9.5000000000000001E-2</v>
      </c>
      <c r="AM69" s="208">
        <v>9.5000000000000001E-2</v>
      </c>
      <c r="AN69" s="208">
        <v>9.5000000000000001E-2</v>
      </c>
      <c r="AO69" s="208">
        <v>9.5000000000000001E-2</v>
      </c>
    </row>
    <row r="70" spans="7:41" ht="14.25" customHeight="1">
      <c r="G70" s="22"/>
      <c r="H70" s="290"/>
      <c r="J70" s="301"/>
      <c r="K70" s="129" t="s">
        <v>243</v>
      </c>
      <c r="L70" s="129" t="s">
        <v>219</v>
      </c>
      <c r="M70" s="207">
        <f t="shared" ref="M70:AO72" si="1">(1+M67)/(1+M$59) - 1</f>
        <v>6.8292682926829329E-2</v>
      </c>
      <c r="N70" s="207">
        <f t="shared" si="1"/>
        <v>6.8292682926829329E-2</v>
      </c>
      <c r="O70" s="207">
        <f t="shared" si="1"/>
        <v>6.8292682926829329E-2</v>
      </c>
      <c r="P70" s="207">
        <f t="shared" si="1"/>
        <v>6.8292682926829329E-2</v>
      </c>
      <c r="Q70" s="207">
        <f t="shared" si="1"/>
        <v>6.8292682926829329E-2</v>
      </c>
      <c r="R70" s="207">
        <f t="shared" si="1"/>
        <v>6.8292682926829329E-2</v>
      </c>
      <c r="S70" s="207">
        <f t="shared" si="1"/>
        <v>6.8292682926829329E-2</v>
      </c>
      <c r="T70" s="207">
        <f t="shared" si="1"/>
        <v>6.8292682926829329E-2</v>
      </c>
      <c r="U70" s="207">
        <f t="shared" si="1"/>
        <v>6.8292682926829329E-2</v>
      </c>
      <c r="V70" s="207">
        <f t="shared" si="1"/>
        <v>6.8292682926829329E-2</v>
      </c>
      <c r="W70" s="207">
        <f t="shared" si="1"/>
        <v>6.8292682926829329E-2</v>
      </c>
      <c r="X70" s="207">
        <f t="shared" si="1"/>
        <v>6.8292682926829329E-2</v>
      </c>
      <c r="Y70" s="207">
        <f t="shared" si="1"/>
        <v>6.8292682926829329E-2</v>
      </c>
      <c r="Z70" s="207">
        <f t="shared" si="1"/>
        <v>6.8292682926829329E-2</v>
      </c>
      <c r="AA70" s="207">
        <f t="shared" si="1"/>
        <v>6.8292682926829329E-2</v>
      </c>
      <c r="AB70" s="207">
        <f t="shared" si="1"/>
        <v>6.8292682926829329E-2</v>
      </c>
      <c r="AC70" s="207">
        <f t="shared" si="1"/>
        <v>6.8292682926829329E-2</v>
      </c>
      <c r="AD70" s="207">
        <f t="shared" si="1"/>
        <v>6.8292682926829329E-2</v>
      </c>
      <c r="AE70" s="207">
        <f t="shared" si="1"/>
        <v>6.8292682926829329E-2</v>
      </c>
      <c r="AF70" s="207">
        <f t="shared" si="1"/>
        <v>6.8292682926829329E-2</v>
      </c>
      <c r="AG70" s="207">
        <f t="shared" si="1"/>
        <v>6.8292682926829329E-2</v>
      </c>
      <c r="AH70" s="207">
        <f t="shared" si="1"/>
        <v>6.8292682926829329E-2</v>
      </c>
      <c r="AI70" s="207">
        <f t="shared" si="1"/>
        <v>6.8292682926829329E-2</v>
      </c>
      <c r="AJ70" s="207">
        <f t="shared" si="1"/>
        <v>6.8292682926829329E-2</v>
      </c>
      <c r="AK70" s="207">
        <f t="shared" si="1"/>
        <v>6.8292682926829329E-2</v>
      </c>
      <c r="AL70" s="207">
        <f t="shared" si="1"/>
        <v>6.8292682926829329E-2</v>
      </c>
      <c r="AM70" s="207">
        <f t="shared" si="1"/>
        <v>6.8292682926829329E-2</v>
      </c>
      <c r="AN70" s="207">
        <f t="shared" si="1"/>
        <v>6.8292682926829329E-2</v>
      </c>
      <c r="AO70" s="207">
        <f t="shared" si="1"/>
        <v>6.8292682926829329E-2</v>
      </c>
    </row>
    <row r="71" spans="7:41" ht="14.25" customHeight="1">
      <c r="G71" s="22"/>
      <c r="H71" s="290"/>
      <c r="J71" s="301"/>
      <c r="K71" s="129" t="s">
        <v>243</v>
      </c>
      <c r="L71" s="129" t="s">
        <v>218</v>
      </c>
      <c r="M71" s="207">
        <f t="shared" si="1"/>
        <v>6.8292682926829329E-2</v>
      </c>
      <c r="N71" s="207">
        <f t="shared" si="1"/>
        <v>6.8292682926829329E-2</v>
      </c>
      <c r="O71" s="207">
        <f t="shared" si="1"/>
        <v>6.8292682926829329E-2</v>
      </c>
      <c r="P71" s="207">
        <f t="shared" si="1"/>
        <v>6.8292682926829329E-2</v>
      </c>
      <c r="Q71" s="207">
        <f t="shared" si="1"/>
        <v>6.8292682926829329E-2</v>
      </c>
      <c r="R71" s="207">
        <f t="shared" si="1"/>
        <v>6.8292682926829329E-2</v>
      </c>
      <c r="S71" s="207">
        <f t="shared" si="1"/>
        <v>6.8292682926829329E-2</v>
      </c>
      <c r="T71" s="207">
        <f t="shared" si="1"/>
        <v>6.8292682926829329E-2</v>
      </c>
      <c r="U71" s="207">
        <f t="shared" si="1"/>
        <v>6.8292682926829329E-2</v>
      </c>
      <c r="V71" s="207">
        <f t="shared" si="1"/>
        <v>6.8292682926829329E-2</v>
      </c>
      <c r="W71" s="207">
        <f t="shared" si="1"/>
        <v>6.8292682926829329E-2</v>
      </c>
      <c r="X71" s="207">
        <f t="shared" si="1"/>
        <v>6.8292682926829329E-2</v>
      </c>
      <c r="Y71" s="207">
        <f t="shared" si="1"/>
        <v>6.8292682926829329E-2</v>
      </c>
      <c r="Z71" s="207">
        <f t="shared" si="1"/>
        <v>6.8292682926829329E-2</v>
      </c>
      <c r="AA71" s="207">
        <f t="shared" si="1"/>
        <v>6.8292682926829329E-2</v>
      </c>
      <c r="AB71" s="207">
        <f t="shared" si="1"/>
        <v>6.8292682926829329E-2</v>
      </c>
      <c r="AC71" s="207">
        <f t="shared" si="1"/>
        <v>6.8292682926829329E-2</v>
      </c>
      <c r="AD71" s="207">
        <f t="shared" si="1"/>
        <v>6.8292682926829329E-2</v>
      </c>
      <c r="AE71" s="207">
        <f t="shared" si="1"/>
        <v>6.8292682926829329E-2</v>
      </c>
      <c r="AF71" s="207">
        <f t="shared" si="1"/>
        <v>6.8292682926829329E-2</v>
      </c>
      <c r="AG71" s="207">
        <f t="shared" si="1"/>
        <v>6.8292682926829329E-2</v>
      </c>
      <c r="AH71" s="207">
        <f t="shared" si="1"/>
        <v>6.8292682926829329E-2</v>
      </c>
      <c r="AI71" s="207">
        <f t="shared" si="1"/>
        <v>6.8292682926829329E-2</v>
      </c>
      <c r="AJ71" s="207">
        <f t="shared" si="1"/>
        <v>6.8292682926829329E-2</v>
      </c>
      <c r="AK71" s="207">
        <f t="shared" si="1"/>
        <v>6.8292682926829329E-2</v>
      </c>
      <c r="AL71" s="207">
        <f t="shared" si="1"/>
        <v>6.8292682926829329E-2</v>
      </c>
      <c r="AM71" s="207">
        <f t="shared" si="1"/>
        <v>6.8292682926829329E-2</v>
      </c>
      <c r="AN71" s="207">
        <f t="shared" si="1"/>
        <v>6.8292682926829329E-2</v>
      </c>
      <c r="AO71" s="207">
        <f t="shared" si="1"/>
        <v>6.8292682926829329E-2</v>
      </c>
    </row>
    <row r="72" spans="7:41" ht="14.25" customHeight="1">
      <c r="G72" s="22"/>
      <c r="H72" s="290"/>
      <c r="J72" s="301"/>
      <c r="K72" s="129" t="s">
        <v>243</v>
      </c>
      <c r="L72" s="129" t="s">
        <v>214</v>
      </c>
      <c r="M72" s="207">
        <f t="shared" si="1"/>
        <v>6.8292682926829329E-2</v>
      </c>
      <c r="N72" s="207">
        <f t="shared" si="1"/>
        <v>6.8292682926829329E-2</v>
      </c>
      <c r="O72" s="207">
        <f t="shared" si="1"/>
        <v>6.8292682926829329E-2</v>
      </c>
      <c r="P72" s="207">
        <f t="shared" si="1"/>
        <v>6.8292682926829329E-2</v>
      </c>
      <c r="Q72" s="207">
        <f t="shared" si="1"/>
        <v>6.8292682926829329E-2</v>
      </c>
      <c r="R72" s="207">
        <f t="shared" si="1"/>
        <v>6.8292682926829329E-2</v>
      </c>
      <c r="S72" s="207">
        <f t="shared" si="1"/>
        <v>6.8292682926829329E-2</v>
      </c>
      <c r="T72" s="207">
        <f t="shared" si="1"/>
        <v>6.8292682926829329E-2</v>
      </c>
      <c r="U72" s="207">
        <f t="shared" si="1"/>
        <v>6.8292682926829329E-2</v>
      </c>
      <c r="V72" s="207">
        <f t="shared" si="1"/>
        <v>6.8292682926829329E-2</v>
      </c>
      <c r="W72" s="207">
        <f t="shared" si="1"/>
        <v>6.8292682926829329E-2</v>
      </c>
      <c r="X72" s="207">
        <f t="shared" si="1"/>
        <v>6.8292682926829329E-2</v>
      </c>
      <c r="Y72" s="207">
        <f t="shared" si="1"/>
        <v>6.8292682926829329E-2</v>
      </c>
      <c r="Z72" s="207">
        <f t="shared" si="1"/>
        <v>6.8292682926829329E-2</v>
      </c>
      <c r="AA72" s="207">
        <f t="shared" si="1"/>
        <v>6.8292682926829329E-2</v>
      </c>
      <c r="AB72" s="207">
        <f t="shared" si="1"/>
        <v>6.8292682926829329E-2</v>
      </c>
      <c r="AC72" s="207">
        <f t="shared" si="1"/>
        <v>6.8292682926829329E-2</v>
      </c>
      <c r="AD72" s="207">
        <f t="shared" si="1"/>
        <v>6.8292682926829329E-2</v>
      </c>
      <c r="AE72" s="207">
        <f t="shared" si="1"/>
        <v>6.8292682926829329E-2</v>
      </c>
      <c r="AF72" s="207">
        <f t="shared" si="1"/>
        <v>6.8292682926829329E-2</v>
      </c>
      <c r="AG72" s="207">
        <f t="shared" si="1"/>
        <v>6.8292682926829329E-2</v>
      </c>
      <c r="AH72" s="207">
        <f t="shared" si="1"/>
        <v>6.8292682926829329E-2</v>
      </c>
      <c r="AI72" s="207">
        <f t="shared" si="1"/>
        <v>6.8292682926829329E-2</v>
      </c>
      <c r="AJ72" s="207">
        <f t="shared" si="1"/>
        <v>6.8292682926829329E-2</v>
      </c>
      <c r="AK72" s="207">
        <f t="shared" si="1"/>
        <v>6.8292682926829329E-2</v>
      </c>
      <c r="AL72" s="207">
        <f t="shared" si="1"/>
        <v>6.8292682926829329E-2</v>
      </c>
      <c r="AM72" s="207">
        <f t="shared" si="1"/>
        <v>6.8292682926829329E-2</v>
      </c>
      <c r="AN72" s="207">
        <f t="shared" si="1"/>
        <v>6.8292682926829329E-2</v>
      </c>
      <c r="AO72" s="207">
        <f t="shared" si="1"/>
        <v>6.8292682926829329E-2</v>
      </c>
    </row>
    <row r="73" spans="7:41" ht="14.25" customHeight="1">
      <c r="G73" s="22"/>
      <c r="H73" s="290"/>
      <c r="J73" s="301"/>
      <c r="K73" s="129" t="s">
        <v>242</v>
      </c>
      <c r="L73" s="129" t="s">
        <v>219</v>
      </c>
      <c r="M73" s="208">
        <v>0.75877010834405301</v>
      </c>
      <c r="N73" s="208">
        <v>0.75877010834405301</v>
      </c>
      <c r="O73" s="208">
        <v>0.75877010834405301</v>
      </c>
      <c r="P73" s="208">
        <v>0.75877010834405301</v>
      </c>
      <c r="Q73" s="208">
        <v>0.75877010834405301</v>
      </c>
      <c r="R73" s="208">
        <v>0.75877010834405301</v>
      </c>
      <c r="S73" s="208">
        <v>0.75877010834405301</v>
      </c>
      <c r="T73" s="208">
        <v>0.75877010834405301</v>
      </c>
      <c r="U73" s="208">
        <v>0.75877010834405301</v>
      </c>
      <c r="V73" s="208">
        <v>0.75877010834405301</v>
      </c>
      <c r="W73" s="208">
        <v>0.75877010834405301</v>
      </c>
      <c r="X73" s="208">
        <v>0.75877010834405301</v>
      </c>
      <c r="Y73" s="208">
        <v>0.75877010834405301</v>
      </c>
      <c r="Z73" s="208">
        <v>0.75877010834405301</v>
      </c>
      <c r="AA73" s="208">
        <v>0.75877010834405301</v>
      </c>
      <c r="AB73" s="208">
        <v>0.75877010834405301</v>
      </c>
      <c r="AC73" s="208">
        <v>0.75877010834405301</v>
      </c>
      <c r="AD73" s="208">
        <v>0.75877010834405301</v>
      </c>
      <c r="AE73" s="208">
        <v>0.75877010834405301</v>
      </c>
      <c r="AF73" s="208">
        <v>0.75877010834405301</v>
      </c>
      <c r="AG73" s="208">
        <v>0.75877010834405301</v>
      </c>
      <c r="AH73" s="208">
        <v>0.75877010834405301</v>
      </c>
      <c r="AI73" s="208">
        <v>0.75877010834405301</v>
      </c>
      <c r="AJ73" s="208">
        <v>0.75877010834405301</v>
      </c>
      <c r="AK73" s="208">
        <v>0.75877010834405301</v>
      </c>
      <c r="AL73" s="208">
        <v>0.75877010834405301</v>
      </c>
      <c r="AM73" s="208">
        <v>0.75877010834405301</v>
      </c>
      <c r="AN73" s="208">
        <v>0.75877010834405301</v>
      </c>
      <c r="AO73" s="208">
        <v>0.75877010834405301</v>
      </c>
    </row>
    <row r="74" spans="7:41" ht="14.25" customHeight="1">
      <c r="G74" s="22"/>
      <c r="H74" s="290"/>
      <c r="J74" s="301"/>
      <c r="K74" s="129" t="s">
        <v>242</v>
      </c>
      <c r="L74" s="129" t="s">
        <v>218</v>
      </c>
      <c r="M74" s="208">
        <v>0.75877010834405301</v>
      </c>
      <c r="N74" s="208">
        <v>0.75877010834405301</v>
      </c>
      <c r="O74" s="208">
        <v>0.75877010834405301</v>
      </c>
      <c r="P74" s="208">
        <v>0.75877010834405301</v>
      </c>
      <c r="Q74" s="208">
        <v>0.75877010834405301</v>
      </c>
      <c r="R74" s="208">
        <v>0.75877010834405301</v>
      </c>
      <c r="S74" s="208">
        <v>0.75877010834405301</v>
      </c>
      <c r="T74" s="208">
        <v>0.75877010834405301</v>
      </c>
      <c r="U74" s="208">
        <v>0.75877010834405301</v>
      </c>
      <c r="V74" s="208">
        <v>0.75877010834405301</v>
      </c>
      <c r="W74" s="208">
        <v>0.75877010834405301</v>
      </c>
      <c r="X74" s="208">
        <v>0.75877010834405301</v>
      </c>
      <c r="Y74" s="208">
        <v>0.75877010834405301</v>
      </c>
      <c r="Z74" s="208">
        <v>0.75877010834405301</v>
      </c>
      <c r="AA74" s="208">
        <v>0.75877010834405301</v>
      </c>
      <c r="AB74" s="208">
        <v>0.75877010834405301</v>
      </c>
      <c r="AC74" s="208">
        <v>0.75877010834405301</v>
      </c>
      <c r="AD74" s="208">
        <v>0.75877010834405301</v>
      </c>
      <c r="AE74" s="208">
        <v>0.75877010834405301</v>
      </c>
      <c r="AF74" s="208">
        <v>0.75877010834405301</v>
      </c>
      <c r="AG74" s="208">
        <v>0.75877010834405301</v>
      </c>
      <c r="AH74" s="208">
        <v>0.75877010834405301</v>
      </c>
      <c r="AI74" s="208">
        <v>0.75877010834405301</v>
      </c>
      <c r="AJ74" s="208">
        <v>0.75877010834405301</v>
      </c>
      <c r="AK74" s="208">
        <v>0.75877010834405301</v>
      </c>
      <c r="AL74" s="208">
        <v>0.75877010834405301</v>
      </c>
      <c r="AM74" s="208">
        <v>0.75877010834405301</v>
      </c>
      <c r="AN74" s="208">
        <v>0.75877010834405301</v>
      </c>
      <c r="AO74" s="208">
        <v>0.75877010834405301</v>
      </c>
    </row>
    <row r="75" spans="7:41" ht="14.25" customHeight="1">
      <c r="G75" s="22"/>
      <c r="H75" s="290"/>
      <c r="J75" s="301"/>
      <c r="K75" s="129" t="s">
        <v>242</v>
      </c>
      <c r="L75" s="129" t="s">
        <v>214</v>
      </c>
      <c r="M75" s="208">
        <v>0.75877010834405301</v>
      </c>
      <c r="N75" s="208">
        <v>0.75877010834405301</v>
      </c>
      <c r="O75" s="208">
        <v>0.75877010834405301</v>
      </c>
      <c r="P75" s="208">
        <v>0.75877010834405301</v>
      </c>
      <c r="Q75" s="208">
        <v>0.75877010834405301</v>
      </c>
      <c r="R75" s="208">
        <v>0.75877010834405301</v>
      </c>
      <c r="S75" s="208">
        <v>0.75877010834405301</v>
      </c>
      <c r="T75" s="208">
        <v>0.75877010834405301</v>
      </c>
      <c r="U75" s="208">
        <v>0.75877010834405301</v>
      </c>
      <c r="V75" s="208">
        <v>0.75877010834405301</v>
      </c>
      <c r="W75" s="208">
        <v>0.75877010834405301</v>
      </c>
      <c r="X75" s="208">
        <v>0.75877010834405301</v>
      </c>
      <c r="Y75" s="208">
        <v>0.75877010834405301</v>
      </c>
      <c r="Z75" s="208">
        <v>0.75877010834405301</v>
      </c>
      <c r="AA75" s="208">
        <v>0.75877010834405301</v>
      </c>
      <c r="AB75" s="208">
        <v>0.75877010834405301</v>
      </c>
      <c r="AC75" s="208">
        <v>0.75877010834405301</v>
      </c>
      <c r="AD75" s="208">
        <v>0.75877010834405301</v>
      </c>
      <c r="AE75" s="208">
        <v>0.75877010834405301</v>
      </c>
      <c r="AF75" s="208">
        <v>0.75877010834405301</v>
      </c>
      <c r="AG75" s="208">
        <v>0.75877010834405301</v>
      </c>
      <c r="AH75" s="208">
        <v>0.75877010834405301</v>
      </c>
      <c r="AI75" s="208">
        <v>0.75877010834405301</v>
      </c>
      <c r="AJ75" s="208">
        <v>0.75877010834405301</v>
      </c>
      <c r="AK75" s="208">
        <v>0.75877010834405301</v>
      </c>
      <c r="AL75" s="208">
        <v>0.75877010834405301</v>
      </c>
      <c r="AM75" s="208">
        <v>0.75877010834405301</v>
      </c>
      <c r="AN75" s="208">
        <v>0.75877010834405301</v>
      </c>
      <c r="AO75" s="208">
        <v>0.75877010834405301</v>
      </c>
    </row>
    <row r="76" spans="7:41" ht="14.25" customHeight="1">
      <c r="G76" s="22"/>
      <c r="H76" s="290"/>
      <c r="J76" s="301"/>
      <c r="K76" s="129" t="s">
        <v>86</v>
      </c>
      <c r="L76" s="129" t="s">
        <v>220</v>
      </c>
      <c r="M76" s="208">
        <v>0.25740000000000002</v>
      </c>
      <c r="N76" s="208">
        <v>0.25740000000000002</v>
      </c>
      <c r="O76" s="208">
        <v>0.25740000000000002</v>
      </c>
      <c r="P76" s="208">
        <v>0.25740000000000002</v>
      </c>
      <c r="Q76" s="208">
        <v>0.25740000000000002</v>
      </c>
      <c r="R76" s="208">
        <v>0.25740000000000002</v>
      </c>
      <c r="S76" s="208">
        <v>0.25740000000000002</v>
      </c>
      <c r="T76" s="208">
        <v>0.25740000000000002</v>
      </c>
      <c r="U76" s="208">
        <v>0.25740000000000002</v>
      </c>
      <c r="V76" s="208">
        <v>0.25740000000000002</v>
      </c>
      <c r="W76" s="208">
        <v>0.25740000000000002</v>
      </c>
      <c r="X76" s="208">
        <v>0.25740000000000002</v>
      </c>
      <c r="Y76" s="208">
        <v>0.25740000000000002</v>
      </c>
      <c r="Z76" s="208">
        <v>0.25740000000000002</v>
      </c>
      <c r="AA76" s="208">
        <v>0.25740000000000002</v>
      </c>
      <c r="AB76" s="208">
        <v>0.25740000000000002</v>
      </c>
      <c r="AC76" s="208">
        <v>0.25740000000000002</v>
      </c>
      <c r="AD76" s="208">
        <v>0.25740000000000002</v>
      </c>
      <c r="AE76" s="208">
        <v>0.25740000000000002</v>
      </c>
      <c r="AF76" s="208">
        <v>0.25740000000000002</v>
      </c>
      <c r="AG76" s="208">
        <v>0.25740000000000002</v>
      </c>
      <c r="AH76" s="208">
        <v>0.25740000000000002</v>
      </c>
      <c r="AI76" s="208">
        <v>0.25740000000000002</v>
      </c>
      <c r="AJ76" s="208">
        <v>0.25740000000000002</v>
      </c>
      <c r="AK76" s="208">
        <v>0.25740000000000002</v>
      </c>
      <c r="AL76" s="208">
        <v>0.25740000000000002</v>
      </c>
      <c r="AM76" s="208">
        <v>0.25740000000000002</v>
      </c>
      <c r="AN76" s="208">
        <v>0.25740000000000002</v>
      </c>
      <c r="AO76" s="208">
        <v>0.25740000000000002</v>
      </c>
    </row>
    <row r="77" spans="7:41" ht="14.25" customHeight="1">
      <c r="G77" s="22"/>
      <c r="H77" s="290"/>
      <c r="J77" s="301"/>
      <c r="K77" s="129" t="s">
        <v>241</v>
      </c>
      <c r="L77" s="129" t="s">
        <v>219</v>
      </c>
      <c r="M77" s="130">
        <f t="shared" ref="M77:AO79" si="2">M73*M60*(1-M$76)+(1-M73)*(M67)</f>
        <v>6.2359227479255527E-2</v>
      </c>
      <c r="N77" s="130">
        <f t="shared" si="2"/>
        <v>6.2359227479255527E-2</v>
      </c>
      <c r="O77" s="130">
        <f t="shared" si="2"/>
        <v>6.2359227479255527E-2</v>
      </c>
      <c r="P77" s="130">
        <f t="shared" si="2"/>
        <v>6.2359227479255527E-2</v>
      </c>
      <c r="Q77" s="130">
        <f t="shared" si="2"/>
        <v>6.2359227479255527E-2</v>
      </c>
      <c r="R77" s="130">
        <f t="shared" si="2"/>
        <v>6.2359227479255527E-2</v>
      </c>
      <c r="S77" s="130">
        <f t="shared" si="2"/>
        <v>6.2359227479255527E-2</v>
      </c>
      <c r="T77" s="130">
        <f t="shared" si="2"/>
        <v>6.2359227479255527E-2</v>
      </c>
      <c r="U77" s="130">
        <f t="shared" si="2"/>
        <v>6.2359227479255527E-2</v>
      </c>
      <c r="V77" s="130">
        <f t="shared" si="2"/>
        <v>6.2359227479255527E-2</v>
      </c>
      <c r="W77" s="130">
        <f t="shared" si="2"/>
        <v>6.2359227479255527E-2</v>
      </c>
      <c r="X77" s="130">
        <f t="shared" si="2"/>
        <v>6.2359227479255527E-2</v>
      </c>
      <c r="Y77" s="130">
        <f t="shared" si="2"/>
        <v>6.2359227479255527E-2</v>
      </c>
      <c r="Z77" s="130">
        <f t="shared" si="2"/>
        <v>6.2359227479255527E-2</v>
      </c>
      <c r="AA77" s="130">
        <f t="shared" si="2"/>
        <v>6.2359227479255527E-2</v>
      </c>
      <c r="AB77" s="130">
        <f t="shared" si="2"/>
        <v>6.2359227479255527E-2</v>
      </c>
      <c r="AC77" s="130">
        <f t="shared" si="2"/>
        <v>6.2359227479255527E-2</v>
      </c>
      <c r="AD77" s="130">
        <f t="shared" si="2"/>
        <v>6.2359227479255527E-2</v>
      </c>
      <c r="AE77" s="130">
        <f t="shared" si="2"/>
        <v>6.2359227479255527E-2</v>
      </c>
      <c r="AF77" s="130">
        <f t="shared" si="2"/>
        <v>6.2359227479255527E-2</v>
      </c>
      <c r="AG77" s="130">
        <f t="shared" si="2"/>
        <v>6.2359227479255527E-2</v>
      </c>
      <c r="AH77" s="130">
        <f t="shared" si="2"/>
        <v>6.2359227479255527E-2</v>
      </c>
      <c r="AI77" s="130">
        <f t="shared" si="2"/>
        <v>6.2359227479255527E-2</v>
      </c>
      <c r="AJ77" s="130">
        <f t="shared" si="2"/>
        <v>6.2359227479255527E-2</v>
      </c>
      <c r="AK77" s="130">
        <f t="shared" si="2"/>
        <v>6.2359227479255527E-2</v>
      </c>
      <c r="AL77" s="130">
        <f t="shared" si="2"/>
        <v>6.2359227479255527E-2</v>
      </c>
      <c r="AM77" s="130">
        <f t="shared" si="2"/>
        <v>6.2359227479255527E-2</v>
      </c>
      <c r="AN77" s="130">
        <f t="shared" si="2"/>
        <v>6.2359227479255527E-2</v>
      </c>
      <c r="AO77" s="130">
        <f t="shared" si="2"/>
        <v>6.2359227479255527E-2</v>
      </c>
    </row>
    <row r="78" spans="7:41" ht="14.25" customHeight="1">
      <c r="G78" s="22"/>
      <c r="H78" s="290"/>
      <c r="J78" s="301"/>
      <c r="K78" s="129" t="s">
        <v>241</v>
      </c>
      <c r="L78" s="129" t="s">
        <v>218</v>
      </c>
      <c r="M78" s="130">
        <f t="shared" si="2"/>
        <v>6.2359227479255527E-2</v>
      </c>
      <c r="N78" s="130">
        <f t="shared" si="2"/>
        <v>6.2359227479255527E-2</v>
      </c>
      <c r="O78" s="130">
        <f t="shared" si="2"/>
        <v>6.2359227479255527E-2</v>
      </c>
      <c r="P78" s="130">
        <f t="shared" si="2"/>
        <v>6.2359227479255527E-2</v>
      </c>
      <c r="Q78" s="130">
        <f t="shared" si="2"/>
        <v>6.2359227479255527E-2</v>
      </c>
      <c r="R78" s="130">
        <f t="shared" si="2"/>
        <v>6.2359227479255527E-2</v>
      </c>
      <c r="S78" s="130">
        <f t="shared" si="2"/>
        <v>6.2359227479255527E-2</v>
      </c>
      <c r="T78" s="130">
        <f t="shared" si="2"/>
        <v>6.2359227479255527E-2</v>
      </c>
      <c r="U78" s="130">
        <f t="shared" si="2"/>
        <v>6.2359227479255527E-2</v>
      </c>
      <c r="V78" s="130">
        <f t="shared" si="2"/>
        <v>6.2359227479255527E-2</v>
      </c>
      <c r="W78" s="130">
        <f t="shared" si="2"/>
        <v>6.2359227479255527E-2</v>
      </c>
      <c r="X78" s="130">
        <f t="shared" si="2"/>
        <v>6.2359227479255527E-2</v>
      </c>
      <c r="Y78" s="130">
        <f t="shared" si="2"/>
        <v>6.2359227479255527E-2</v>
      </c>
      <c r="Z78" s="130">
        <f t="shared" si="2"/>
        <v>6.2359227479255527E-2</v>
      </c>
      <c r="AA78" s="130">
        <f t="shared" si="2"/>
        <v>6.2359227479255527E-2</v>
      </c>
      <c r="AB78" s="130">
        <f t="shared" si="2"/>
        <v>6.2359227479255527E-2</v>
      </c>
      <c r="AC78" s="130">
        <f t="shared" si="2"/>
        <v>6.2359227479255527E-2</v>
      </c>
      <c r="AD78" s="130">
        <f t="shared" si="2"/>
        <v>6.2359227479255527E-2</v>
      </c>
      <c r="AE78" s="130">
        <f t="shared" si="2"/>
        <v>6.2359227479255527E-2</v>
      </c>
      <c r="AF78" s="130">
        <f t="shared" si="2"/>
        <v>6.2359227479255527E-2</v>
      </c>
      <c r="AG78" s="130">
        <f t="shared" si="2"/>
        <v>6.2359227479255527E-2</v>
      </c>
      <c r="AH78" s="130">
        <f t="shared" si="2"/>
        <v>6.2359227479255527E-2</v>
      </c>
      <c r="AI78" s="130">
        <f t="shared" si="2"/>
        <v>6.2359227479255527E-2</v>
      </c>
      <c r="AJ78" s="130">
        <f t="shared" si="2"/>
        <v>6.2359227479255527E-2</v>
      </c>
      <c r="AK78" s="130">
        <f t="shared" si="2"/>
        <v>6.2359227479255527E-2</v>
      </c>
      <c r="AL78" s="130">
        <f t="shared" si="2"/>
        <v>6.2359227479255527E-2</v>
      </c>
      <c r="AM78" s="130">
        <f t="shared" si="2"/>
        <v>6.2359227479255527E-2</v>
      </c>
      <c r="AN78" s="130">
        <f t="shared" si="2"/>
        <v>6.2359227479255527E-2</v>
      </c>
      <c r="AO78" s="130">
        <f t="shared" si="2"/>
        <v>6.2359227479255527E-2</v>
      </c>
    </row>
    <row r="79" spans="7:41" ht="14.25" customHeight="1">
      <c r="G79" s="22"/>
      <c r="H79" s="290"/>
      <c r="J79" s="301"/>
      <c r="K79" s="129" t="s">
        <v>241</v>
      </c>
      <c r="L79" s="129" t="s">
        <v>214</v>
      </c>
      <c r="M79" s="130">
        <f t="shared" si="2"/>
        <v>6.2359227479255527E-2</v>
      </c>
      <c r="N79" s="130">
        <f t="shared" si="2"/>
        <v>6.2359227479255527E-2</v>
      </c>
      <c r="O79" s="130">
        <f t="shared" si="2"/>
        <v>6.2359227479255527E-2</v>
      </c>
      <c r="P79" s="130">
        <f t="shared" si="2"/>
        <v>6.2359227479255527E-2</v>
      </c>
      <c r="Q79" s="130">
        <f t="shared" si="2"/>
        <v>6.2359227479255527E-2</v>
      </c>
      <c r="R79" s="130">
        <f t="shared" si="2"/>
        <v>6.2359227479255527E-2</v>
      </c>
      <c r="S79" s="130">
        <f t="shared" si="2"/>
        <v>6.2359227479255527E-2</v>
      </c>
      <c r="T79" s="130">
        <f t="shared" si="2"/>
        <v>6.2359227479255527E-2</v>
      </c>
      <c r="U79" s="130">
        <f t="shared" si="2"/>
        <v>6.2359227479255527E-2</v>
      </c>
      <c r="V79" s="130">
        <f t="shared" si="2"/>
        <v>6.2359227479255527E-2</v>
      </c>
      <c r="W79" s="130">
        <f t="shared" si="2"/>
        <v>6.2359227479255527E-2</v>
      </c>
      <c r="X79" s="130">
        <f t="shared" si="2"/>
        <v>6.2359227479255527E-2</v>
      </c>
      <c r="Y79" s="130">
        <f t="shared" si="2"/>
        <v>6.2359227479255527E-2</v>
      </c>
      <c r="Z79" s="130">
        <f t="shared" si="2"/>
        <v>6.2359227479255527E-2</v>
      </c>
      <c r="AA79" s="130">
        <f t="shared" si="2"/>
        <v>6.2359227479255527E-2</v>
      </c>
      <c r="AB79" s="130">
        <f t="shared" si="2"/>
        <v>6.2359227479255527E-2</v>
      </c>
      <c r="AC79" s="130">
        <f t="shared" si="2"/>
        <v>6.2359227479255527E-2</v>
      </c>
      <c r="AD79" s="130">
        <f t="shared" si="2"/>
        <v>6.2359227479255527E-2</v>
      </c>
      <c r="AE79" s="130">
        <f t="shared" si="2"/>
        <v>6.2359227479255527E-2</v>
      </c>
      <c r="AF79" s="130">
        <f t="shared" si="2"/>
        <v>6.2359227479255527E-2</v>
      </c>
      <c r="AG79" s="130">
        <f t="shared" si="2"/>
        <v>6.2359227479255527E-2</v>
      </c>
      <c r="AH79" s="130">
        <f t="shared" si="2"/>
        <v>6.2359227479255527E-2</v>
      </c>
      <c r="AI79" s="130">
        <f t="shared" si="2"/>
        <v>6.2359227479255527E-2</v>
      </c>
      <c r="AJ79" s="130">
        <f t="shared" si="2"/>
        <v>6.2359227479255527E-2</v>
      </c>
      <c r="AK79" s="130">
        <f t="shared" si="2"/>
        <v>6.2359227479255527E-2</v>
      </c>
      <c r="AL79" s="130">
        <f t="shared" si="2"/>
        <v>6.2359227479255527E-2</v>
      </c>
      <c r="AM79" s="130">
        <f t="shared" si="2"/>
        <v>6.2359227479255527E-2</v>
      </c>
      <c r="AN79" s="130">
        <f t="shared" si="2"/>
        <v>6.2359227479255527E-2</v>
      </c>
      <c r="AO79" s="130">
        <f t="shared" si="2"/>
        <v>6.2359227479255527E-2</v>
      </c>
    </row>
    <row r="80" spans="7:41" ht="14.25" customHeight="1">
      <c r="G80" s="22"/>
      <c r="H80" s="290"/>
      <c r="J80" s="301"/>
      <c r="K80" s="129" t="s">
        <v>240</v>
      </c>
      <c r="L80" s="129" t="s">
        <v>219</v>
      </c>
      <c r="M80" s="207">
        <f t="shared" ref="M80:AO82" si="3">(1+M77)/(1+M$59) - 1</f>
        <v>3.6448026809029921E-2</v>
      </c>
      <c r="N80" s="207">
        <f t="shared" si="3"/>
        <v>3.6448026809029921E-2</v>
      </c>
      <c r="O80" s="207">
        <f t="shared" si="3"/>
        <v>3.6448026809029921E-2</v>
      </c>
      <c r="P80" s="207">
        <f t="shared" si="3"/>
        <v>3.6448026809029921E-2</v>
      </c>
      <c r="Q80" s="207">
        <f t="shared" si="3"/>
        <v>3.6448026809029921E-2</v>
      </c>
      <c r="R80" s="207">
        <f t="shared" si="3"/>
        <v>3.6448026809029921E-2</v>
      </c>
      <c r="S80" s="207">
        <f t="shared" si="3"/>
        <v>3.6448026809029921E-2</v>
      </c>
      <c r="T80" s="207">
        <f t="shared" si="3"/>
        <v>3.6448026809029921E-2</v>
      </c>
      <c r="U80" s="207">
        <f t="shared" si="3"/>
        <v>3.6448026809029921E-2</v>
      </c>
      <c r="V80" s="207">
        <f t="shared" si="3"/>
        <v>3.6448026809029921E-2</v>
      </c>
      <c r="W80" s="207">
        <f t="shared" si="3"/>
        <v>3.6448026809029921E-2</v>
      </c>
      <c r="X80" s="207">
        <f t="shared" si="3"/>
        <v>3.6448026809029921E-2</v>
      </c>
      <c r="Y80" s="207">
        <f t="shared" si="3"/>
        <v>3.6448026809029921E-2</v>
      </c>
      <c r="Z80" s="207">
        <f t="shared" si="3"/>
        <v>3.6448026809029921E-2</v>
      </c>
      <c r="AA80" s="207">
        <f t="shared" si="3"/>
        <v>3.6448026809029921E-2</v>
      </c>
      <c r="AB80" s="207">
        <f t="shared" si="3"/>
        <v>3.6448026809029921E-2</v>
      </c>
      <c r="AC80" s="207">
        <f t="shared" si="3"/>
        <v>3.6448026809029921E-2</v>
      </c>
      <c r="AD80" s="207">
        <f t="shared" si="3"/>
        <v>3.6448026809029921E-2</v>
      </c>
      <c r="AE80" s="207">
        <f t="shared" si="3"/>
        <v>3.6448026809029921E-2</v>
      </c>
      <c r="AF80" s="207">
        <f t="shared" si="3"/>
        <v>3.6448026809029921E-2</v>
      </c>
      <c r="AG80" s="207">
        <f t="shared" si="3"/>
        <v>3.6448026809029921E-2</v>
      </c>
      <c r="AH80" s="207">
        <f t="shared" si="3"/>
        <v>3.6448026809029921E-2</v>
      </c>
      <c r="AI80" s="207">
        <f t="shared" si="3"/>
        <v>3.6448026809029921E-2</v>
      </c>
      <c r="AJ80" s="207">
        <f t="shared" si="3"/>
        <v>3.6448026809029921E-2</v>
      </c>
      <c r="AK80" s="207">
        <f t="shared" si="3"/>
        <v>3.6448026809029921E-2</v>
      </c>
      <c r="AL80" s="207">
        <f t="shared" si="3"/>
        <v>3.6448026809029921E-2</v>
      </c>
      <c r="AM80" s="207">
        <f t="shared" si="3"/>
        <v>3.6448026809029921E-2</v>
      </c>
      <c r="AN80" s="207">
        <f t="shared" si="3"/>
        <v>3.6448026809029921E-2</v>
      </c>
      <c r="AO80" s="207">
        <f t="shared" si="3"/>
        <v>3.6448026809029921E-2</v>
      </c>
    </row>
    <row r="81" spans="4:44" ht="14.25" customHeight="1">
      <c r="G81" s="22"/>
      <c r="H81" s="290"/>
      <c r="J81" s="301"/>
      <c r="K81" s="129" t="s">
        <v>240</v>
      </c>
      <c r="L81" s="129" t="s">
        <v>218</v>
      </c>
      <c r="M81" s="207">
        <f t="shared" si="3"/>
        <v>3.6448026809029921E-2</v>
      </c>
      <c r="N81" s="207">
        <f t="shared" si="3"/>
        <v>3.6448026809029921E-2</v>
      </c>
      <c r="O81" s="207">
        <f t="shared" si="3"/>
        <v>3.6448026809029921E-2</v>
      </c>
      <c r="P81" s="207">
        <f t="shared" si="3"/>
        <v>3.6448026809029921E-2</v>
      </c>
      <c r="Q81" s="207">
        <f t="shared" si="3"/>
        <v>3.6448026809029921E-2</v>
      </c>
      <c r="R81" s="207">
        <f t="shared" si="3"/>
        <v>3.6448026809029921E-2</v>
      </c>
      <c r="S81" s="207">
        <f t="shared" si="3"/>
        <v>3.6448026809029921E-2</v>
      </c>
      <c r="T81" s="207">
        <f t="shared" si="3"/>
        <v>3.6448026809029921E-2</v>
      </c>
      <c r="U81" s="207">
        <f t="shared" si="3"/>
        <v>3.6448026809029921E-2</v>
      </c>
      <c r="V81" s="207">
        <f t="shared" si="3"/>
        <v>3.6448026809029921E-2</v>
      </c>
      <c r="W81" s="207">
        <f t="shared" si="3"/>
        <v>3.6448026809029921E-2</v>
      </c>
      <c r="X81" s="207">
        <f t="shared" si="3"/>
        <v>3.6448026809029921E-2</v>
      </c>
      <c r="Y81" s="207">
        <f t="shared" si="3"/>
        <v>3.6448026809029921E-2</v>
      </c>
      <c r="Z81" s="207">
        <f t="shared" si="3"/>
        <v>3.6448026809029921E-2</v>
      </c>
      <c r="AA81" s="207">
        <f t="shared" si="3"/>
        <v>3.6448026809029921E-2</v>
      </c>
      <c r="AB81" s="207">
        <f t="shared" si="3"/>
        <v>3.6448026809029921E-2</v>
      </c>
      <c r="AC81" s="207">
        <f t="shared" si="3"/>
        <v>3.6448026809029921E-2</v>
      </c>
      <c r="AD81" s="207">
        <f t="shared" si="3"/>
        <v>3.6448026809029921E-2</v>
      </c>
      <c r="AE81" s="207">
        <f t="shared" si="3"/>
        <v>3.6448026809029921E-2</v>
      </c>
      <c r="AF81" s="207">
        <f t="shared" si="3"/>
        <v>3.6448026809029921E-2</v>
      </c>
      <c r="AG81" s="207">
        <f t="shared" si="3"/>
        <v>3.6448026809029921E-2</v>
      </c>
      <c r="AH81" s="207">
        <f t="shared" si="3"/>
        <v>3.6448026809029921E-2</v>
      </c>
      <c r="AI81" s="207">
        <f t="shared" si="3"/>
        <v>3.6448026809029921E-2</v>
      </c>
      <c r="AJ81" s="207">
        <f t="shared" si="3"/>
        <v>3.6448026809029921E-2</v>
      </c>
      <c r="AK81" s="207">
        <f t="shared" si="3"/>
        <v>3.6448026809029921E-2</v>
      </c>
      <c r="AL81" s="207">
        <f t="shared" si="3"/>
        <v>3.6448026809029921E-2</v>
      </c>
      <c r="AM81" s="207">
        <f t="shared" si="3"/>
        <v>3.6448026809029921E-2</v>
      </c>
      <c r="AN81" s="207">
        <f t="shared" si="3"/>
        <v>3.6448026809029921E-2</v>
      </c>
      <c r="AO81" s="207">
        <f t="shared" si="3"/>
        <v>3.6448026809029921E-2</v>
      </c>
    </row>
    <row r="82" spans="4:44" ht="14.25" customHeight="1">
      <c r="G82" s="22"/>
      <c r="H82" s="290"/>
      <c r="J82" s="301"/>
      <c r="K82" s="129" t="s">
        <v>240</v>
      </c>
      <c r="L82" s="129" t="s">
        <v>214</v>
      </c>
      <c r="M82" s="207">
        <f t="shared" si="3"/>
        <v>3.6448026809029921E-2</v>
      </c>
      <c r="N82" s="207">
        <f t="shared" si="3"/>
        <v>3.6448026809029921E-2</v>
      </c>
      <c r="O82" s="207">
        <f t="shared" si="3"/>
        <v>3.6448026809029921E-2</v>
      </c>
      <c r="P82" s="207">
        <f t="shared" si="3"/>
        <v>3.6448026809029921E-2</v>
      </c>
      <c r="Q82" s="207">
        <f t="shared" si="3"/>
        <v>3.6448026809029921E-2</v>
      </c>
      <c r="R82" s="207">
        <f t="shared" si="3"/>
        <v>3.6448026809029921E-2</v>
      </c>
      <c r="S82" s="207">
        <f t="shared" si="3"/>
        <v>3.6448026809029921E-2</v>
      </c>
      <c r="T82" s="207">
        <f t="shared" si="3"/>
        <v>3.6448026809029921E-2</v>
      </c>
      <c r="U82" s="207">
        <f t="shared" si="3"/>
        <v>3.6448026809029921E-2</v>
      </c>
      <c r="V82" s="207">
        <f t="shared" si="3"/>
        <v>3.6448026809029921E-2</v>
      </c>
      <c r="W82" s="207">
        <f t="shared" si="3"/>
        <v>3.6448026809029921E-2</v>
      </c>
      <c r="X82" s="207">
        <f t="shared" si="3"/>
        <v>3.6448026809029921E-2</v>
      </c>
      <c r="Y82" s="207">
        <f t="shared" si="3"/>
        <v>3.6448026809029921E-2</v>
      </c>
      <c r="Z82" s="207">
        <f t="shared" si="3"/>
        <v>3.6448026809029921E-2</v>
      </c>
      <c r="AA82" s="207">
        <f t="shared" si="3"/>
        <v>3.6448026809029921E-2</v>
      </c>
      <c r="AB82" s="207">
        <f t="shared" si="3"/>
        <v>3.6448026809029921E-2</v>
      </c>
      <c r="AC82" s="207">
        <f t="shared" si="3"/>
        <v>3.6448026809029921E-2</v>
      </c>
      <c r="AD82" s="207">
        <f t="shared" si="3"/>
        <v>3.6448026809029921E-2</v>
      </c>
      <c r="AE82" s="207">
        <f t="shared" si="3"/>
        <v>3.6448026809029921E-2</v>
      </c>
      <c r="AF82" s="207">
        <f t="shared" si="3"/>
        <v>3.6448026809029921E-2</v>
      </c>
      <c r="AG82" s="207">
        <f t="shared" si="3"/>
        <v>3.6448026809029921E-2</v>
      </c>
      <c r="AH82" s="207">
        <f t="shared" si="3"/>
        <v>3.6448026809029921E-2</v>
      </c>
      <c r="AI82" s="207">
        <f t="shared" si="3"/>
        <v>3.6448026809029921E-2</v>
      </c>
      <c r="AJ82" s="207">
        <f t="shared" si="3"/>
        <v>3.6448026809029921E-2</v>
      </c>
      <c r="AK82" s="207">
        <f t="shared" si="3"/>
        <v>3.6448026809029921E-2</v>
      </c>
      <c r="AL82" s="207">
        <f t="shared" si="3"/>
        <v>3.6448026809029921E-2</v>
      </c>
      <c r="AM82" s="207">
        <f t="shared" si="3"/>
        <v>3.6448026809029921E-2</v>
      </c>
      <c r="AN82" s="207">
        <f t="shared" si="3"/>
        <v>3.6448026809029921E-2</v>
      </c>
      <c r="AO82" s="207">
        <f t="shared" si="3"/>
        <v>3.6448026809029921E-2</v>
      </c>
    </row>
    <row r="83" spans="4:44" ht="14.25" customHeight="1">
      <c r="G83" s="22"/>
      <c r="H83" s="290"/>
      <c r="J83" s="301"/>
      <c r="K83" s="131" t="s">
        <v>239</v>
      </c>
      <c r="L83" s="129" t="s">
        <v>219</v>
      </c>
      <c r="M83" s="130">
        <f t="shared" ref="M83:AO88" si="4" xml:space="preserve"> M77 / (1 - (1 / (1 + M77)^$O$45))</f>
        <v>7.4492258497264624E-2</v>
      </c>
      <c r="N83" s="130">
        <f t="shared" si="4"/>
        <v>7.4492258497264624E-2</v>
      </c>
      <c r="O83" s="130">
        <f t="shared" si="4"/>
        <v>7.4492258497264624E-2</v>
      </c>
      <c r="P83" s="130">
        <f t="shared" si="4"/>
        <v>7.4492258497264624E-2</v>
      </c>
      <c r="Q83" s="130">
        <f t="shared" si="4"/>
        <v>7.4492258497264624E-2</v>
      </c>
      <c r="R83" s="130">
        <f t="shared" si="4"/>
        <v>7.4492258497264624E-2</v>
      </c>
      <c r="S83" s="130">
        <f t="shared" si="4"/>
        <v>7.4492258497264624E-2</v>
      </c>
      <c r="T83" s="130">
        <f t="shared" si="4"/>
        <v>7.4492258497264624E-2</v>
      </c>
      <c r="U83" s="130">
        <f t="shared" si="4"/>
        <v>7.4492258497264624E-2</v>
      </c>
      <c r="V83" s="130">
        <f t="shared" si="4"/>
        <v>7.4492258497264624E-2</v>
      </c>
      <c r="W83" s="130">
        <f t="shared" si="4"/>
        <v>7.4492258497264624E-2</v>
      </c>
      <c r="X83" s="130">
        <f t="shared" si="4"/>
        <v>7.4492258497264624E-2</v>
      </c>
      <c r="Y83" s="130">
        <f t="shared" si="4"/>
        <v>7.4492258497264624E-2</v>
      </c>
      <c r="Z83" s="130">
        <f t="shared" si="4"/>
        <v>7.4492258497264624E-2</v>
      </c>
      <c r="AA83" s="130">
        <f t="shared" si="4"/>
        <v>7.4492258497264624E-2</v>
      </c>
      <c r="AB83" s="130">
        <f t="shared" si="4"/>
        <v>7.4492258497264624E-2</v>
      </c>
      <c r="AC83" s="130">
        <f t="shared" si="4"/>
        <v>7.4492258497264624E-2</v>
      </c>
      <c r="AD83" s="130">
        <f t="shared" si="4"/>
        <v>7.4492258497264624E-2</v>
      </c>
      <c r="AE83" s="130">
        <f t="shared" si="4"/>
        <v>7.4492258497264624E-2</v>
      </c>
      <c r="AF83" s="130">
        <f t="shared" si="4"/>
        <v>7.4492258497264624E-2</v>
      </c>
      <c r="AG83" s="130">
        <f t="shared" si="4"/>
        <v>7.4492258497264624E-2</v>
      </c>
      <c r="AH83" s="130">
        <f t="shared" si="4"/>
        <v>7.4492258497264624E-2</v>
      </c>
      <c r="AI83" s="130">
        <f t="shared" si="4"/>
        <v>7.4492258497264624E-2</v>
      </c>
      <c r="AJ83" s="130">
        <f t="shared" si="4"/>
        <v>7.4492258497264624E-2</v>
      </c>
      <c r="AK83" s="130">
        <f t="shared" si="4"/>
        <v>7.4492258497264624E-2</v>
      </c>
      <c r="AL83" s="130">
        <f t="shared" si="4"/>
        <v>7.4492258497264624E-2</v>
      </c>
      <c r="AM83" s="130">
        <f t="shared" si="4"/>
        <v>7.4492258497264624E-2</v>
      </c>
      <c r="AN83" s="130">
        <f t="shared" si="4"/>
        <v>7.4492258497264624E-2</v>
      </c>
      <c r="AO83" s="130">
        <f t="shared" si="4"/>
        <v>7.4492258497264624E-2</v>
      </c>
    </row>
    <row r="84" spans="4:44" ht="14.25" customHeight="1">
      <c r="G84" s="22"/>
      <c r="H84" s="290"/>
      <c r="J84" s="301"/>
      <c r="K84" s="131" t="s">
        <v>239</v>
      </c>
      <c r="L84" s="129" t="s">
        <v>218</v>
      </c>
      <c r="M84" s="130">
        <f t="shared" si="4"/>
        <v>7.4492258497264624E-2</v>
      </c>
      <c r="N84" s="130">
        <f t="shared" si="4"/>
        <v>7.4492258497264624E-2</v>
      </c>
      <c r="O84" s="130">
        <f t="shared" si="4"/>
        <v>7.4492258497264624E-2</v>
      </c>
      <c r="P84" s="130">
        <f t="shared" si="4"/>
        <v>7.4492258497264624E-2</v>
      </c>
      <c r="Q84" s="130">
        <f t="shared" si="4"/>
        <v>7.4492258497264624E-2</v>
      </c>
      <c r="R84" s="130">
        <f t="shared" si="4"/>
        <v>7.4492258497264624E-2</v>
      </c>
      <c r="S84" s="130">
        <f t="shared" si="4"/>
        <v>7.4492258497264624E-2</v>
      </c>
      <c r="T84" s="130">
        <f t="shared" si="4"/>
        <v>7.4492258497264624E-2</v>
      </c>
      <c r="U84" s="130">
        <f t="shared" si="4"/>
        <v>7.4492258497264624E-2</v>
      </c>
      <c r="V84" s="130">
        <f t="shared" si="4"/>
        <v>7.4492258497264624E-2</v>
      </c>
      <c r="W84" s="130">
        <f t="shared" si="4"/>
        <v>7.4492258497264624E-2</v>
      </c>
      <c r="X84" s="130">
        <f t="shared" si="4"/>
        <v>7.4492258497264624E-2</v>
      </c>
      <c r="Y84" s="130">
        <f t="shared" si="4"/>
        <v>7.4492258497264624E-2</v>
      </c>
      <c r="Z84" s="130">
        <f t="shared" si="4"/>
        <v>7.4492258497264624E-2</v>
      </c>
      <c r="AA84" s="130">
        <f t="shared" si="4"/>
        <v>7.4492258497264624E-2</v>
      </c>
      <c r="AB84" s="130">
        <f t="shared" si="4"/>
        <v>7.4492258497264624E-2</v>
      </c>
      <c r="AC84" s="130">
        <f t="shared" si="4"/>
        <v>7.4492258497264624E-2</v>
      </c>
      <c r="AD84" s="130">
        <f t="shared" si="4"/>
        <v>7.4492258497264624E-2</v>
      </c>
      <c r="AE84" s="130">
        <f t="shared" si="4"/>
        <v>7.4492258497264624E-2</v>
      </c>
      <c r="AF84" s="130">
        <f t="shared" si="4"/>
        <v>7.4492258497264624E-2</v>
      </c>
      <c r="AG84" s="130">
        <f t="shared" si="4"/>
        <v>7.4492258497264624E-2</v>
      </c>
      <c r="AH84" s="130">
        <f t="shared" si="4"/>
        <v>7.4492258497264624E-2</v>
      </c>
      <c r="AI84" s="130">
        <f t="shared" si="4"/>
        <v>7.4492258497264624E-2</v>
      </c>
      <c r="AJ84" s="130">
        <f t="shared" si="4"/>
        <v>7.4492258497264624E-2</v>
      </c>
      <c r="AK84" s="130">
        <f t="shared" si="4"/>
        <v>7.4492258497264624E-2</v>
      </c>
      <c r="AL84" s="130">
        <f t="shared" si="4"/>
        <v>7.4492258497264624E-2</v>
      </c>
      <c r="AM84" s="130">
        <f t="shared" si="4"/>
        <v>7.4492258497264624E-2</v>
      </c>
      <c r="AN84" s="130">
        <f t="shared" si="4"/>
        <v>7.4492258497264624E-2</v>
      </c>
      <c r="AO84" s="130">
        <f t="shared" si="4"/>
        <v>7.4492258497264624E-2</v>
      </c>
    </row>
    <row r="85" spans="4:44" ht="14.25" customHeight="1">
      <c r="G85" s="22"/>
      <c r="H85" s="290"/>
      <c r="J85" s="301"/>
      <c r="K85" s="131" t="s">
        <v>239</v>
      </c>
      <c r="L85" s="129" t="s">
        <v>214</v>
      </c>
      <c r="M85" s="130">
        <f t="shared" si="4"/>
        <v>7.4492258497264624E-2</v>
      </c>
      <c r="N85" s="130">
        <f t="shared" si="4"/>
        <v>7.4492258497264624E-2</v>
      </c>
      <c r="O85" s="130">
        <f t="shared" si="4"/>
        <v>7.4492258497264624E-2</v>
      </c>
      <c r="P85" s="130">
        <f t="shared" si="4"/>
        <v>7.4492258497264624E-2</v>
      </c>
      <c r="Q85" s="130">
        <f t="shared" si="4"/>
        <v>7.4492258497264624E-2</v>
      </c>
      <c r="R85" s="130">
        <f t="shared" si="4"/>
        <v>7.4492258497264624E-2</v>
      </c>
      <c r="S85" s="130">
        <f t="shared" si="4"/>
        <v>7.4492258497264624E-2</v>
      </c>
      <c r="T85" s="130">
        <f t="shared" si="4"/>
        <v>7.4492258497264624E-2</v>
      </c>
      <c r="U85" s="130">
        <f t="shared" si="4"/>
        <v>7.4492258497264624E-2</v>
      </c>
      <c r="V85" s="130">
        <f t="shared" si="4"/>
        <v>7.4492258497264624E-2</v>
      </c>
      <c r="W85" s="130">
        <f t="shared" si="4"/>
        <v>7.4492258497264624E-2</v>
      </c>
      <c r="X85" s="130">
        <f t="shared" si="4"/>
        <v>7.4492258497264624E-2</v>
      </c>
      <c r="Y85" s="130">
        <f t="shared" si="4"/>
        <v>7.4492258497264624E-2</v>
      </c>
      <c r="Z85" s="130">
        <f t="shared" si="4"/>
        <v>7.4492258497264624E-2</v>
      </c>
      <c r="AA85" s="130">
        <f t="shared" si="4"/>
        <v>7.4492258497264624E-2</v>
      </c>
      <c r="AB85" s="130">
        <f t="shared" si="4"/>
        <v>7.4492258497264624E-2</v>
      </c>
      <c r="AC85" s="130">
        <f t="shared" si="4"/>
        <v>7.4492258497264624E-2</v>
      </c>
      <c r="AD85" s="130">
        <f t="shared" si="4"/>
        <v>7.4492258497264624E-2</v>
      </c>
      <c r="AE85" s="130">
        <f t="shared" si="4"/>
        <v>7.4492258497264624E-2</v>
      </c>
      <c r="AF85" s="130">
        <f t="shared" si="4"/>
        <v>7.4492258497264624E-2</v>
      </c>
      <c r="AG85" s="130">
        <f t="shared" si="4"/>
        <v>7.4492258497264624E-2</v>
      </c>
      <c r="AH85" s="130">
        <f t="shared" si="4"/>
        <v>7.4492258497264624E-2</v>
      </c>
      <c r="AI85" s="130">
        <f t="shared" si="4"/>
        <v>7.4492258497264624E-2</v>
      </c>
      <c r="AJ85" s="130">
        <f t="shared" si="4"/>
        <v>7.4492258497264624E-2</v>
      </c>
      <c r="AK85" s="130">
        <f t="shared" si="4"/>
        <v>7.4492258497264624E-2</v>
      </c>
      <c r="AL85" s="130">
        <f t="shared" si="4"/>
        <v>7.4492258497264624E-2</v>
      </c>
      <c r="AM85" s="130">
        <f t="shared" si="4"/>
        <v>7.4492258497264624E-2</v>
      </c>
      <c r="AN85" s="130">
        <f t="shared" si="4"/>
        <v>7.4492258497264624E-2</v>
      </c>
      <c r="AO85" s="130">
        <f t="shared" si="4"/>
        <v>7.4492258497264624E-2</v>
      </c>
    </row>
    <row r="86" spans="4:44" ht="14.25" customHeight="1">
      <c r="G86" s="22"/>
      <c r="H86" s="290"/>
      <c r="J86" s="301"/>
      <c r="K86" s="131" t="s">
        <v>238</v>
      </c>
      <c r="L86" s="129" t="s">
        <v>219</v>
      </c>
      <c r="M86" s="130">
        <f t="shared" si="4"/>
        <v>5.536220704363521E-2</v>
      </c>
      <c r="N86" s="130">
        <f t="shared" si="4"/>
        <v>5.536220704363521E-2</v>
      </c>
      <c r="O86" s="130">
        <f t="shared" si="4"/>
        <v>5.536220704363521E-2</v>
      </c>
      <c r="P86" s="130">
        <f t="shared" si="4"/>
        <v>5.536220704363521E-2</v>
      </c>
      <c r="Q86" s="130">
        <f t="shared" si="4"/>
        <v>5.536220704363521E-2</v>
      </c>
      <c r="R86" s="130">
        <f t="shared" si="4"/>
        <v>5.536220704363521E-2</v>
      </c>
      <c r="S86" s="130">
        <f t="shared" si="4"/>
        <v>5.536220704363521E-2</v>
      </c>
      <c r="T86" s="130">
        <f t="shared" si="4"/>
        <v>5.536220704363521E-2</v>
      </c>
      <c r="U86" s="130">
        <f t="shared" si="4"/>
        <v>5.536220704363521E-2</v>
      </c>
      <c r="V86" s="130">
        <f t="shared" si="4"/>
        <v>5.536220704363521E-2</v>
      </c>
      <c r="W86" s="130">
        <f t="shared" si="4"/>
        <v>5.536220704363521E-2</v>
      </c>
      <c r="X86" s="130">
        <f t="shared" si="4"/>
        <v>5.536220704363521E-2</v>
      </c>
      <c r="Y86" s="130">
        <f t="shared" si="4"/>
        <v>5.536220704363521E-2</v>
      </c>
      <c r="Z86" s="130">
        <f t="shared" si="4"/>
        <v>5.536220704363521E-2</v>
      </c>
      <c r="AA86" s="130">
        <f t="shared" si="4"/>
        <v>5.536220704363521E-2</v>
      </c>
      <c r="AB86" s="130">
        <f t="shared" si="4"/>
        <v>5.536220704363521E-2</v>
      </c>
      <c r="AC86" s="130">
        <f t="shared" si="4"/>
        <v>5.536220704363521E-2</v>
      </c>
      <c r="AD86" s="130">
        <f t="shared" si="4"/>
        <v>5.536220704363521E-2</v>
      </c>
      <c r="AE86" s="130">
        <f t="shared" si="4"/>
        <v>5.536220704363521E-2</v>
      </c>
      <c r="AF86" s="130">
        <f t="shared" si="4"/>
        <v>5.536220704363521E-2</v>
      </c>
      <c r="AG86" s="130">
        <f t="shared" si="4"/>
        <v>5.536220704363521E-2</v>
      </c>
      <c r="AH86" s="130">
        <f t="shared" si="4"/>
        <v>5.536220704363521E-2</v>
      </c>
      <c r="AI86" s="130">
        <f t="shared" si="4"/>
        <v>5.536220704363521E-2</v>
      </c>
      <c r="AJ86" s="130">
        <f t="shared" si="4"/>
        <v>5.536220704363521E-2</v>
      </c>
      <c r="AK86" s="130">
        <f t="shared" si="4"/>
        <v>5.536220704363521E-2</v>
      </c>
      <c r="AL86" s="130">
        <f t="shared" si="4"/>
        <v>5.536220704363521E-2</v>
      </c>
      <c r="AM86" s="130">
        <f t="shared" si="4"/>
        <v>5.536220704363521E-2</v>
      </c>
      <c r="AN86" s="130">
        <f t="shared" si="4"/>
        <v>5.536220704363521E-2</v>
      </c>
      <c r="AO86" s="130">
        <f t="shared" si="4"/>
        <v>5.536220704363521E-2</v>
      </c>
    </row>
    <row r="87" spans="4:44" ht="14.25" customHeight="1">
      <c r="G87" s="22"/>
      <c r="H87" s="290"/>
      <c r="J87" s="132"/>
      <c r="K87" s="131" t="s">
        <v>238</v>
      </c>
      <c r="L87" s="129" t="s">
        <v>218</v>
      </c>
      <c r="M87" s="130">
        <f t="shared" si="4"/>
        <v>5.536220704363521E-2</v>
      </c>
      <c r="N87" s="130">
        <f t="shared" si="4"/>
        <v>5.536220704363521E-2</v>
      </c>
      <c r="O87" s="130">
        <f t="shared" si="4"/>
        <v>5.536220704363521E-2</v>
      </c>
      <c r="P87" s="130">
        <f t="shared" si="4"/>
        <v>5.536220704363521E-2</v>
      </c>
      <c r="Q87" s="130">
        <f t="shared" si="4"/>
        <v>5.536220704363521E-2</v>
      </c>
      <c r="R87" s="130">
        <f t="shared" si="4"/>
        <v>5.536220704363521E-2</v>
      </c>
      <c r="S87" s="130">
        <f t="shared" si="4"/>
        <v>5.536220704363521E-2</v>
      </c>
      <c r="T87" s="130">
        <f t="shared" si="4"/>
        <v>5.536220704363521E-2</v>
      </c>
      <c r="U87" s="130">
        <f t="shared" si="4"/>
        <v>5.536220704363521E-2</v>
      </c>
      <c r="V87" s="130">
        <f t="shared" si="4"/>
        <v>5.536220704363521E-2</v>
      </c>
      <c r="W87" s="130">
        <f t="shared" si="4"/>
        <v>5.536220704363521E-2</v>
      </c>
      <c r="X87" s="130">
        <f t="shared" si="4"/>
        <v>5.536220704363521E-2</v>
      </c>
      <c r="Y87" s="130">
        <f t="shared" si="4"/>
        <v>5.536220704363521E-2</v>
      </c>
      <c r="Z87" s="130">
        <f t="shared" si="4"/>
        <v>5.536220704363521E-2</v>
      </c>
      <c r="AA87" s="130">
        <f t="shared" si="4"/>
        <v>5.536220704363521E-2</v>
      </c>
      <c r="AB87" s="130">
        <f t="shared" si="4"/>
        <v>5.536220704363521E-2</v>
      </c>
      <c r="AC87" s="130">
        <f t="shared" si="4"/>
        <v>5.536220704363521E-2</v>
      </c>
      <c r="AD87" s="130">
        <f t="shared" si="4"/>
        <v>5.536220704363521E-2</v>
      </c>
      <c r="AE87" s="130">
        <f t="shared" si="4"/>
        <v>5.536220704363521E-2</v>
      </c>
      <c r="AF87" s="130">
        <f t="shared" si="4"/>
        <v>5.536220704363521E-2</v>
      </c>
      <c r="AG87" s="130">
        <f t="shared" si="4"/>
        <v>5.536220704363521E-2</v>
      </c>
      <c r="AH87" s="130">
        <f t="shared" si="4"/>
        <v>5.536220704363521E-2</v>
      </c>
      <c r="AI87" s="130">
        <f t="shared" si="4"/>
        <v>5.536220704363521E-2</v>
      </c>
      <c r="AJ87" s="130">
        <f t="shared" si="4"/>
        <v>5.536220704363521E-2</v>
      </c>
      <c r="AK87" s="130">
        <f t="shared" si="4"/>
        <v>5.536220704363521E-2</v>
      </c>
      <c r="AL87" s="130">
        <f t="shared" si="4"/>
        <v>5.536220704363521E-2</v>
      </c>
      <c r="AM87" s="130">
        <f t="shared" si="4"/>
        <v>5.536220704363521E-2</v>
      </c>
      <c r="AN87" s="130">
        <f t="shared" si="4"/>
        <v>5.536220704363521E-2</v>
      </c>
      <c r="AO87" s="130">
        <f t="shared" si="4"/>
        <v>5.536220704363521E-2</v>
      </c>
    </row>
    <row r="88" spans="4:44" ht="14.25" customHeight="1">
      <c r="G88" s="22"/>
      <c r="H88" s="290"/>
      <c r="J88" s="132"/>
      <c r="K88" s="131" t="s">
        <v>238</v>
      </c>
      <c r="L88" s="129" t="s">
        <v>214</v>
      </c>
      <c r="M88" s="130">
        <f t="shared" si="4"/>
        <v>5.536220704363521E-2</v>
      </c>
      <c r="N88" s="130">
        <f t="shared" si="4"/>
        <v>5.536220704363521E-2</v>
      </c>
      <c r="O88" s="130">
        <f t="shared" si="4"/>
        <v>5.536220704363521E-2</v>
      </c>
      <c r="P88" s="130">
        <f t="shared" si="4"/>
        <v>5.536220704363521E-2</v>
      </c>
      <c r="Q88" s="130">
        <f t="shared" si="4"/>
        <v>5.536220704363521E-2</v>
      </c>
      <c r="R88" s="130">
        <f t="shared" si="4"/>
        <v>5.536220704363521E-2</v>
      </c>
      <c r="S88" s="130">
        <f t="shared" si="4"/>
        <v>5.536220704363521E-2</v>
      </c>
      <c r="T88" s="130">
        <f t="shared" si="4"/>
        <v>5.536220704363521E-2</v>
      </c>
      <c r="U88" s="130">
        <f t="shared" si="4"/>
        <v>5.536220704363521E-2</v>
      </c>
      <c r="V88" s="130">
        <f t="shared" si="4"/>
        <v>5.536220704363521E-2</v>
      </c>
      <c r="W88" s="130">
        <f t="shared" si="4"/>
        <v>5.536220704363521E-2</v>
      </c>
      <c r="X88" s="130">
        <f t="shared" si="4"/>
        <v>5.536220704363521E-2</v>
      </c>
      <c r="Y88" s="130">
        <f t="shared" si="4"/>
        <v>5.536220704363521E-2</v>
      </c>
      <c r="Z88" s="130">
        <f t="shared" si="4"/>
        <v>5.536220704363521E-2</v>
      </c>
      <c r="AA88" s="130">
        <f t="shared" si="4"/>
        <v>5.536220704363521E-2</v>
      </c>
      <c r="AB88" s="130">
        <f t="shared" si="4"/>
        <v>5.536220704363521E-2</v>
      </c>
      <c r="AC88" s="130">
        <f t="shared" si="4"/>
        <v>5.536220704363521E-2</v>
      </c>
      <c r="AD88" s="130">
        <f t="shared" si="4"/>
        <v>5.536220704363521E-2</v>
      </c>
      <c r="AE88" s="130">
        <f t="shared" si="4"/>
        <v>5.536220704363521E-2</v>
      </c>
      <c r="AF88" s="130">
        <f t="shared" si="4"/>
        <v>5.536220704363521E-2</v>
      </c>
      <c r="AG88" s="130">
        <f t="shared" si="4"/>
        <v>5.536220704363521E-2</v>
      </c>
      <c r="AH88" s="130">
        <f t="shared" si="4"/>
        <v>5.536220704363521E-2</v>
      </c>
      <c r="AI88" s="130">
        <f t="shared" si="4"/>
        <v>5.536220704363521E-2</v>
      </c>
      <c r="AJ88" s="130">
        <f t="shared" si="4"/>
        <v>5.536220704363521E-2</v>
      </c>
      <c r="AK88" s="130">
        <f t="shared" si="4"/>
        <v>5.536220704363521E-2</v>
      </c>
      <c r="AL88" s="130">
        <f t="shared" si="4"/>
        <v>5.536220704363521E-2</v>
      </c>
      <c r="AM88" s="130">
        <f t="shared" si="4"/>
        <v>5.536220704363521E-2</v>
      </c>
      <c r="AN88" s="130">
        <f t="shared" si="4"/>
        <v>5.536220704363521E-2</v>
      </c>
      <c r="AO88" s="130">
        <f t="shared" si="4"/>
        <v>5.536220704363521E-2</v>
      </c>
    </row>
    <row r="89" spans="4:44" ht="14.25" customHeight="1">
      <c r="G89" s="133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5"/>
    </row>
    <row r="92" spans="4:44" ht="14.25" customHeight="1">
      <c r="G92" s="136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</row>
    <row r="93" spans="4:44" ht="14.25" customHeight="1">
      <c r="D93" s="21" t="s">
        <v>61</v>
      </c>
      <c r="G93" s="261" t="s">
        <v>129</v>
      </c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138"/>
      <c r="W93" s="138"/>
      <c r="X93" s="138"/>
      <c r="Y93" s="138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</row>
    <row r="94" spans="4:44" ht="14.25" customHeight="1">
      <c r="G94" s="22"/>
      <c r="M94" s="16" t="s">
        <v>130</v>
      </c>
      <c r="Z94" s="243"/>
      <c r="AA94" s="243"/>
      <c r="AB94" s="243"/>
      <c r="AO94" s="243"/>
      <c r="AP94" s="243"/>
      <c r="AQ94" s="243"/>
    </row>
    <row r="95" spans="4:44" ht="14.25" customHeight="1">
      <c r="G95" s="22"/>
      <c r="M95" s="128">
        <v>2022</v>
      </c>
      <c r="N95" s="128">
        <v>2023</v>
      </c>
      <c r="O95" s="128">
        <v>2024</v>
      </c>
      <c r="P95" s="128">
        <v>2025</v>
      </c>
      <c r="Q95" s="128">
        <v>2026</v>
      </c>
      <c r="R95" s="128">
        <v>2027</v>
      </c>
      <c r="S95" s="128">
        <v>2028</v>
      </c>
      <c r="T95" s="128">
        <v>2029</v>
      </c>
      <c r="U95" s="128">
        <v>2030</v>
      </c>
      <c r="V95" s="128">
        <v>2031</v>
      </c>
      <c r="W95" s="128">
        <v>2032</v>
      </c>
      <c r="X95" s="128">
        <v>2033</v>
      </c>
      <c r="Y95" s="128">
        <v>2034</v>
      </c>
      <c r="Z95" s="128">
        <v>2035</v>
      </c>
      <c r="AA95" s="128">
        <v>2036</v>
      </c>
      <c r="AB95" s="128">
        <v>2037</v>
      </c>
      <c r="AC95" s="128">
        <v>2038</v>
      </c>
      <c r="AD95" s="128">
        <v>2039</v>
      </c>
      <c r="AE95" s="128">
        <v>2040</v>
      </c>
      <c r="AF95" s="128">
        <v>2041</v>
      </c>
      <c r="AG95" s="128">
        <v>2042</v>
      </c>
      <c r="AH95" s="128">
        <v>2043</v>
      </c>
      <c r="AI95" s="128">
        <v>2044</v>
      </c>
      <c r="AJ95" s="128">
        <v>2045</v>
      </c>
      <c r="AK95" s="128">
        <v>2046</v>
      </c>
      <c r="AL95" s="128">
        <v>2047</v>
      </c>
      <c r="AM95" s="128">
        <v>2048</v>
      </c>
      <c r="AN95" s="128">
        <v>2049</v>
      </c>
      <c r="AO95" s="128">
        <v>2050</v>
      </c>
    </row>
    <row r="96" spans="4:44" ht="14.25" customHeight="1">
      <c r="G96" s="22"/>
      <c r="H96" s="302" t="s">
        <v>131</v>
      </c>
      <c r="J96" s="303" t="s">
        <v>132</v>
      </c>
      <c r="K96" s="140" t="s">
        <v>228</v>
      </c>
      <c r="L96" s="140" t="s">
        <v>219</v>
      </c>
      <c r="M96" s="141">
        <v>0.19099632441961986</v>
      </c>
      <c r="N96" s="141">
        <v>0.19257447441794359</v>
      </c>
      <c r="O96" s="141">
        <v>0.19415262441626732</v>
      </c>
      <c r="P96" s="141">
        <v>0.19573077441459105</v>
      </c>
      <c r="Q96" s="141">
        <v>0.19730892441291478</v>
      </c>
      <c r="R96" s="141">
        <v>0.19888707441123851</v>
      </c>
      <c r="S96" s="141">
        <v>0.20046522440956224</v>
      </c>
      <c r="T96" s="141">
        <v>0.20204337440788597</v>
      </c>
      <c r="U96" s="141">
        <v>0.2036215244062097</v>
      </c>
      <c r="V96" s="141">
        <v>0.20519967440453343</v>
      </c>
      <c r="W96" s="141">
        <v>0.20677782440285716</v>
      </c>
      <c r="X96" s="141">
        <v>0.20835597440118089</v>
      </c>
      <c r="Y96" s="141">
        <v>0.20993412439950462</v>
      </c>
      <c r="Z96" s="141">
        <v>0.21151227439782833</v>
      </c>
      <c r="AA96" s="141">
        <v>0.21192096163018181</v>
      </c>
      <c r="AB96" s="141">
        <v>0.2123296488625353</v>
      </c>
      <c r="AC96" s="141">
        <v>0.21273833609488879</v>
      </c>
      <c r="AD96" s="141">
        <v>0.21314702332724228</v>
      </c>
      <c r="AE96" s="141">
        <v>0.21355571055959577</v>
      </c>
      <c r="AF96" s="141">
        <v>0.21396439779194926</v>
      </c>
      <c r="AG96" s="141">
        <v>0.21437308502430275</v>
      </c>
      <c r="AH96" s="141">
        <v>0.21478177225665623</v>
      </c>
      <c r="AI96" s="141">
        <v>0.21519045948900972</v>
      </c>
      <c r="AJ96" s="141">
        <v>0.21559914672136321</v>
      </c>
      <c r="AK96" s="141">
        <v>0.2160078339537167</v>
      </c>
      <c r="AL96" s="141">
        <v>0.21641652118607019</v>
      </c>
      <c r="AM96" s="141">
        <v>0.21682520841842368</v>
      </c>
      <c r="AN96" s="141">
        <v>0.21723389565077716</v>
      </c>
      <c r="AO96" s="142">
        <v>0.21764258288313071</v>
      </c>
    </row>
    <row r="97" spans="7:41" ht="14.25" customHeight="1">
      <c r="G97" s="22"/>
      <c r="H97" s="302"/>
      <c r="J97" s="304"/>
      <c r="K97" s="19" t="s">
        <v>228</v>
      </c>
      <c r="L97" s="129" t="s">
        <v>218</v>
      </c>
      <c r="M97" s="141">
        <v>0.18911915078230479</v>
      </c>
      <c r="N97" s="141">
        <v>0.19007157623485682</v>
      </c>
      <c r="O97" s="141">
        <v>0.19102400168740885</v>
      </c>
      <c r="P97" s="141">
        <v>0.19197642713996088</v>
      </c>
      <c r="Q97" s="141">
        <v>0.19292885259251291</v>
      </c>
      <c r="R97" s="141">
        <v>0.19388127804506494</v>
      </c>
      <c r="S97" s="141">
        <v>0.19483370349761697</v>
      </c>
      <c r="T97" s="141">
        <v>0.195786128950169</v>
      </c>
      <c r="U97" s="141">
        <v>0.19673855440272103</v>
      </c>
      <c r="V97" s="141">
        <v>0.19769097985527306</v>
      </c>
      <c r="W97" s="141">
        <v>0.19864340530782509</v>
      </c>
      <c r="X97" s="141">
        <v>0.19959583076037712</v>
      </c>
      <c r="Y97" s="141">
        <v>0.20054825621292915</v>
      </c>
      <c r="Z97" s="141">
        <v>0.20150068166548099</v>
      </c>
      <c r="AA97" s="141">
        <v>0.20216812118097119</v>
      </c>
      <c r="AB97" s="141">
        <v>0.202835560696461</v>
      </c>
      <c r="AC97" s="141">
        <v>0.20350300021195081</v>
      </c>
      <c r="AD97" s="141">
        <v>0.20417043972744062</v>
      </c>
      <c r="AE97" s="141">
        <v>0.20483787924293043</v>
      </c>
      <c r="AF97" s="141">
        <v>0.20550531875842024</v>
      </c>
      <c r="AG97" s="141">
        <v>0.20617275827391005</v>
      </c>
      <c r="AH97" s="141">
        <v>0.20684019778939985</v>
      </c>
      <c r="AI97" s="141">
        <v>0.20750763730488966</v>
      </c>
      <c r="AJ97" s="141">
        <v>0.20817507682037947</v>
      </c>
      <c r="AK97" s="141">
        <v>0.20884251633586928</v>
      </c>
      <c r="AL97" s="141">
        <v>0.20950995585135909</v>
      </c>
      <c r="AM97" s="141">
        <v>0.2101773953668489</v>
      </c>
      <c r="AN97" s="141">
        <v>0.21084483488233871</v>
      </c>
      <c r="AO97" s="143">
        <v>0.21151227439782833</v>
      </c>
    </row>
    <row r="98" spans="7:41" ht="14.25" customHeight="1" thickBot="1">
      <c r="G98" s="22"/>
      <c r="H98" s="302"/>
      <c r="J98" s="304"/>
      <c r="K98" s="144" t="s">
        <v>228</v>
      </c>
      <c r="L98" s="144" t="s">
        <v>214</v>
      </c>
      <c r="M98" s="145">
        <v>0.18626187442464867</v>
      </c>
      <c r="N98" s="145">
        <v>0.18626187442464867</v>
      </c>
      <c r="O98" s="145">
        <v>0.18626187442464867</v>
      </c>
      <c r="P98" s="145">
        <v>0.18626187442464867</v>
      </c>
      <c r="Q98" s="145">
        <v>0.18626187442464867</v>
      </c>
      <c r="R98" s="145">
        <v>0.18626187442464867</v>
      </c>
      <c r="S98" s="145">
        <v>0.18626187442464867</v>
      </c>
      <c r="T98" s="145">
        <v>0.18626187442464867</v>
      </c>
      <c r="U98" s="145">
        <v>0.18626187442464867</v>
      </c>
      <c r="V98" s="145">
        <v>0.18626187442464867</v>
      </c>
      <c r="W98" s="145">
        <v>0.18626187442464867</v>
      </c>
      <c r="X98" s="145">
        <v>0.18626187442464867</v>
      </c>
      <c r="Y98" s="145">
        <v>0.18626187442464867</v>
      </c>
      <c r="Z98" s="145">
        <v>0.18626187442464867</v>
      </c>
      <c r="AA98" s="145">
        <v>0.18727779490737084</v>
      </c>
      <c r="AB98" s="145">
        <v>0.18829371539009301</v>
      </c>
      <c r="AC98" s="145">
        <v>0.18930963587281519</v>
      </c>
      <c r="AD98" s="145">
        <v>0.19032555635553736</v>
      </c>
      <c r="AE98" s="145">
        <v>0.19134147683825953</v>
      </c>
      <c r="AF98" s="145">
        <v>0.1923573973209817</v>
      </c>
      <c r="AG98" s="145">
        <v>0.19337331780370387</v>
      </c>
      <c r="AH98" s="145">
        <v>0.19438923828642604</v>
      </c>
      <c r="AI98" s="145">
        <v>0.19540515876914821</v>
      </c>
      <c r="AJ98" s="145">
        <v>0.19642107925187038</v>
      </c>
      <c r="AK98" s="145">
        <v>0.19743699973459256</v>
      </c>
      <c r="AL98" s="145">
        <v>0.19845292021731473</v>
      </c>
      <c r="AM98" s="145">
        <v>0.1994688407000369</v>
      </c>
      <c r="AN98" s="145">
        <v>0.20048476118275907</v>
      </c>
      <c r="AO98" s="146">
        <v>0.20150068166548138</v>
      </c>
    </row>
    <row r="99" spans="7:41" ht="14.25" customHeight="1" thickTop="1">
      <c r="G99" s="22"/>
      <c r="H99" s="302"/>
      <c r="J99" s="304"/>
      <c r="K99" s="140" t="s">
        <v>229</v>
      </c>
      <c r="L99" s="140" t="s">
        <v>219</v>
      </c>
      <c r="M99" s="141">
        <v>0.18407024722423404</v>
      </c>
      <c r="N99" s="141">
        <v>0.18559116895522068</v>
      </c>
      <c r="O99" s="141">
        <v>0.18711209068620732</v>
      </c>
      <c r="P99" s="141">
        <v>0.18863301241719396</v>
      </c>
      <c r="Q99" s="141">
        <v>0.1901539341481806</v>
      </c>
      <c r="R99" s="141">
        <v>0.19167485587916724</v>
      </c>
      <c r="S99" s="141">
        <v>0.19319577761015388</v>
      </c>
      <c r="T99" s="141">
        <v>0.19471669934114053</v>
      </c>
      <c r="U99" s="141">
        <v>0.19623762107212717</v>
      </c>
      <c r="V99" s="141">
        <v>0.19775854280311381</v>
      </c>
      <c r="W99" s="141">
        <v>0.19927946453410045</v>
      </c>
      <c r="X99" s="141">
        <v>0.20080038626508709</v>
      </c>
      <c r="Y99" s="141">
        <v>0.20232130799607373</v>
      </c>
      <c r="Z99" s="141">
        <v>0.20384222972706026</v>
      </c>
      <c r="AA99" s="141">
        <v>0.20423609678248811</v>
      </c>
      <c r="AB99" s="141">
        <v>0.20462996383791596</v>
      </c>
      <c r="AC99" s="141">
        <v>0.20502383089334381</v>
      </c>
      <c r="AD99" s="141">
        <v>0.20541769794877165</v>
      </c>
      <c r="AE99" s="141">
        <v>0.2058115650041995</v>
      </c>
      <c r="AF99" s="141">
        <v>0.20620543205962735</v>
      </c>
      <c r="AG99" s="141">
        <v>0.2065992991150552</v>
      </c>
      <c r="AH99" s="141">
        <v>0.20699316617048305</v>
      </c>
      <c r="AI99" s="141">
        <v>0.2073870332259109</v>
      </c>
      <c r="AJ99" s="141">
        <v>0.20778090028133875</v>
      </c>
      <c r="AK99" s="141">
        <v>0.2081747673367666</v>
      </c>
      <c r="AL99" s="141">
        <v>0.20856863439219445</v>
      </c>
      <c r="AM99" s="141">
        <v>0.2089625014476223</v>
      </c>
      <c r="AN99" s="141">
        <v>0.20935636850305014</v>
      </c>
      <c r="AO99" s="142">
        <v>0.2097502355584778</v>
      </c>
    </row>
    <row r="100" spans="7:41" ht="14.25" customHeight="1">
      <c r="G100" s="22"/>
      <c r="H100" s="302"/>
      <c r="J100" s="304"/>
      <c r="K100" s="19" t="s">
        <v>229</v>
      </c>
      <c r="L100" s="129" t="s">
        <v>218</v>
      </c>
      <c r="M100" s="141">
        <v>0.18226114531322418</v>
      </c>
      <c r="N100" s="141">
        <v>0.1831790330738742</v>
      </c>
      <c r="O100" s="141">
        <v>0.18409692083452422</v>
      </c>
      <c r="P100" s="141">
        <v>0.18501480859517425</v>
      </c>
      <c r="Q100" s="141">
        <v>0.18593269635582427</v>
      </c>
      <c r="R100" s="141">
        <v>0.18685058411647429</v>
      </c>
      <c r="S100" s="141">
        <v>0.18776847187712431</v>
      </c>
      <c r="T100" s="141">
        <v>0.18868635963777433</v>
      </c>
      <c r="U100" s="141">
        <v>0.18960424739842435</v>
      </c>
      <c r="V100" s="141">
        <v>0.19052213515907437</v>
      </c>
      <c r="W100" s="141">
        <v>0.1914400229197244</v>
      </c>
      <c r="X100" s="141">
        <v>0.19235791068037442</v>
      </c>
      <c r="Y100" s="141">
        <v>0.19327579844102444</v>
      </c>
      <c r="Z100" s="141">
        <v>0.19419368620167426</v>
      </c>
      <c r="AA100" s="141">
        <v>0.19483692243670001</v>
      </c>
      <c r="AB100" s="141">
        <v>0.19548015867172575</v>
      </c>
      <c r="AC100" s="141">
        <v>0.19612339490675149</v>
      </c>
      <c r="AD100" s="141">
        <v>0.19676663114177723</v>
      </c>
      <c r="AE100" s="141">
        <v>0.19740986737680297</v>
      </c>
      <c r="AF100" s="141">
        <v>0.19805310361182871</v>
      </c>
      <c r="AG100" s="141">
        <v>0.19869633984685445</v>
      </c>
      <c r="AH100" s="141">
        <v>0.19933957608188019</v>
      </c>
      <c r="AI100" s="141">
        <v>0.19998281231690593</v>
      </c>
      <c r="AJ100" s="141">
        <v>0.20062604855193167</v>
      </c>
      <c r="AK100" s="141">
        <v>0.20126928478695741</v>
      </c>
      <c r="AL100" s="141">
        <v>0.20191252102198315</v>
      </c>
      <c r="AM100" s="141">
        <v>0.20255575725700889</v>
      </c>
      <c r="AN100" s="141">
        <v>0.20319899349203463</v>
      </c>
      <c r="AO100" s="143">
        <v>0.20384222972706026</v>
      </c>
    </row>
    <row r="101" spans="7:41" ht="14.25" customHeight="1" thickBot="1">
      <c r="G101" s="22"/>
      <c r="H101" s="302"/>
      <c r="J101" s="304"/>
      <c r="K101" s="144" t="s">
        <v>229</v>
      </c>
      <c r="L101" s="144" t="s">
        <v>214</v>
      </c>
      <c r="M101" s="145">
        <v>0.17950748203127412</v>
      </c>
      <c r="N101" s="145">
        <v>0.17950748203127412</v>
      </c>
      <c r="O101" s="145">
        <v>0.17950748203127412</v>
      </c>
      <c r="P101" s="145">
        <v>0.17950748203127412</v>
      </c>
      <c r="Q101" s="145">
        <v>0.17950748203127412</v>
      </c>
      <c r="R101" s="145">
        <v>0.17950748203127412</v>
      </c>
      <c r="S101" s="145">
        <v>0.17950748203127412</v>
      </c>
      <c r="T101" s="145">
        <v>0.17950748203127412</v>
      </c>
      <c r="U101" s="145">
        <v>0.17950748203127412</v>
      </c>
      <c r="V101" s="145">
        <v>0.17950748203127412</v>
      </c>
      <c r="W101" s="145">
        <v>0.17950748203127412</v>
      </c>
      <c r="X101" s="145">
        <v>0.17950748203127412</v>
      </c>
      <c r="Y101" s="145">
        <v>0.17950748203127412</v>
      </c>
      <c r="Z101" s="145">
        <v>0.17950748203127412</v>
      </c>
      <c r="AA101" s="145">
        <v>0.1804865623093008</v>
      </c>
      <c r="AB101" s="145">
        <v>0.18146564258732747</v>
      </c>
      <c r="AC101" s="145">
        <v>0.18244472286535415</v>
      </c>
      <c r="AD101" s="145">
        <v>0.18342380314338083</v>
      </c>
      <c r="AE101" s="145">
        <v>0.18440288342140751</v>
      </c>
      <c r="AF101" s="145">
        <v>0.18538196369943419</v>
      </c>
      <c r="AG101" s="145">
        <v>0.18636104397746087</v>
      </c>
      <c r="AH101" s="145">
        <v>0.18734012425548754</v>
      </c>
      <c r="AI101" s="145">
        <v>0.18831920453351422</v>
      </c>
      <c r="AJ101" s="145">
        <v>0.1892982848115409</v>
      </c>
      <c r="AK101" s="145">
        <v>0.19027736508956758</v>
      </c>
      <c r="AL101" s="145">
        <v>0.19125644536759426</v>
      </c>
      <c r="AM101" s="145">
        <v>0.19223552564562094</v>
      </c>
      <c r="AN101" s="145">
        <v>0.19321460592364761</v>
      </c>
      <c r="AO101" s="146">
        <v>0.19419368620167426</v>
      </c>
    </row>
    <row r="102" spans="7:41" ht="14.25" customHeight="1" thickTop="1">
      <c r="G102" s="22"/>
      <c r="H102" s="302"/>
      <c r="J102" s="304"/>
      <c r="K102" s="140" t="s">
        <v>230</v>
      </c>
      <c r="L102" s="140" t="s">
        <v>219</v>
      </c>
      <c r="M102" s="141">
        <v>0.17424411565457232</v>
      </c>
      <c r="N102" s="141">
        <v>0.17568384676805721</v>
      </c>
      <c r="O102" s="141">
        <v>0.17712357788154209</v>
      </c>
      <c r="P102" s="141">
        <v>0.17856330899502698</v>
      </c>
      <c r="Q102" s="141">
        <v>0.18000304010851187</v>
      </c>
      <c r="R102" s="141">
        <v>0.18144277122199676</v>
      </c>
      <c r="S102" s="141">
        <v>0.18288250233548164</v>
      </c>
      <c r="T102" s="141">
        <v>0.18432223344896653</v>
      </c>
      <c r="U102" s="141">
        <v>0.18576196456245142</v>
      </c>
      <c r="V102" s="141">
        <v>0.18720169567593631</v>
      </c>
      <c r="W102" s="141">
        <v>0.1886414267894212</v>
      </c>
      <c r="X102" s="141">
        <v>0.19008115790290608</v>
      </c>
      <c r="Y102" s="141">
        <v>0.19152088901639097</v>
      </c>
      <c r="Z102" s="141">
        <v>0.19296062012987605</v>
      </c>
      <c r="AA102" s="141">
        <v>0.19333346157379985</v>
      </c>
      <c r="AB102" s="141">
        <v>0.19370630301772365</v>
      </c>
      <c r="AC102" s="141">
        <v>0.19407914446164745</v>
      </c>
      <c r="AD102" s="141">
        <v>0.19445198590557125</v>
      </c>
      <c r="AE102" s="141">
        <v>0.19482482734949505</v>
      </c>
      <c r="AF102" s="141">
        <v>0.19519766879341885</v>
      </c>
      <c r="AG102" s="141">
        <v>0.19557051023734265</v>
      </c>
      <c r="AH102" s="141">
        <v>0.19594335168126645</v>
      </c>
      <c r="AI102" s="141">
        <v>0.19631619312519025</v>
      </c>
      <c r="AJ102" s="141">
        <v>0.19668903456911405</v>
      </c>
      <c r="AK102" s="141">
        <v>0.19706187601303785</v>
      </c>
      <c r="AL102" s="141">
        <v>0.19743471745696164</v>
      </c>
      <c r="AM102" s="141">
        <v>0.19780755890088544</v>
      </c>
      <c r="AN102" s="141">
        <v>0.19818040034480924</v>
      </c>
      <c r="AO102" s="142">
        <v>0.19855324178873304</v>
      </c>
    </row>
    <row r="103" spans="7:41" ht="14.25" customHeight="1">
      <c r="G103" s="22"/>
      <c r="H103" s="302"/>
      <c r="J103" s="304"/>
      <c r="K103" s="19" t="s">
        <v>230</v>
      </c>
      <c r="L103" s="129" t="s">
        <v>218</v>
      </c>
      <c r="M103" s="141">
        <v>0.17253158814202493</v>
      </c>
      <c r="N103" s="141">
        <v>0.17340047675132736</v>
      </c>
      <c r="O103" s="141">
        <v>0.17426936536062979</v>
      </c>
      <c r="P103" s="141">
        <v>0.17513825396993221</v>
      </c>
      <c r="Q103" s="141">
        <v>0.17600714257923464</v>
      </c>
      <c r="R103" s="141">
        <v>0.17687603118853706</v>
      </c>
      <c r="S103" s="141">
        <v>0.17774491979783949</v>
      </c>
      <c r="T103" s="141">
        <v>0.17861380840714192</v>
      </c>
      <c r="U103" s="141">
        <v>0.17948269701644434</v>
      </c>
      <c r="V103" s="141">
        <v>0.18035158562574677</v>
      </c>
      <c r="W103" s="141">
        <v>0.18122047423504919</v>
      </c>
      <c r="X103" s="141">
        <v>0.18208936284435162</v>
      </c>
      <c r="Y103" s="141">
        <v>0.18295825145365405</v>
      </c>
      <c r="Z103" s="141">
        <v>0.18382714006295633</v>
      </c>
      <c r="AA103" s="141">
        <v>0.18443603873408432</v>
      </c>
      <c r="AB103" s="141">
        <v>0.1850449374052123</v>
      </c>
      <c r="AC103" s="141">
        <v>0.18565383607634028</v>
      </c>
      <c r="AD103" s="141">
        <v>0.18626273474746827</v>
      </c>
      <c r="AE103" s="141">
        <v>0.18687163341859625</v>
      </c>
      <c r="AF103" s="141">
        <v>0.18748053208972423</v>
      </c>
      <c r="AG103" s="141">
        <v>0.18808943076085222</v>
      </c>
      <c r="AH103" s="141">
        <v>0.1886983294319802</v>
      </c>
      <c r="AI103" s="141">
        <v>0.18930722810310818</v>
      </c>
      <c r="AJ103" s="141">
        <v>0.18991612677423617</v>
      </c>
      <c r="AK103" s="141">
        <v>0.19052502544536415</v>
      </c>
      <c r="AL103" s="141">
        <v>0.19113392411649213</v>
      </c>
      <c r="AM103" s="141">
        <v>0.19174282278762012</v>
      </c>
      <c r="AN103" s="141">
        <v>0.1923517214587481</v>
      </c>
      <c r="AO103" s="143">
        <v>0.19296062012987605</v>
      </c>
    </row>
    <row r="104" spans="7:41" ht="14.25" customHeight="1" thickBot="1">
      <c r="G104" s="22"/>
      <c r="H104" s="302"/>
      <c r="J104" s="304"/>
      <c r="K104" s="144" t="s">
        <v>230</v>
      </c>
      <c r="L104" s="144" t="s">
        <v>214</v>
      </c>
      <c r="M104" s="145">
        <v>0.16992492231411765</v>
      </c>
      <c r="N104" s="145">
        <v>0.16992492231411765</v>
      </c>
      <c r="O104" s="145">
        <v>0.16992492231411765</v>
      </c>
      <c r="P104" s="145">
        <v>0.16992492231411765</v>
      </c>
      <c r="Q104" s="145">
        <v>0.16992492231411765</v>
      </c>
      <c r="R104" s="145">
        <v>0.16992492231411765</v>
      </c>
      <c r="S104" s="145">
        <v>0.16992492231411765</v>
      </c>
      <c r="T104" s="145">
        <v>0.16992492231411765</v>
      </c>
      <c r="U104" s="145">
        <v>0.16992492231411765</v>
      </c>
      <c r="V104" s="145">
        <v>0.16992492231411765</v>
      </c>
      <c r="W104" s="145">
        <v>0.16992492231411765</v>
      </c>
      <c r="X104" s="145">
        <v>0.16992492231411765</v>
      </c>
      <c r="Y104" s="145">
        <v>0.16992492231411765</v>
      </c>
      <c r="Z104" s="145">
        <v>0.16992492231411765</v>
      </c>
      <c r="AA104" s="145">
        <v>0.1708517368307069</v>
      </c>
      <c r="AB104" s="145">
        <v>0.17177855134729614</v>
      </c>
      <c r="AC104" s="145">
        <v>0.17270536586388538</v>
      </c>
      <c r="AD104" s="145">
        <v>0.17363218038047462</v>
      </c>
      <c r="AE104" s="145">
        <v>0.17455899489706386</v>
      </c>
      <c r="AF104" s="145">
        <v>0.1754858094136531</v>
      </c>
      <c r="AG104" s="145">
        <v>0.17641262393024235</v>
      </c>
      <c r="AH104" s="145">
        <v>0.17733943844683159</v>
      </c>
      <c r="AI104" s="145">
        <v>0.17826625296342083</v>
      </c>
      <c r="AJ104" s="145">
        <v>0.17919306748001007</v>
      </c>
      <c r="AK104" s="145">
        <v>0.18011988199659931</v>
      </c>
      <c r="AL104" s="145">
        <v>0.18104669651318855</v>
      </c>
      <c r="AM104" s="145">
        <v>0.1819735110297778</v>
      </c>
      <c r="AN104" s="145">
        <v>0.18290032554636704</v>
      </c>
      <c r="AO104" s="146">
        <v>0.18382714006295633</v>
      </c>
    </row>
    <row r="105" spans="7:41" ht="14.25" customHeight="1" thickTop="1">
      <c r="G105" s="22"/>
      <c r="H105" s="302"/>
      <c r="J105" s="304"/>
      <c r="K105" s="140" t="s">
        <v>231</v>
      </c>
      <c r="L105" s="140" t="s">
        <v>219</v>
      </c>
      <c r="M105" s="141">
        <v>0.16503701443759086</v>
      </c>
      <c r="N105" s="141">
        <v>0.16640066981080015</v>
      </c>
      <c r="O105" s="141">
        <v>0.16776432518400944</v>
      </c>
      <c r="P105" s="141">
        <v>0.16912798055721873</v>
      </c>
      <c r="Q105" s="141">
        <v>0.17049163593042801</v>
      </c>
      <c r="R105" s="141">
        <v>0.1718552913036373</v>
      </c>
      <c r="S105" s="141">
        <v>0.17321894667684659</v>
      </c>
      <c r="T105" s="141">
        <v>0.17458260205005588</v>
      </c>
      <c r="U105" s="141">
        <v>0.17594625742326517</v>
      </c>
      <c r="V105" s="141">
        <v>0.17730991279647446</v>
      </c>
      <c r="W105" s="141">
        <v>0.17867356816968374</v>
      </c>
      <c r="X105" s="141">
        <v>0.18003722354289303</v>
      </c>
      <c r="Y105" s="141">
        <v>0.18140087891610232</v>
      </c>
      <c r="Z105" s="141">
        <v>0.18276453428931144</v>
      </c>
      <c r="AA105" s="141">
        <v>0.18311767470115622</v>
      </c>
      <c r="AB105" s="141">
        <v>0.18347081511300101</v>
      </c>
      <c r="AC105" s="141">
        <v>0.18382395552484579</v>
      </c>
      <c r="AD105" s="141">
        <v>0.18417709593669057</v>
      </c>
      <c r="AE105" s="141">
        <v>0.18453023634853535</v>
      </c>
      <c r="AF105" s="141">
        <v>0.18488337676038014</v>
      </c>
      <c r="AG105" s="141">
        <v>0.18523651717222492</v>
      </c>
      <c r="AH105" s="141">
        <v>0.1855896575840697</v>
      </c>
      <c r="AI105" s="141">
        <v>0.18594279799591448</v>
      </c>
      <c r="AJ105" s="141">
        <v>0.18629593840775927</v>
      </c>
      <c r="AK105" s="141">
        <v>0.18664907881960405</v>
      </c>
      <c r="AL105" s="141">
        <v>0.18700221923144883</v>
      </c>
      <c r="AM105" s="141">
        <v>0.18735535964329361</v>
      </c>
      <c r="AN105" s="141">
        <v>0.18770850005513839</v>
      </c>
      <c r="AO105" s="142">
        <v>0.18806164046698304</v>
      </c>
    </row>
    <row r="106" spans="7:41" ht="14.25" customHeight="1">
      <c r="G106" s="22"/>
      <c r="H106" s="302"/>
      <c r="J106" s="304"/>
      <c r="K106" s="19" t="s">
        <v>231</v>
      </c>
      <c r="L106" s="129" t="s">
        <v>218</v>
      </c>
      <c r="M106" s="141">
        <v>0.16341497729302887</v>
      </c>
      <c r="N106" s="141">
        <v>0.16423795361805082</v>
      </c>
      <c r="O106" s="141">
        <v>0.16506092994307278</v>
      </c>
      <c r="P106" s="141">
        <v>0.16588390626809474</v>
      </c>
      <c r="Q106" s="141">
        <v>0.1667068825931167</v>
      </c>
      <c r="R106" s="141">
        <v>0.16752985891813865</v>
      </c>
      <c r="S106" s="141">
        <v>0.16835283524316061</v>
      </c>
      <c r="T106" s="141">
        <v>0.16917581156818257</v>
      </c>
      <c r="U106" s="141">
        <v>0.16999878789320452</v>
      </c>
      <c r="V106" s="141">
        <v>0.17082176421822648</v>
      </c>
      <c r="W106" s="141">
        <v>0.17164474054324844</v>
      </c>
      <c r="X106" s="141">
        <v>0.17246771686827039</v>
      </c>
      <c r="Y106" s="141">
        <v>0.17329069319329235</v>
      </c>
      <c r="Z106" s="141">
        <v>0.17411366951831436</v>
      </c>
      <c r="AA106" s="141">
        <v>0.17469039383638083</v>
      </c>
      <c r="AB106" s="141">
        <v>0.17526711815444729</v>
      </c>
      <c r="AC106" s="141">
        <v>0.17584384247251375</v>
      </c>
      <c r="AD106" s="141">
        <v>0.17642056679058021</v>
      </c>
      <c r="AE106" s="141">
        <v>0.17699729110864668</v>
      </c>
      <c r="AF106" s="141">
        <v>0.17757401542671314</v>
      </c>
      <c r="AG106" s="141">
        <v>0.1781507397447796</v>
      </c>
      <c r="AH106" s="141">
        <v>0.17872746406284606</v>
      </c>
      <c r="AI106" s="141">
        <v>0.17930418838091253</v>
      </c>
      <c r="AJ106" s="141">
        <v>0.17988091269897899</v>
      </c>
      <c r="AK106" s="141">
        <v>0.18045763701704545</v>
      </c>
      <c r="AL106" s="141">
        <v>0.18103436133511192</v>
      </c>
      <c r="AM106" s="141">
        <v>0.18161108565317838</v>
      </c>
      <c r="AN106" s="141">
        <v>0.18218780997124484</v>
      </c>
      <c r="AO106" s="143">
        <v>0.18276453428931144</v>
      </c>
    </row>
    <row r="107" spans="7:41" ht="14.25" customHeight="1" thickBot="1">
      <c r="G107" s="22"/>
      <c r="H107" s="302"/>
      <c r="J107" s="304"/>
      <c r="K107" s="144" t="s">
        <v>231</v>
      </c>
      <c r="L107" s="144" t="s">
        <v>214</v>
      </c>
      <c r="M107" s="145">
        <v>0.160946048317963</v>
      </c>
      <c r="N107" s="145">
        <v>0.160946048317963</v>
      </c>
      <c r="O107" s="145">
        <v>0.160946048317963</v>
      </c>
      <c r="P107" s="145">
        <v>0.160946048317963</v>
      </c>
      <c r="Q107" s="145">
        <v>0.160946048317963</v>
      </c>
      <c r="R107" s="145">
        <v>0.160946048317963</v>
      </c>
      <c r="S107" s="145">
        <v>0.160946048317963</v>
      </c>
      <c r="T107" s="145">
        <v>0.160946048317963</v>
      </c>
      <c r="U107" s="145">
        <v>0.160946048317963</v>
      </c>
      <c r="V107" s="145">
        <v>0.160946048317963</v>
      </c>
      <c r="W107" s="145">
        <v>0.160946048317963</v>
      </c>
      <c r="X107" s="145">
        <v>0.160946048317963</v>
      </c>
      <c r="Y107" s="145">
        <v>0.160946048317963</v>
      </c>
      <c r="Z107" s="145">
        <v>0.160946048317963</v>
      </c>
      <c r="AA107" s="145">
        <v>0.16182388973131975</v>
      </c>
      <c r="AB107" s="145">
        <v>0.16270173114467651</v>
      </c>
      <c r="AC107" s="145">
        <v>0.16357957255803326</v>
      </c>
      <c r="AD107" s="145">
        <v>0.16445741397139002</v>
      </c>
      <c r="AE107" s="145">
        <v>0.16533525538474678</v>
      </c>
      <c r="AF107" s="145">
        <v>0.16621309679810353</v>
      </c>
      <c r="AG107" s="145">
        <v>0.16709093821146029</v>
      </c>
      <c r="AH107" s="145">
        <v>0.16796877962481704</v>
      </c>
      <c r="AI107" s="145">
        <v>0.1688466210381738</v>
      </c>
      <c r="AJ107" s="145">
        <v>0.16972446245153056</v>
      </c>
      <c r="AK107" s="145">
        <v>0.17060230386488731</v>
      </c>
      <c r="AL107" s="145">
        <v>0.17148014527824407</v>
      </c>
      <c r="AM107" s="145">
        <v>0.17235798669160082</v>
      </c>
      <c r="AN107" s="145">
        <v>0.17323582810495758</v>
      </c>
      <c r="AO107" s="146">
        <v>0.17411366951831436</v>
      </c>
    </row>
    <row r="108" spans="7:41" ht="14.25" customHeight="1" thickTop="1">
      <c r="G108" s="22"/>
      <c r="H108" s="302"/>
      <c r="J108" s="304"/>
      <c r="K108" s="140" t="s">
        <v>232</v>
      </c>
      <c r="L108" s="140" t="s">
        <v>219</v>
      </c>
      <c r="M108" s="141">
        <v>0.15749162696260974</v>
      </c>
      <c r="N108" s="141">
        <v>0.15879293687829685</v>
      </c>
      <c r="O108" s="141">
        <v>0.16009424679398396</v>
      </c>
      <c r="P108" s="141">
        <v>0.16139555670967107</v>
      </c>
      <c r="Q108" s="141">
        <v>0.16269686662535818</v>
      </c>
      <c r="R108" s="141">
        <v>0.16399817654104529</v>
      </c>
      <c r="S108" s="141">
        <v>0.1652994864567324</v>
      </c>
      <c r="T108" s="141">
        <v>0.16660079637241951</v>
      </c>
      <c r="U108" s="141">
        <v>0.16790210628810662</v>
      </c>
      <c r="V108" s="141">
        <v>0.16920341620379373</v>
      </c>
      <c r="W108" s="141">
        <v>0.17050472611948084</v>
      </c>
      <c r="X108" s="141">
        <v>0.17180603603516795</v>
      </c>
      <c r="Y108" s="141">
        <v>0.17310734595085506</v>
      </c>
      <c r="Z108" s="141">
        <v>0.17440865586654219</v>
      </c>
      <c r="AA108" s="141">
        <v>0.17474565092305852</v>
      </c>
      <c r="AB108" s="141">
        <v>0.17508264597957485</v>
      </c>
      <c r="AC108" s="141">
        <v>0.17541964103609117</v>
      </c>
      <c r="AD108" s="141">
        <v>0.1757566360926075</v>
      </c>
      <c r="AE108" s="141">
        <v>0.17609363114912382</v>
      </c>
      <c r="AF108" s="141">
        <v>0.17643062620564015</v>
      </c>
      <c r="AG108" s="141">
        <v>0.17676762126215648</v>
      </c>
      <c r="AH108" s="141">
        <v>0.1771046163186728</v>
      </c>
      <c r="AI108" s="141">
        <v>0.17744161137518913</v>
      </c>
      <c r="AJ108" s="141">
        <v>0.17777860643170545</v>
      </c>
      <c r="AK108" s="141">
        <v>0.17811560148822178</v>
      </c>
      <c r="AL108" s="141">
        <v>0.17845259654473811</v>
      </c>
      <c r="AM108" s="141">
        <v>0.17878959160125443</v>
      </c>
      <c r="AN108" s="141">
        <v>0.17912658665777076</v>
      </c>
      <c r="AO108" s="142">
        <v>0.17946358171428689</v>
      </c>
    </row>
    <row r="109" spans="7:41" ht="14.25" customHeight="1">
      <c r="G109" s="22"/>
      <c r="H109" s="302"/>
      <c r="J109" s="304"/>
      <c r="K109" s="19" t="s">
        <v>232</v>
      </c>
      <c r="L109" s="129" t="s">
        <v>218</v>
      </c>
      <c r="M109" s="141">
        <v>0.15594374832604216</v>
      </c>
      <c r="N109" s="141">
        <v>0.15672909869620674</v>
      </c>
      <c r="O109" s="141">
        <v>0.15751444906637133</v>
      </c>
      <c r="P109" s="141">
        <v>0.15829979943653591</v>
      </c>
      <c r="Q109" s="141">
        <v>0.15908514980670049</v>
      </c>
      <c r="R109" s="141">
        <v>0.15987050017686508</v>
      </c>
      <c r="S109" s="141">
        <v>0.16065585054702966</v>
      </c>
      <c r="T109" s="141">
        <v>0.16144120091719424</v>
      </c>
      <c r="U109" s="141">
        <v>0.16222655128735883</v>
      </c>
      <c r="V109" s="141">
        <v>0.16301190165752341</v>
      </c>
      <c r="W109" s="141">
        <v>0.163797252027688</v>
      </c>
      <c r="X109" s="141">
        <v>0.16458260239785258</v>
      </c>
      <c r="Y109" s="141">
        <v>0.16536795276801716</v>
      </c>
      <c r="Z109" s="141">
        <v>0.16615330313818158</v>
      </c>
      <c r="AA109" s="141">
        <v>0.16670365998673894</v>
      </c>
      <c r="AB109" s="141">
        <v>0.16725401683529631</v>
      </c>
      <c r="AC109" s="141">
        <v>0.16780437368385367</v>
      </c>
      <c r="AD109" s="141">
        <v>0.16835473053241104</v>
      </c>
      <c r="AE109" s="141">
        <v>0.16890508738096841</v>
      </c>
      <c r="AF109" s="141">
        <v>0.16945544422952577</v>
      </c>
      <c r="AG109" s="141">
        <v>0.17000580107808314</v>
      </c>
      <c r="AH109" s="141">
        <v>0.1705561579266405</v>
      </c>
      <c r="AI109" s="141">
        <v>0.17110651477519787</v>
      </c>
      <c r="AJ109" s="141">
        <v>0.17165687162375523</v>
      </c>
      <c r="AK109" s="141">
        <v>0.1722072284723126</v>
      </c>
      <c r="AL109" s="141">
        <v>0.17275758532086996</v>
      </c>
      <c r="AM109" s="141">
        <v>0.17330794216942733</v>
      </c>
      <c r="AN109" s="141">
        <v>0.17385829901798469</v>
      </c>
      <c r="AO109" s="143">
        <v>0.17440865586654219</v>
      </c>
    </row>
    <row r="110" spans="7:41" ht="14.25" customHeight="1" thickBot="1">
      <c r="G110" s="22"/>
      <c r="H110" s="302"/>
      <c r="J110" s="304"/>
      <c r="K110" s="144" t="s">
        <v>232</v>
      </c>
      <c r="L110" s="144" t="s">
        <v>214</v>
      </c>
      <c r="M110" s="145">
        <v>0.15358769721554841</v>
      </c>
      <c r="N110" s="145">
        <v>0.15358769721554841</v>
      </c>
      <c r="O110" s="145">
        <v>0.15358769721554841</v>
      </c>
      <c r="P110" s="145">
        <v>0.15358769721554841</v>
      </c>
      <c r="Q110" s="145">
        <v>0.15358769721554841</v>
      </c>
      <c r="R110" s="145">
        <v>0.15358769721554841</v>
      </c>
      <c r="S110" s="145">
        <v>0.15358769721554841</v>
      </c>
      <c r="T110" s="145">
        <v>0.15358769721554841</v>
      </c>
      <c r="U110" s="145">
        <v>0.15358769721554841</v>
      </c>
      <c r="V110" s="145">
        <v>0.15358769721554841</v>
      </c>
      <c r="W110" s="145">
        <v>0.15358769721554841</v>
      </c>
      <c r="X110" s="145">
        <v>0.15358769721554841</v>
      </c>
      <c r="Y110" s="145">
        <v>0.15358769721554841</v>
      </c>
      <c r="Z110" s="145">
        <v>0.15358769721554841</v>
      </c>
      <c r="AA110" s="145">
        <v>0.15442540427705728</v>
      </c>
      <c r="AB110" s="145">
        <v>0.15526311133856616</v>
      </c>
      <c r="AC110" s="145">
        <v>0.15610081840007503</v>
      </c>
      <c r="AD110" s="145">
        <v>0.15693852546158391</v>
      </c>
      <c r="AE110" s="145">
        <v>0.15777623252309278</v>
      </c>
      <c r="AF110" s="145">
        <v>0.15861393958460165</v>
      </c>
      <c r="AG110" s="145">
        <v>0.15945164664611053</v>
      </c>
      <c r="AH110" s="145">
        <v>0.1602893537076194</v>
      </c>
      <c r="AI110" s="145">
        <v>0.16112706076912828</v>
      </c>
      <c r="AJ110" s="145">
        <v>0.16196476783063715</v>
      </c>
      <c r="AK110" s="145">
        <v>0.16280247489214603</v>
      </c>
      <c r="AL110" s="145">
        <v>0.1636401819536549</v>
      </c>
      <c r="AM110" s="145">
        <v>0.16447788901516378</v>
      </c>
      <c r="AN110" s="145">
        <v>0.16531559607667265</v>
      </c>
      <c r="AO110" s="146">
        <v>0.16615330313818158</v>
      </c>
    </row>
    <row r="111" spans="7:41" ht="14.25" customHeight="1" thickTop="1">
      <c r="G111" s="22"/>
      <c r="H111" s="302"/>
      <c r="J111" s="304"/>
      <c r="K111" s="140" t="s">
        <v>233</v>
      </c>
      <c r="L111" s="140" t="s">
        <v>219</v>
      </c>
      <c r="M111" s="141">
        <v>0.1554031876782071</v>
      </c>
      <c r="N111" s="141">
        <v>0.15668724139557105</v>
      </c>
      <c r="O111" s="141">
        <v>0.15797129511293501</v>
      </c>
      <c r="P111" s="141">
        <v>0.15925534883029896</v>
      </c>
      <c r="Q111" s="141">
        <v>0.16053940254766291</v>
      </c>
      <c r="R111" s="141">
        <v>0.16182345626502687</v>
      </c>
      <c r="S111" s="141">
        <v>0.16310750998239082</v>
      </c>
      <c r="T111" s="141">
        <v>0.16439156369975477</v>
      </c>
      <c r="U111" s="141">
        <v>0.16567561741711873</v>
      </c>
      <c r="V111" s="141">
        <v>0.16695967113448268</v>
      </c>
      <c r="W111" s="141">
        <v>0.16824372485184663</v>
      </c>
      <c r="X111" s="141">
        <v>0.16952777856921059</v>
      </c>
      <c r="Y111" s="141">
        <v>0.17081183228657454</v>
      </c>
      <c r="Z111" s="141">
        <v>0.17209588600393849</v>
      </c>
      <c r="AA111" s="141">
        <v>0.17242841229136371</v>
      </c>
      <c r="AB111" s="141">
        <v>0.17276093857878894</v>
      </c>
      <c r="AC111" s="141">
        <v>0.17309346486621416</v>
      </c>
      <c r="AD111" s="141">
        <v>0.17342599115363938</v>
      </c>
      <c r="AE111" s="141">
        <v>0.1737585174410646</v>
      </c>
      <c r="AF111" s="141">
        <v>0.17409104372848982</v>
      </c>
      <c r="AG111" s="141">
        <v>0.17442357001591505</v>
      </c>
      <c r="AH111" s="141">
        <v>0.17475609630334027</v>
      </c>
      <c r="AI111" s="141">
        <v>0.17508862259076549</v>
      </c>
      <c r="AJ111" s="141">
        <v>0.17542114887819071</v>
      </c>
      <c r="AK111" s="141">
        <v>0.17575367516561594</v>
      </c>
      <c r="AL111" s="141">
        <v>0.17608620145304116</v>
      </c>
      <c r="AM111" s="141">
        <v>0.17641872774046638</v>
      </c>
      <c r="AN111" s="141">
        <v>0.1767512540278916</v>
      </c>
      <c r="AO111" s="142">
        <v>0.17708378031531663</v>
      </c>
    </row>
    <row r="112" spans="7:41" ht="14.25" customHeight="1">
      <c r="G112" s="22"/>
      <c r="H112" s="302"/>
      <c r="J112" s="304"/>
      <c r="K112" s="19" t="s">
        <v>233</v>
      </c>
      <c r="L112" s="129" t="s">
        <v>218</v>
      </c>
      <c r="M112" s="141">
        <v>0.15387583489824816</v>
      </c>
      <c r="N112" s="141">
        <v>0.15465077102229247</v>
      </c>
      <c r="O112" s="141">
        <v>0.15542570714633677</v>
      </c>
      <c r="P112" s="141">
        <v>0.15620064327038108</v>
      </c>
      <c r="Q112" s="141">
        <v>0.15697557939442539</v>
      </c>
      <c r="R112" s="141">
        <v>0.15775051551846969</v>
      </c>
      <c r="S112" s="141">
        <v>0.158525451642514</v>
      </c>
      <c r="T112" s="141">
        <v>0.1593003877665583</v>
      </c>
      <c r="U112" s="141">
        <v>0.16007532389060261</v>
      </c>
      <c r="V112" s="141">
        <v>0.16085026001464692</v>
      </c>
      <c r="W112" s="141">
        <v>0.16162519613869122</v>
      </c>
      <c r="X112" s="141">
        <v>0.16240013226273553</v>
      </c>
      <c r="Y112" s="141">
        <v>0.16317506838677984</v>
      </c>
      <c r="Z112" s="141">
        <v>0.16395000451082395</v>
      </c>
      <c r="AA112" s="141">
        <v>0.16449306327703159</v>
      </c>
      <c r="AB112" s="141">
        <v>0.16503612204323923</v>
      </c>
      <c r="AC112" s="141">
        <v>0.16557918080944686</v>
      </c>
      <c r="AD112" s="141">
        <v>0.1661222395756545</v>
      </c>
      <c r="AE112" s="141">
        <v>0.16666529834186214</v>
      </c>
      <c r="AF112" s="141">
        <v>0.16720835710806978</v>
      </c>
      <c r="AG112" s="141">
        <v>0.16775141587427742</v>
      </c>
      <c r="AH112" s="141">
        <v>0.16829447464048505</v>
      </c>
      <c r="AI112" s="141">
        <v>0.16883753340669269</v>
      </c>
      <c r="AJ112" s="141">
        <v>0.16938059217290033</v>
      </c>
      <c r="AK112" s="141">
        <v>0.16992365093910797</v>
      </c>
      <c r="AL112" s="141">
        <v>0.17046670970531561</v>
      </c>
      <c r="AM112" s="141">
        <v>0.17100976847152324</v>
      </c>
      <c r="AN112" s="141">
        <v>0.17155282723773088</v>
      </c>
      <c r="AO112" s="143">
        <v>0.17209588600393849</v>
      </c>
    </row>
    <row r="113" spans="7:41" ht="14.25" customHeight="1" thickBot="1">
      <c r="G113" s="22"/>
      <c r="H113" s="302"/>
      <c r="J113" s="304"/>
      <c r="K113" s="144" t="s">
        <v>233</v>
      </c>
      <c r="L113" s="144" t="s">
        <v>214</v>
      </c>
      <c r="M113" s="145">
        <v>0.15155102652611524</v>
      </c>
      <c r="N113" s="145">
        <v>0.15155102652611524</v>
      </c>
      <c r="O113" s="145">
        <v>0.15155102652611524</v>
      </c>
      <c r="P113" s="145">
        <v>0.15155102652611524</v>
      </c>
      <c r="Q113" s="145">
        <v>0.15155102652611524</v>
      </c>
      <c r="R113" s="145">
        <v>0.15155102652611524</v>
      </c>
      <c r="S113" s="145">
        <v>0.15155102652611524</v>
      </c>
      <c r="T113" s="145">
        <v>0.15155102652611524</v>
      </c>
      <c r="U113" s="145">
        <v>0.15155102652611524</v>
      </c>
      <c r="V113" s="145">
        <v>0.15155102652611524</v>
      </c>
      <c r="W113" s="145">
        <v>0.15155102652611524</v>
      </c>
      <c r="X113" s="145">
        <v>0.15155102652611524</v>
      </c>
      <c r="Y113" s="145">
        <v>0.15155102652611524</v>
      </c>
      <c r="Z113" s="145">
        <v>0.15155102652611524</v>
      </c>
      <c r="AA113" s="145">
        <v>0.15237762505842917</v>
      </c>
      <c r="AB113" s="145">
        <v>0.15320422359074309</v>
      </c>
      <c r="AC113" s="145">
        <v>0.15403082212305702</v>
      </c>
      <c r="AD113" s="145">
        <v>0.15485742065537095</v>
      </c>
      <c r="AE113" s="145">
        <v>0.15568401918768487</v>
      </c>
      <c r="AF113" s="145">
        <v>0.1565106177199988</v>
      </c>
      <c r="AG113" s="145">
        <v>0.15733721625231273</v>
      </c>
      <c r="AH113" s="145">
        <v>0.15816381478462666</v>
      </c>
      <c r="AI113" s="145">
        <v>0.15899041331694058</v>
      </c>
      <c r="AJ113" s="145">
        <v>0.15981701184925451</v>
      </c>
      <c r="AK113" s="145">
        <v>0.16064361038156844</v>
      </c>
      <c r="AL113" s="145">
        <v>0.16147020891388236</v>
      </c>
      <c r="AM113" s="145">
        <v>0.16229680744619629</v>
      </c>
      <c r="AN113" s="145">
        <v>0.16312340597851022</v>
      </c>
      <c r="AO113" s="146">
        <v>0.16395000451082395</v>
      </c>
    </row>
    <row r="114" spans="7:41" ht="14.25" customHeight="1" thickTop="1">
      <c r="G114" s="22"/>
      <c r="H114" s="302"/>
      <c r="J114" s="304"/>
      <c r="K114" s="140" t="s">
        <v>234</v>
      </c>
      <c r="L114" s="140" t="s">
        <v>219</v>
      </c>
      <c r="M114" s="141">
        <v>0.14806816747117116</v>
      </c>
      <c r="N114" s="141">
        <v>0.14929161393777982</v>
      </c>
      <c r="O114" s="141">
        <v>0.15051506040438847</v>
      </c>
      <c r="P114" s="141">
        <v>0.15173850687099713</v>
      </c>
      <c r="Q114" s="141">
        <v>0.15296195333760579</v>
      </c>
      <c r="R114" s="141">
        <v>0.15418539980421445</v>
      </c>
      <c r="S114" s="141">
        <v>0.1554088462708231</v>
      </c>
      <c r="T114" s="141">
        <v>0.15663229273743176</v>
      </c>
      <c r="U114" s="141">
        <v>0.15785573920404042</v>
      </c>
      <c r="V114" s="141">
        <v>0.15907918567064908</v>
      </c>
      <c r="W114" s="141">
        <v>0.16030263213725773</v>
      </c>
      <c r="X114" s="141">
        <v>0.16152607860386639</v>
      </c>
      <c r="Y114" s="141">
        <v>0.16274952507047505</v>
      </c>
      <c r="Z114" s="141">
        <v>0.16397297153708384</v>
      </c>
      <c r="AA114" s="141">
        <v>0.1642898026056781</v>
      </c>
      <c r="AB114" s="141">
        <v>0.16460663367427236</v>
      </c>
      <c r="AC114" s="141">
        <v>0.16492346474286662</v>
      </c>
      <c r="AD114" s="141">
        <v>0.16524029581146088</v>
      </c>
      <c r="AE114" s="141">
        <v>0.16555712688005514</v>
      </c>
      <c r="AF114" s="141">
        <v>0.1658739579486494</v>
      </c>
      <c r="AG114" s="141">
        <v>0.16619078901724366</v>
      </c>
      <c r="AH114" s="141">
        <v>0.16650762008583792</v>
      </c>
      <c r="AI114" s="141">
        <v>0.16682445115443217</v>
      </c>
      <c r="AJ114" s="141">
        <v>0.16714128222302643</v>
      </c>
      <c r="AK114" s="141">
        <v>0.16745811329162069</v>
      </c>
      <c r="AL114" s="141">
        <v>0.16777494436021495</v>
      </c>
      <c r="AM114" s="141">
        <v>0.16809177542880921</v>
      </c>
      <c r="AN114" s="141">
        <v>0.16840860649740347</v>
      </c>
      <c r="AO114" s="142">
        <v>0.16872543756599792</v>
      </c>
    </row>
    <row r="115" spans="7:41" ht="14.25" customHeight="1">
      <c r="G115" s="22"/>
      <c r="H115" s="302"/>
      <c r="J115" s="304"/>
      <c r="K115" s="19" t="s">
        <v>234</v>
      </c>
      <c r="L115" s="129" t="s">
        <v>218</v>
      </c>
      <c r="M115" s="141">
        <v>0.14661290564167245</v>
      </c>
      <c r="N115" s="141">
        <v>0.14735126483178154</v>
      </c>
      <c r="O115" s="141">
        <v>0.14808962402189063</v>
      </c>
      <c r="P115" s="141">
        <v>0.14882798321199972</v>
      </c>
      <c r="Q115" s="141">
        <v>0.14956634240210881</v>
      </c>
      <c r="R115" s="141">
        <v>0.1503047015922179</v>
      </c>
      <c r="S115" s="141">
        <v>0.15104306078232699</v>
      </c>
      <c r="T115" s="141">
        <v>0.15178141997243608</v>
      </c>
      <c r="U115" s="141">
        <v>0.15251977916254517</v>
      </c>
      <c r="V115" s="141">
        <v>0.15325813835265426</v>
      </c>
      <c r="W115" s="141">
        <v>0.15399649754276334</v>
      </c>
      <c r="X115" s="141">
        <v>0.15473485673287243</v>
      </c>
      <c r="Y115" s="141">
        <v>0.15547321592298152</v>
      </c>
      <c r="Z115" s="141">
        <v>0.15621157511309053</v>
      </c>
      <c r="AA115" s="141">
        <v>0.15672900154135674</v>
      </c>
      <c r="AB115" s="141">
        <v>0.15724642796962296</v>
      </c>
      <c r="AC115" s="141">
        <v>0.15776385439788917</v>
      </c>
      <c r="AD115" s="141">
        <v>0.15828128082615539</v>
      </c>
      <c r="AE115" s="141">
        <v>0.15879870725442161</v>
      </c>
      <c r="AF115" s="141">
        <v>0.15931613368268782</v>
      </c>
      <c r="AG115" s="141">
        <v>0.15983356011095404</v>
      </c>
      <c r="AH115" s="141">
        <v>0.16035098653922025</v>
      </c>
      <c r="AI115" s="141">
        <v>0.16086841296748647</v>
      </c>
      <c r="AJ115" s="141">
        <v>0.16138583939575268</v>
      </c>
      <c r="AK115" s="141">
        <v>0.1619032658240189</v>
      </c>
      <c r="AL115" s="141">
        <v>0.16242069225228511</v>
      </c>
      <c r="AM115" s="141">
        <v>0.16293811868055133</v>
      </c>
      <c r="AN115" s="141">
        <v>0.16345554510881755</v>
      </c>
      <c r="AO115" s="143">
        <v>0.16397297153708384</v>
      </c>
    </row>
    <row r="116" spans="7:41" ht="14.25" customHeight="1" thickBot="1">
      <c r="G116" s="22"/>
      <c r="H116" s="302"/>
      <c r="J116" s="304"/>
      <c r="K116" s="144" t="s">
        <v>234</v>
      </c>
      <c r="L116" s="144" t="s">
        <v>214</v>
      </c>
      <c r="M116" s="145">
        <v>0.14439782807134519</v>
      </c>
      <c r="N116" s="145">
        <v>0.14439782807134519</v>
      </c>
      <c r="O116" s="145">
        <v>0.14439782807134519</v>
      </c>
      <c r="P116" s="145">
        <v>0.14439782807134519</v>
      </c>
      <c r="Q116" s="145">
        <v>0.14439782807134519</v>
      </c>
      <c r="R116" s="145">
        <v>0.14439782807134519</v>
      </c>
      <c r="S116" s="145">
        <v>0.14439782807134519</v>
      </c>
      <c r="T116" s="145">
        <v>0.14439782807134519</v>
      </c>
      <c r="U116" s="145">
        <v>0.14439782807134519</v>
      </c>
      <c r="V116" s="145">
        <v>0.14439782807134519</v>
      </c>
      <c r="W116" s="145">
        <v>0.14439782807134519</v>
      </c>
      <c r="X116" s="145">
        <v>0.14439782807134519</v>
      </c>
      <c r="Y116" s="145">
        <v>0.14439782807134519</v>
      </c>
      <c r="Z116" s="145">
        <v>0.14439782807134519</v>
      </c>
      <c r="AA116" s="145">
        <v>0.14518541120746153</v>
      </c>
      <c r="AB116" s="145">
        <v>0.14597299434357788</v>
      </c>
      <c r="AC116" s="145">
        <v>0.14676057747969423</v>
      </c>
      <c r="AD116" s="145">
        <v>0.14754816061581058</v>
      </c>
      <c r="AE116" s="145">
        <v>0.14833574375192693</v>
      </c>
      <c r="AF116" s="145">
        <v>0.14912332688804328</v>
      </c>
      <c r="AG116" s="145">
        <v>0.14991091002415963</v>
      </c>
      <c r="AH116" s="145">
        <v>0.15069849316027598</v>
      </c>
      <c r="AI116" s="145">
        <v>0.15148607629639232</v>
      </c>
      <c r="AJ116" s="145">
        <v>0.15227365943250867</v>
      </c>
      <c r="AK116" s="145">
        <v>0.15306124256862502</v>
      </c>
      <c r="AL116" s="145">
        <v>0.15384882570474137</v>
      </c>
      <c r="AM116" s="145">
        <v>0.15463640884085772</v>
      </c>
      <c r="AN116" s="145">
        <v>0.15542399197697407</v>
      </c>
      <c r="AO116" s="146">
        <v>0.15621157511309053</v>
      </c>
    </row>
    <row r="117" spans="7:41" ht="14.25" customHeight="1" thickTop="1">
      <c r="G117" s="22"/>
      <c r="H117" s="302"/>
      <c r="J117" s="304"/>
      <c r="K117" s="140" t="s">
        <v>235</v>
      </c>
      <c r="L117" s="140" t="s">
        <v>219</v>
      </c>
      <c r="M117" s="141">
        <v>0.14062506107983974</v>
      </c>
      <c r="N117" s="141">
        <v>0.14178700720933618</v>
      </c>
      <c r="O117" s="141">
        <v>0.14294895333883262</v>
      </c>
      <c r="P117" s="141">
        <v>0.14411089946832906</v>
      </c>
      <c r="Q117" s="141">
        <v>0.1452728455978255</v>
      </c>
      <c r="R117" s="141">
        <v>0.14643479172732193</v>
      </c>
      <c r="S117" s="141">
        <v>0.14759673785681837</v>
      </c>
      <c r="T117" s="141">
        <v>0.14875868398631481</v>
      </c>
      <c r="U117" s="141">
        <v>0.14992063011581125</v>
      </c>
      <c r="V117" s="141">
        <v>0.15108257624530769</v>
      </c>
      <c r="W117" s="141">
        <v>0.15224452237480413</v>
      </c>
      <c r="X117" s="141">
        <v>0.15340646850430056</v>
      </c>
      <c r="Y117" s="141">
        <v>0.154568414633797</v>
      </c>
      <c r="Z117" s="141">
        <v>0.15573036076329341</v>
      </c>
      <c r="AA117" s="141">
        <v>0.15603126533403266</v>
      </c>
      <c r="AB117" s="141">
        <v>0.15633216990477192</v>
      </c>
      <c r="AC117" s="141">
        <v>0.15663307447551117</v>
      </c>
      <c r="AD117" s="141">
        <v>0.15693397904625042</v>
      </c>
      <c r="AE117" s="141">
        <v>0.15723488361698967</v>
      </c>
      <c r="AF117" s="141">
        <v>0.15753578818772893</v>
      </c>
      <c r="AG117" s="141">
        <v>0.15783669275846818</v>
      </c>
      <c r="AH117" s="141">
        <v>0.15813759732920743</v>
      </c>
      <c r="AI117" s="141">
        <v>0.15843850189994668</v>
      </c>
      <c r="AJ117" s="141">
        <v>0.15873940647068593</v>
      </c>
      <c r="AK117" s="141">
        <v>0.15904031104142519</v>
      </c>
      <c r="AL117" s="141">
        <v>0.15934121561216444</v>
      </c>
      <c r="AM117" s="141">
        <v>0.15964212018290369</v>
      </c>
      <c r="AN117" s="141">
        <v>0.15994302475364294</v>
      </c>
      <c r="AO117" s="142">
        <v>0.16024392932438219</v>
      </c>
    </row>
    <row r="118" spans="7:41" ht="14.25" customHeight="1">
      <c r="G118" s="22"/>
      <c r="H118" s="302"/>
      <c r="J118" s="304"/>
      <c r="K118" s="19" t="s">
        <v>235</v>
      </c>
      <c r="L118" s="129" t="s">
        <v>218</v>
      </c>
      <c r="M118" s="141">
        <v>0.13924295250677138</v>
      </c>
      <c r="N118" s="141">
        <v>0.13994419577857836</v>
      </c>
      <c r="O118" s="141">
        <v>0.14064543905038535</v>
      </c>
      <c r="P118" s="141">
        <v>0.14134668232219233</v>
      </c>
      <c r="Q118" s="141">
        <v>0.14204792559399931</v>
      </c>
      <c r="R118" s="141">
        <v>0.1427491688658063</v>
      </c>
      <c r="S118" s="141">
        <v>0.14345041213761328</v>
      </c>
      <c r="T118" s="141">
        <v>0.14415165540942027</v>
      </c>
      <c r="U118" s="141">
        <v>0.14485289868122725</v>
      </c>
      <c r="V118" s="141">
        <v>0.14555414195303423</v>
      </c>
      <c r="W118" s="141">
        <v>0.14625538522484122</v>
      </c>
      <c r="X118" s="141">
        <v>0.1469566284966482</v>
      </c>
      <c r="Y118" s="141">
        <v>0.14765787176845518</v>
      </c>
      <c r="Z118" s="141">
        <v>0.14835911504026239</v>
      </c>
      <c r="AA118" s="141">
        <v>0.1488505314217978</v>
      </c>
      <c r="AB118" s="141">
        <v>0.14934194780333321</v>
      </c>
      <c r="AC118" s="141">
        <v>0.14983336418486862</v>
      </c>
      <c r="AD118" s="141">
        <v>0.15032478056640403</v>
      </c>
      <c r="AE118" s="141">
        <v>0.15081619694793943</v>
      </c>
      <c r="AF118" s="141">
        <v>0.15130761332947484</v>
      </c>
      <c r="AG118" s="141">
        <v>0.15179902971101025</v>
      </c>
      <c r="AH118" s="141">
        <v>0.15229044609254566</v>
      </c>
      <c r="AI118" s="141">
        <v>0.15278186247408107</v>
      </c>
      <c r="AJ118" s="141">
        <v>0.15327327885561648</v>
      </c>
      <c r="AK118" s="141">
        <v>0.15376469523715189</v>
      </c>
      <c r="AL118" s="141">
        <v>0.1542561116186873</v>
      </c>
      <c r="AM118" s="141">
        <v>0.15474752800022271</v>
      </c>
      <c r="AN118" s="141">
        <v>0.15523894438175811</v>
      </c>
      <c r="AO118" s="143">
        <v>0.15573036076329341</v>
      </c>
    </row>
    <row r="119" spans="7:41" ht="14.25" customHeight="1" thickBot="1">
      <c r="G119" s="22"/>
      <c r="H119" s="302"/>
      <c r="J119" s="304"/>
      <c r="K119" s="144" t="s">
        <v>235</v>
      </c>
      <c r="L119" s="144" t="s">
        <v>214</v>
      </c>
      <c r="M119" s="145">
        <v>0.13713922269135043</v>
      </c>
      <c r="N119" s="145">
        <v>0.13713922269135043</v>
      </c>
      <c r="O119" s="145">
        <v>0.13713922269135043</v>
      </c>
      <c r="P119" s="145">
        <v>0.13713922269135043</v>
      </c>
      <c r="Q119" s="145">
        <v>0.13713922269135043</v>
      </c>
      <c r="R119" s="145">
        <v>0.13713922269135043</v>
      </c>
      <c r="S119" s="145">
        <v>0.13713922269135043</v>
      </c>
      <c r="T119" s="145">
        <v>0.13713922269135043</v>
      </c>
      <c r="U119" s="145">
        <v>0.13713922269135043</v>
      </c>
      <c r="V119" s="145">
        <v>0.13713922269135043</v>
      </c>
      <c r="W119" s="145">
        <v>0.13713922269135043</v>
      </c>
      <c r="X119" s="145">
        <v>0.13713922269135043</v>
      </c>
      <c r="Y119" s="145">
        <v>0.13713922269135043</v>
      </c>
      <c r="Z119" s="145">
        <v>0.13713922269135043</v>
      </c>
      <c r="AA119" s="145">
        <v>0.13788721551461122</v>
      </c>
      <c r="AB119" s="145">
        <v>0.13863520833787202</v>
      </c>
      <c r="AC119" s="145">
        <v>0.13938320116113281</v>
      </c>
      <c r="AD119" s="145">
        <v>0.14013119398439361</v>
      </c>
      <c r="AE119" s="145">
        <v>0.14087918680765441</v>
      </c>
      <c r="AF119" s="145">
        <v>0.1416271796309152</v>
      </c>
      <c r="AG119" s="145">
        <v>0.142375172454176</v>
      </c>
      <c r="AH119" s="145">
        <v>0.14312316527743679</v>
      </c>
      <c r="AI119" s="145">
        <v>0.14387115810069759</v>
      </c>
      <c r="AJ119" s="145">
        <v>0.14461915092395838</v>
      </c>
      <c r="AK119" s="145">
        <v>0.14536714374721918</v>
      </c>
      <c r="AL119" s="145">
        <v>0.14611513657047998</v>
      </c>
      <c r="AM119" s="145">
        <v>0.14686312939374077</v>
      </c>
      <c r="AN119" s="145">
        <v>0.14761112221700157</v>
      </c>
      <c r="AO119" s="146">
        <v>0.14835911504026239</v>
      </c>
    </row>
    <row r="120" spans="7:41" ht="14.25" customHeight="1" thickTop="1">
      <c r="G120" s="22"/>
      <c r="H120" s="302"/>
      <c r="J120" s="304"/>
      <c r="K120" s="140" t="s">
        <v>236</v>
      </c>
      <c r="L120" s="140" t="s">
        <v>219</v>
      </c>
      <c r="M120" s="141">
        <v>0.13498464379683944</v>
      </c>
      <c r="N120" s="141">
        <v>0.13609998471258236</v>
      </c>
      <c r="O120" s="141">
        <v>0.13721532562832528</v>
      </c>
      <c r="P120" s="141">
        <v>0.1383306665440682</v>
      </c>
      <c r="Q120" s="141">
        <v>0.13944600745981112</v>
      </c>
      <c r="R120" s="141">
        <v>0.14056134837555403</v>
      </c>
      <c r="S120" s="141">
        <v>0.14167668929129695</v>
      </c>
      <c r="T120" s="141">
        <v>0.14279203020703987</v>
      </c>
      <c r="U120" s="141">
        <v>0.14390737112278279</v>
      </c>
      <c r="V120" s="141">
        <v>0.14502271203852571</v>
      </c>
      <c r="W120" s="141">
        <v>0.14613805295426863</v>
      </c>
      <c r="X120" s="141">
        <v>0.14725339387001155</v>
      </c>
      <c r="Y120" s="141">
        <v>0.14836873478575446</v>
      </c>
      <c r="Z120" s="141">
        <v>0.14948407570149747</v>
      </c>
      <c r="AA120" s="141">
        <v>0.14977291110527388</v>
      </c>
      <c r="AB120" s="141">
        <v>0.1500617465090503</v>
      </c>
      <c r="AC120" s="141">
        <v>0.15035058191282671</v>
      </c>
      <c r="AD120" s="141">
        <v>0.15063941731660313</v>
      </c>
      <c r="AE120" s="141">
        <v>0.15092825272037955</v>
      </c>
      <c r="AF120" s="141">
        <v>0.15121708812415596</v>
      </c>
      <c r="AG120" s="141">
        <v>0.15150592352793238</v>
      </c>
      <c r="AH120" s="141">
        <v>0.1517947589317088</v>
      </c>
      <c r="AI120" s="141">
        <v>0.15208359433548521</v>
      </c>
      <c r="AJ120" s="141">
        <v>0.15237242973926163</v>
      </c>
      <c r="AK120" s="141">
        <v>0.15266126514303804</v>
      </c>
      <c r="AL120" s="141">
        <v>0.15295010054681446</v>
      </c>
      <c r="AM120" s="141">
        <v>0.15323893595059088</v>
      </c>
      <c r="AN120" s="141">
        <v>0.15352777135436729</v>
      </c>
      <c r="AO120" s="142">
        <v>0.15381660675814374</v>
      </c>
    </row>
    <row r="121" spans="7:41" ht="14.25" customHeight="1">
      <c r="G121" s="22"/>
      <c r="H121" s="302"/>
      <c r="J121" s="304"/>
      <c r="K121" s="19" t="s">
        <v>236</v>
      </c>
      <c r="L121" s="129" t="s">
        <v>218</v>
      </c>
      <c r="M121" s="141">
        <v>0.13365797106872407</v>
      </c>
      <c r="N121" s="141">
        <v>0.13433108774176186</v>
      </c>
      <c r="O121" s="141">
        <v>0.13500420441479966</v>
      </c>
      <c r="P121" s="141">
        <v>0.13567732108783745</v>
      </c>
      <c r="Q121" s="141">
        <v>0.13635043776087524</v>
      </c>
      <c r="R121" s="141">
        <v>0.13702355443391304</v>
      </c>
      <c r="S121" s="141">
        <v>0.13769667110695083</v>
      </c>
      <c r="T121" s="141">
        <v>0.13836978777998862</v>
      </c>
      <c r="U121" s="141">
        <v>0.13904290445302642</v>
      </c>
      <c r="V121" s="141">
        <v>0.13971602112606421</v>
      </c>
      <c r="W121" s="141">
        <v>0.140389137799102</v>
      </c>
      <c r="X121" s="141">
        <v>0.1410622544721398</v>
      </c>
      <c r="Y121" s="141">
        <v>0.14173537114517759</v>
      </c>
      <c r="Z121" s="141">
        <v>0.14240848781821538</v>
      </c>
      <c r="AA121" s="141">
        <v>0.14288019367710086</v>
      </c>
      <c r="AB121" s="141">
        <v>0.14335189953598634</v>
      </c>
      <c r="AC121" s="141">
        <v>0.14382360539487182</v>
      </c>
      <c r="AD121" s="141">
        <v>0.1442953112537573</v>
      </c>
      <c r="AE121" s="141">
        <v>0.14476701711264278</v>
      </c>
      <c r="AF121" s="141">
        <v>0.14523872297152826</v>
      </c>
      <c r="AG121" s="141">
        <v>0.14571042883041374</v>
      </c>
      <c r="AH121" s="141">
        <v>0.14618213468929922</v>
      </c>
      <c r="AI121" s="141">
        <v>0.1466538405481847</v>
      </c>
      <c r="AJ121" s="141">
        <v>0.14712554640707018</v>
      </c>
      <c r="AK121" s="141">
        <v>0.14759725226595566</v>
      </c>
      <c r="AL121" s="141">
        <v>0.14806895812484114</v>
      </c>
      <c r="AM121" s="141">
        <v>0.14854066398372662</v>
      </c>
      <c r="AN121" s="141">
        <v>0.1490123698426121</v>
      </c>
      <c r="AO121" s="143">
        <v>0.14948407570149747</v>
      </c>
    </row>
    <row r="122" spans="7:41" ht="14.25" customHeight="1" thickBot="1">
      <c r="G122" s="22"/>
      <c r="H122" s="302"/>
      <c r="J122" s="304"/>
      <c r="K122" s="144" t="s">
        <v>236</v>
      </c>
      <c r="L122" s="144" t="s">
        <v>214</v>
      </c>
      <c r="M122" s="145">
        <v>0.13163862104961069</v>
      </c>
      <c r="N122" s="145">
        <v>0.13163862104961069</v>
      </c>
      <c r="O122" s="145">
        <v>0.13163862104961069</v>
      </c>
      <c r="P122" s="145">
        <v>0.13163862104961069</v>
      </c>
      <c r="Q122" s="145">
        <v>0.13163862104961069</v>
      </c>
      <c r="R122" s="145">
        <v>0.13163862104961069</v>
      </c>
      <c r="S122" s="145">
        <v>0.13163862104961069</v>
      </c>
      <c r="T122" s="145">
        <v>0.13163862104961069</v>
      </c>
      <c r="U122" s="145">
        <v>0.13163862104961069</v>
      </c>
      <c r="V122" s="145">
        <v>0.13163862104961069</v>
      </c>
      <c r="W122" s="145">
        <v>0.13163862104961069</v>
      </c>
      <c r="X122" s="145">
        <v>0.13163862104961069</v>
      </c>
      <c r="Y122" s="145">
        <v>0.13163862104961069</v>
      </c>
      <c r="Z122" s="145">
        <v>0.13163862104961069</v>
      </c>
      <c r="AA122" s="145">
        <v>0.13235661216751768</v>
      </c>
      <c r="AB122" s="145">
        <v>0.13307460328542467</v>
      </c>
      <c r="AC122" s="145">
        <v>0.13379259440333166</v>
      </c>
      <c r="AD122" s="145">
        <v>0.13451058552123865</v>
      </c>
      <c r="AE122" s="145">
        <v>0.13522857663914564</v>
      </c>
      <c r="AF122" s="145">
        <v>0.13594656775705263</v>
      </c>
      <c r="AG122" s="145">
        <v>0.13666455887495962</v>
      </c>
      <c r="AH122" s="145">
        <v>0.13738254999286661</v>
      </c>
      <c r="AI122" s="145">
        <v>0.13810054111077361</v>
      </c>
      <c r="AJ122" s="145">
        <v>0.1388185322286806</v>
      </c>
      <c r="AK122" s="145">
        <v>0.13953652334658759</v>
      </c>
      <c r="AL122" s="145">
        <v>0.14025451446449458</v>
      </c>
      <c r="AM122" s="145">
        <v>0.14097250558240157</v>
      </c>
      <c r="AN122" s="145">
        <v>0.14169049670030856</v>
      </c>
      <c r="AO122" s="146">
        <v>0.14240848781821538</v>
      </c>
    </row>
    <row r="123" spans="7:41" ht="14.25" customHeight="1" thickTop="1">
      <c r="G123" s="22"/>
      <c r="H123" s="302"/>
      <c r="J123" s="304"/>
      <c r="K123" s="140" t="s">
        <v>237</v>
      </c>
      <c r="L123" s="140" t="s">
        <v>219</v>
      </c>
      <c r="M123" s="141">
        <v>0.12278875859490863</v>
      </c>
      <c r="N123" s="141">
        <v>0.12380332827188835</v>
      </c>
      <c r="O123" s="141">
        <v>0.12481789794886806</v>
      </c>
      <c r="P123" s="141">
        <v>0.12583246762584779</v>
      </c>
      <c r="Q123" s="141">
        <v>0.12684703730282751</v>
      </c>
      <c r="R123" s="141">
        <v>0.12786160697980722</v>
      </c>
      <c r="S123" s="141">
        <v>0.12887617665678694</v>
      </c>
      <c r="T123" s="141">
        <v>0.12989074633376665</v>
      </c>
      <c r="U123" s="141">
        <v>0.13090531601074637</v>
      </c>
      <c r="V123" s="141">
        <v>0.13191988568772609</v>
      </c>
      <c r="W123" s="141">
        <v>0.1329344553647058</v>
      </c>
      <c r="X123" s="141">
        <v>0.13394902504168552</v>
      </c>
      <c r="Y123" s="141">
        <v>0.13496359471866523</v>
      </c>
      <c r="Z123" s="141">
        <v>0.13597816439564503</v>
      </c>
      <c r="AA123" s="141">
        <v>0.13624090347225692</v>
      </c>
      <c r="AB123" s="141">
        <v>0.13650364254886882</v>
      </c>
      <c r="AC123" s="141">
        <v>0.13676638162548072</v>
      </c>
      <c r="AD123" s="141">
        <v>0.13702912070209261</v>
      </c>
      <c r="AE123" s="141">
        <v>0.13729185977870451</v>
      </c>
      <c r="AF123" s="141">
        <v>0.1375545988553164</v>
      </c>
      <c r="AG123" s="141">
        <v>0.1378173379319283</v>
      </c>
      <c r="AH123" s="141">
        <v>0.13808007700854019</v>
      </c>
      <c r="AI123" s="141">
        <v>0.13834281608515209</v>
      </c>
      <c r="AJ123" s="141">
        <v>0.13860555516176398</v>
      </c>
      <c r="AK123" s="141">
        <v>0.13886829423837588</v>
      </c>
      <c r="AL123" s="141">
        <v>0.13913103331498777</v>
      </c>
      <c r="AM123" s="141">
        <v>0.13939377239159967</v>
      </c>
      <c r="AN123" s="141">
        <v>0.13965651146821156</v>
      </c>
      <c r="AO123" s="142">
        <v>0.13991925054482326</v>
      </c>
    </row>
    <row r="124" spans="7:41" ht="14.25" customHeight="1">
      <c r="G124" s="22"/>
      <c r="H124" s="302"/>
      <c r="J124" s="304"/>
      <c r="K124" s="19" t="s">
        <v>237</v>
      </c>
      <c r="L124" s="129" t="s">
        <v>218</v>
      </c>
      <c r="M124" s="141">
        <v>0.12158195097024145</v>
      </c>
      <c r="N124" s="141">
        <v>0.12219425143899877</v>
      </c>
      <c r="O124" s="141">
        <v>0.12280655190775609</v>
      </c>
      <c r="P124" s="141">
        <v>0.12341885237651341</v>
      </c>
      <c r="Q124" s="141">
        <v>0.12403115284527073</v>
      </c>
      <c r="R124" s="141">
        <v>0.12464345331402805</v>
      </c>
      <c r="S124" s="141">
        <v>0.12525575378278539</v>
      </c>
      <c r="T124" s="141">
        <v>0.12586805425154271</v>
      </c>
      <c r="U124" s="141">
        <v>0.12648035472030003</v>
      </c>
      <c r="V124" s="141">
        <v>0.12709265518905735</v>
      </c>
      <c r="W124" s="141">
        <v>0.12770495565781467</v>
      </c>
      <c r="X124" s="141">
        <v>0.12831725612657199</v>
      </c>
      <c r="Y124" s="141">
        <v>0.12892955659532931</v>
      </c>
      <c r="Z124" s="141">
        <v>0.12954185706408672</v>
      </c>
      <c r="AA124" s="141">
        <v>0.12997094421952393</v>
      </c>
      <c r="AB124" s="141">
        <v>0.13040003137496115</v>
      </c>
      <c r="AC124" s="141">
        <v>0.13082911853039836</v>
      </c>
      <c r="AD124" s="141">
        <v>0.13125820568583557</v>
      </c>
      <c r="AE124" s="141">
        <v>0.13168729284127279</v>
      </c>
      <c r="AF124" s="141">
        <v>0.13211637999671</v>
      </c>
      <c r="AG124" s="141">
        <v>0.13254546715214721</v>
      </c>
      <c r="AH124" s="141">
        <v>0.13297455430758442</v>
      </c>
      <c r="AI124" s="141">
        <v>0.13340364146302164</v>
      </c>
      <c r="AJ124" s="141">
        <v>0.13383272861845885</v>
      </c>
      <c r="AK124" s="141">
        <v>0.13426181577389606</v>
      </c>
      <c r="AL124" s="141">
        <v>0.13469090292933328</v>
      </c>
      <c r="AM124" s="141">
        <v>0.13511999008477049</v>
      </c>
      <c r="AN124" s="141">
        <v>0.1355490772402077</v>
      </c>
      <c r="AO124" s="143">
        <v>0.13597816439564503</v>
      </c>
    </row>
    <row r="125" spans="7:41" ht="14.25" customHeight="1" thickBot="1">
      <c r="G125" s="22"/>
      <c r="H125" s="302"/>
      <c r="J125" s="305"/>
      <c r="K125" s="144" t="s">
        <v>237</v>
      </c>
      <c r="L125" s="144" t="s">
        <v>214</v>
      </c>
      <c r="M125" s="145">
        <v>0.11974504956396949</v>
      </c>
      <c r="N125" s="145">
        <v>0.11974504956396949</v>
      </c>
      <c r="O125" s="145">
        <v>0.11974504956396949</v>
      </c>
      <c r="P125" s="145">
        <v>0.11974504956396949</v>
      </c>
      <c r="Q125" s="145">
        <v>0.11974504956396949</v>
      </c>
      <c r="R125" s="145">
        <v>0.11974504956396949</v>
      </c>
      <c r="S125" s="145">
        <v>0.11974504956396949</v>
      </c>
      <c r="T125" s="145">
        <v>0.11974504956396949</v>
      </c>
      <c r="U125" s="141">
        <v>0.11974504956396949</v>
      </c>
      <c r="V125" s="145">
        <v>0.11974504956396949</v>
      </c>
      <c r="W125" s="145">
        <v>0.11974504956396949</v>
      </c>
      <c r="X125" s="145">
        <v>0.11974504956396949</v>
      </c>
      <c r="Y125" s="145">
        <v>0.11974504956396949</v>
      </c>
      <c r="Z125" s="145">
        <v>0.11974504956396949</v>
      </c>
      <c r="AA125" s="145">
        <v>0.12039817006397731</v>
      </c>
      <c r="AB125" s="145">
        <v>0.12105129056398513</v>
      </c>
      <c r="AC125" s="145">
        <v>0.12170441106399295</v>
      </c>
      <c r="AD125" s="145">
        <v>0.12235753156400077</v>
      </c>
      <c r="AE125" s="145">
        <v>0.12301065206400859</v>
      </c>
      <c r="AF125" s="145">
        <v>0.12366377256401641</v>
      </c>
      <c r="AG125" s="145">
        <v>0.12431689306402423</v>
      </c>
      <c r="AH125" s="145">
        <v>0.12497001356403205</v>
      </c>
      <c r="AI125" s="145">
        <v>0.12562313406403985</v>
      </c>
      <c r="AJ125" s="145">
        <v>0.12627625456404767</v>
      </c>
      <c r="AK125" s="145">
        <v>0.12692937506405549</v>
      </c>
      <c r="AL125" s="145">
        <v>0.12758249556406331</v>
      </c>
      <c r="AM125" s="145">
        <v>0.12823561606407113</v>
      </c>
      <c r="AN125" s="145">
        <v>0.12888873656407895</v>
      </c>
      <c r="AO125" s="146">
        <v>0.12954185706408672</v>
      </c>
    </row>
    <row r="126" spans="7:41" ht="14.25" customHeight="1" thickTop="1">
      <c r="G126" s="22"/>
      <c r="H126" s="302"/>
      <c r="J126" s="147"/>
      <c r="K126" s="19"/>
      <c r="L126" s="19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7:41" ht="14.25" customHeight="1">
      <c r="G127" s="22"/>
      <c r="H127" s="302"/>
      <c r="J127" s="78"/>
      <c r="M127" s="128">
        <v>2022</v>
      </c>
      <c r="N127" s="128">
        <v>2023</v>
      </c>
      <c r="O127" s="128">
        <v>2024</v>
      </c>
      <c r="P127" s="128">
        <v>2025</v>
      </c>
      <c r="Q127" s="128">
        <v>2026</v>
      </c>
      <c r="R127" s="128">
        <v>2027</v>
      </c>
      <c r="S127" s="128">
        <v>2028</v>
      </c>
      <c r="T127" s="128">
        <v>2029</v>
      </c>
      <c r="U127" s="128">
        <v>2030</v>
      </c>
      <c r="V127" s="128">
        <v>2031</v>
      </c>
      <c r="W127" s="128">
        <v>2032</v>
      </c>
      <c r="X127" s="128">
        <v>2033</v>
      </c>
      <c r="Y127" s="128">
        <v>2034</v>
      </c>
      <c r="Z127" s="128">
        <v>2035</v>
      </c>
      <c r="AA127" s="128">
        <v>2036</v>
      </c>
      <c r="AB127" s="128">
        <v>2037</v>
      </c>
      <c r="AC127" s="128">
        <v>2038</v>
      </c>
      <c r="AD127" s="128">
        <v>2039</v>
      </c>
      <c r="AE127" s="128">
        <v>2040</v>
      </c>
      <c r="AF127" s="128">
        <v>2041</v>
      </c>
      <c r="AG127" s="128">
        <v>2042</v>
      </c>
      <c r="AH127" s="128">
        <v>2043</v>
      </c>
      <c r="AI127" s="128">
        <v>2044</v>
      </c>
      <c r="AJ127" s="128">
        <v>2045</v>
      </c>
      <c r="AK127" s="128">
        <v>2046</v>
      </c>
      <c r="AL127" s="128">
        <v>2047</v>
      </c>
      <c r="AM127" s="128">
        <v>2048</v>
      </c>
      <c r="AN127" s="128">
        <v>2049</v>
      </c>
      <c r="AO127" s="128">
        <v>2050</v>
      </c>
    </row>
    <row r="128" spans="7:41" ht="14.25" customHeight="1">
      <c r="G128" s="22"/>
      <c r="H128" s="302"/>
      <c r="J128" s="303" t="s">
        <v>163</v>
      </c>
      <c r="K128" s="140" t="s">
        <v>228</v>
      </c>
      <c r="L128" s="140" t="s">
        <v>219</v>
      </c>
      <c r="M128" s="148">
        <f t="shared" ref="M128:AO136" si="5">M96*8760</f>
        <v>1673.1278019158699</v>
      </c>
      <c r="N128" s="148">
        <f t="shared" si="5"/>
        <v>1686.9523959011858</v>
      </c>
      <c r="O128" s="148">
        <f t="shared" si="5"/>
        <v>1700.7769898865017</v>
      </c>
      <c r="P128" s="148">
        <f t="shared" si="5"/>
        <v>1714.6015838718176</v>
      </c>
      <c r="Q128" s="148">
        <f t="shared" si="5"/>
        <v>1728.4261778571336</v>
      </c>
      <c r="R128" s="148">
        <f t="shared" si="5"/>
        <v>1742.2507718424495</v>
      </c>
      <c r="S128" s="148">
        <f t="shared" si="5"/>
        <v>1756.0753658277652</v>
      </c>
      <c r="T128" s="148">
        <f t="shared" si="5"/>
        <v>1769.8999598130811</v>
      </c>
      <c r="U128" s="148">
        <f t="shared" si="5"/>
        <v>1783.724553798397</v>
      </c>
      <c r="V128" s="148">
        <f t="shared" si="5"/>
        <v>1797.5491477837129</v>
      </c>
      <c r="W128" s="148">
        <f t="shared" si="5"/>
        <v>1811.3737417690288</v>
      </c>
      <c r="X128" s="148">
        <f t="shared" si="5"/>
        <v>1825.1983357543447</v>
      </c>
      <c r="Y128" s="148">
        <f t="shared" si="5"/>
        <v>1839.0229297396604</v>
      </c>
      <c r="Z128" s="148">
        <f t="shared" si="5"/>
        <v>1852.8475237249761</v>
      </c>
      <c r="AA128" s="148">
        <f t="shared" si="5"/>
        <v>1856.4276238803927</v>
      </c>
      <c r="AB128" s="148">
        <f t="shared" si="5"/>
        <v>1860.0077240358094</v>
      </c>
      <c r="AC128" s="148">
        <f t="shared" si="5"/>
        <v>1863.5878241912258</v>
      </c>
      <c r="AD128" s="148">
        <f t="shared" si="5"/>
        <v>1867.1679243466424</v>
      </c>
      <c r="AE128" s="148">
        <f t="shared" si="5"/>
        <v>1870.748024502059</v>
      </c>
      <c r="AF128" s="148">
        <f t="shared" si="5"/>
        <v>1874.3281246574754</v>
      </c>
      <c r="AG128" s="148">
        <f t="shared" si="5"/>
        <v>1877.9082248128921</v>
      </c>
      <c r="AH128" s="148">
        <f t="shared" si="5"/>
        <v>1881.4883249683087</v>
      </c>
      <c r="AI128" s="148">
        <f t="shared" si="5"/>
        <v>1885.0684251237251</v>
      </c>
      <c r="AJ128" s="148">
        <f t="shared" si="5"/>
        <v>1888.6485252791417</v>
      </c>
      <c r="AK128" s="148">
        <f t="shared" si="5"/>
        <v>1892.2286254345584</v>
      </c>
      <c r="AL128" s="148">
        <f t="shared" si="5"/>
        <v>1895.8087255899748</v>
      </c>
      <c r="AM128" s="148">
        <f t="shared" si="5"/>
        <v>1899.3888257453914</v>
      </c>
      <c r="AN128" s="148">
        <f t="shared" si="5"/>
        <v>1902.968925900808</v>
      </c>
      <c r="AO128" s="148">
        <f t="shared" si="5"/>
        <v>1906.5490260562251</v>
      </c>
    </row>
    <row r="129" spans="7:43" ht="14.25" customHeight="1">
      <c r="G129" s="22"/>
      <c r="H129" s="302"/>
      <c r="J129" s="304"/>
      <c r="K129" s="19" t="s">
        <v>228</v>
      </c>
      <c r="L129" s="129" t="s">
        <v>218</v>
      </c>
      <c r="M129" s="149">
        <f t="shared" si="5"/>
        <v>1656.68376085299</v>
      </c>
      <c r="N129" s="149">
        <f t="shared" si="5"/>
        <v>1665.0270078173457</v>
      </c>
      <c r="O129" s="149">
        <f t="shared" si="5"/>
        <v>1673.3702547817015</v>
      </c>
      <c r="P129" s="149">
        <f t="shared" si="5"/>
        <v>1681.7135017460573</v>
      </c>
      <c r="Q129" s="149">
        <f t="shared" si="5"/>
        <v>1690.0567487104131</v>
      </c>
      <c r="R129" s="149">
        <f t="shared" si="5"/>
        <v>1698.3999956747689</v>
      </c>
      <c r="S129" s="149">
        <f t="shared" si="5"/>
        <v>1706.7432426391247</v>
      </c>
      <c r="T129" s="149">
        <f t="shared" si="5"/>
        <v>1715.0864896034805</v>
      </c>
      <c r="U129" s="149">
        <f t="shared" si="5"/>
        <v>1723.4297365678362</v>
      </c>
      <c r="V129" s="149">
        <f t="shared" si="5"/>
        <v>1731.772983532192</v>
      </c>
      <c r="W129" s="149">
        <f t="shared" si="5"/>
        <v>1740.1162304965478</v>
      </c>
      <c r="X129" s="149">
        <f t="shared" si="5"/>
        <v>1748.4594774609036</v>
      </c>
      <c r="Y129" s="149">
        <f t="shared" si="5"/>
        <v>1756.8027244252594</v>
      </c>
      <c r="Z129" s="149">
        <f t="shared" si="5"/>
        <v>1765.1459713896136</v>
      </c>
      <c r="AA129" s="149">
        <f t="shared" si="5"/>
        <v>1770.9927415453076</v>
      </c>
      <c r="AB129" s="149">
        <f t="shared" si="5"/>
        <v>1776.8395117009984</v>
      </c>
      <c r="AC129" s="149">
        <f t="shared" si="5"/>
        <v>1782.686281856689</v>
      </c>
      <c r="AD129" s="149">
        <f t="shared" si="5"/>
        <v>1788.5330520123798</v>
      </c>
      <c r="AE129" s="149">
        <f t="shared" si="5"/>
        <v>1794.3798221680706</v>
      </c>
      <c r="AF129" s="149">
        <f t="shared" si="5"/>
        <v>1800.2265923237612</v>
      </c>
      <c r="AG129" s="149">
        <f t="shared" si="5"/>
        <v>1806.073362479452</v>
      </c>
      <c r="AH129" s="149">
        <f t="shared" si="5"/>
        <v>1811.9201326351426</v>
      </c>
      <c r="AI129" s="149">
        <f t="shared" si="5"/>
        <v>1817.7669027908335</v>
      </c>
      <c r="AJ129" s="149">
        <f t="shared" si="5"/>
        <v>1823.6136729465243</v>
      </c>
      <c r="AK129" s="149">
        <f t="shared" si="5"/>
        <v>1829.4604431022149</v>
      </c>
      <c r="AL129" s="149">
        <f t="shared" si="5"/>
        <v>1835.3072132579057</v>
      </c>
      <c r="AM129" s="149">
        <f t="shared" si="5"/>
        <v>1841.1539834135963</v>
      </c>
      <c r="AN129" s="149">
        <f t="shared" si="5"/>
        <v>1847.0007535692871</v>
      </c>
      <c r="AO129" s="149">
        <f t="shared" si="5"/>
        <v>1852.8475237249761</v>
      </c>
    </row>
    <row r="130" spans="7:43" ht="14.25" customHeight="1" thickBot="1">
      <c r="G130" s="22"/>
      <c r="H130" s="302"/>
      <c r="J130" s="304"/>
      <c r="K130" s="144" t="s">
        <v>228</v>
      </c>
      <c r="L130" s="144" t="s">
        <v>214</v>
      </c>
      <c r="M130" s="150">
        <f t="shared" si="5"/>
        <v>1631.6540199599224</v>
      </c>
      <c r="N130" s="150">
        <f t="shared" si="5"/>
        <v>1631.6540199599224</v>
      </c>
      <c r="O130" s="150">
        <f t="shared" si="5"/>
        <v>1631.6540199599224</v>
      </c>
      <c r="P130" s="150">
        <f t="shared" si="5"/>
        <v>1631.6540199599224</v>
      </c>
      <c r="Q130" s="150">
        <f t="shared" si="5"/>
        <v>1631.6540199599224</v>
      </c>
      <c r="R130" s="150">
        <f t="shared" si="5"/>
        <v>1631.6540199599224</v>
      </c>
      <c r="S130" s="150">
        <f t="shared" si="5"/>
        <v>1631.6540199599224</v>
      </c>
      <c r="T130" s="150">
        <f t="shared" si="5"/>
        <v>1631.6540199599224</v>
      </c>
      <c r="U130" s="150">
        <f t="shared" si="5"/>
        <v>1631.6540199599224</v>
      </c>
      <c r="V130" s="150">
        <f t="shared" si="5"/>
        <v>1631.6540199599224</v>
      </c>
      <c r="W130" s="150">
        <f t="shared" si="5"/>
        <v>1631.6540199599224</v>
      </c>
      <c r="X130" s="150">
        <f t="shared" si="5"/>
        <v>1631.6540199599224</v>
      </c>
      <c r="Y130" s="150">
        <f t="shared" si="5"/>
        <v>1631.6540199599224</v>
      </c>
      <c r="Z130" s="150">
        <f t="shared" si="5"/>
        <v>1631.6540199599224</v>
      </c>
      <c r="AA130" s="150">
        <f t="shared" si="5"/>
        <v>1640.5534833885686</v>
      </c>
      <c r="AB130" s="150">
        <f t="shared" si="5"/>
        <v>1649.4529468172148</v>
      </c>
      <c r="AC130" s="150">
        <f t="shared" si="5"/>
        <v>1658.3524102458609</v>
      </c>
      <c r="AD130" s="150">
        <f t="shared" si="5"/>
        <v>1667.2518736745074</v>
      </c>
      <c r="AE130" s="150">
        <f t="shared" si="5"/>
        <v>1676.1513371031535</v>
      </c>
      <c r="AF130" s="150">
        <f t="shared" si="5"/>
        <v>1685.0508005317997</v>
      </c>
      <c r="AG130" s="150">
        <f t="shared" si="5"/>
        <v>1693.9502639604459</v>
      </c>
      <c r="AH130" s="150">
        <f t="shared" si="5"/>
        <v>1702.8497273890921</v>
      </c>
      <c r="AI130" s="150">
        <f t="shared" si="5"/>
        <v>1711.7491908177383</v>
      </c>
      <c r="AJ130" s="150">
        <f t="shared" si="5"/>
        <v>1720.6486542463845</v>
      </c>
      <c r="AK130" s="150">
        <f t="shared" si="5"/>
        <v>1729.5481176750309</v>
      </c>
      <c r="AL130" s="150">
        <f t="shared" si="5"/>
        <v>1738.4475811036771</v>
      </c>
      <c r="AM130" s="150">
        <f t="shared" si="5"/>
        <v>1747.3470445323233</v>
      </c>
      <c r="AN130" s="150">
        <f t="shared" si="5"/>
        <v>1756.2465079609694</v>
      </c>
      <c r="AO130" s="150">
        <f t="shared" si="5"/>
        <v>1765.145971389617</v>
      </c>
    </row>
    <row r="131" spans="7:43" ht="14.25" customHeight="1" thickTop="1">
      <c r="G131" s="22"/>
      <c r="H131" s="302"/>
      <c r="J131" s="304"/>
      <c r="K131" s="140" t="s">
        <v>229</v>
      </c>
      <c r="L131" s="140" t="s">
        <v>219</v>
      </c>
      <c r="M131" s="151">
        <f t="shared" si="5"/>
        <v>1612.4553656842902</v>
      </c>
      <c r="N131" s="151">
        <f t="shared" si="5"/>
        <v>1625.7786400477332</v>
      </c>
      <c r="O131" s="151">
        <f t="shared" si="5"/>
        <v>1639.101914411176</v>
      </c>
      <c r="P131" s="151">
        <f t="shared" si="5"/>
        <v>1652.4251887746191</v>
      </c>
      <c r="Q131" s="151">
        <f t="shared" si="5"/>
        <v>1665.7484631380621</v>
      </c>
      <c r="R131" s="151">
        <f t="shared" si="5"/>
        <v>1679.0717375015051</v>
      </c>
      <c r="S131" s="151">
        <f t="shared" si="5"/>
        <v>1692.3950118649479</v>
      </c>
      <c r="T131" s="151">
        <f t="shared" si="5"/>
        <v>1705.718286228391</v>
      </c>
      <c r="U131" s="151">
        <f t="shared" si="5"/>
        <v>1719.041560591834</v>
      </c>
      <c r="V131" s="151">
        <f t="shared" si="5"/>
        <v>1732.364834955277</v>
      </c>
      <c r="W131" s="151">
        <f t="shared" si="5"/>
        <v>1745.6881093187199</v>
      </c>
      <c r="X131" s="151">
        <f t="shared" si="5"/>
        <v>1759.0113836821629</v>
      </c>
      <c r="Y131" s="151">
        <f t="shared" si="5"/>
        <v>1772.3346580456059</v>
      </c>
      <c r="Z131" s="151">
        <f t="shared" si="5"/>
        <v>1785.6579324090478</v>
      </c>
      <c r="AA131" s="151">
        <f t="shared" si="5"/>
        <v>1789.1082078145957</v>
      </c>
      <c r="AB131" s="151">
        <f t="shared" si="5"/>
        <v>1792.5584832201437</v>
      </c>
      <c r="AC131" s="151">
        <f t="shared" si="5"/>
        <v>1796.0087586256918</v>
      </c>
      <c r="AD131" s="151">
        <f t="shared" si="5"/>
        <v>1799.4590340312398</v>
      </c>
      <c r="AE131" s="151">
        <f t="shared" si="5"/>
        <v>1802.9093094367877</v>
      </c>
      <c r="AF131" s="151">
        <f t="shared" si="5"/>
        <v>1806.3595848423356</v>
      </c>
      <c r="AG131" s="151">
        <f t="shared" si="5"/>
        <v>1809.8098602478835</v>
      </c>
      <c r="AH131" s="151">
        <f t="shared" si="5"/>
        <v>1813.2601356534315</v>
      </c>
      <c r="AI131" s="151">
        <f t="shared" si="5"/>
        <v>1816.7104110589794</v>
      </c>
      <c r="AJ131" s="151">
        <f t="shared" si="5"/>
        <v>1820.1606864645275</v>
      </c>
      <c r="AK131" s="151">
        <f t="shared" si="5"/>
        <v>1823.6109618700755</v>
      </c>
      <c r="AL131" s="151">
        <f t="shared" si="5"/>
        <v>1827.0612372756234</v>
      </c>
      <c r="AM131" s="151">
        <f t="shared" si="5"/>
        <v>1830.5115126811713</v>
      </c>
      <c r="AN131" s="151">
        <f t="shared" si="5"/>
        <v>1833.9617880867193</v>
      </c>
      <c r="AO131" s="151">
        <f t="shared" si="5"/>
        <v>1837.4120634922656</v>
      </c>
    </row>
    <row r="132" spans="7:43" ht="14.25" customHeight="1">
      <c r="G132" s="22"/>
      <c r="H132" s="302"/>
      <c r="J132" s="304"/>
      <c r="K132" s="19" t="s">
        <v>229</v>
      </c>
      <c r="L132" s="129" t="s">
        <v>218</v>
      </c>
      <c r="M132" s="149">
        <f t="shared" si="5"/>
        <v>1596.6076329438438</v>
      </c>
      <c r="N132" s="149">
        <f t="shared" si="5"/>
        <v>1604.6483297271379</v>
      </c>
      <c r="O132" s="149">
        <f t="shared" si="5"/>
        <v>1612.6890265104323</v>
      </c>
      <c r="P132" s="149">
        <f t="shared" si="5"/>
        <v>1620.7297232937265</v>
      </c>
      <c r="Q132" s="149">
        <f t="shared" si="5"/>
        <v>1628.7704200770206</v>
      </c>
      <c r="R132" s="149">
        <f t="shared" si="5"/>
        <v>1636.8111168603148</v>
      </c>
      <c r="S132" s="149">
        <f t="shared" si="5"/>
        <v>1644.8518136436089</v>
      </c>
      <c r="T132" s="149">
        <f t="shared" si="5"/>
        <v>1652.8925104269031</v>
      </c>
      <c r="U132" s="149">
        <f t="shared" si="5"/>
        <v>1660.9332072101972</v>
      </c>
      <c r="V132" s="149">
        <f t="shared" si="5"/>
        <v>1668.9739039934916</v>
      </c>
      <c r="W132" s="149">
        <f t="shared" si="5"/>
        <v>1677.0146007767858</v>
      </c>
      <c r="X132" s="149">
        <f t="shared" si="5"/>
        <v>1685.0552975600799</v>
      </c>
      <c r="Y132" s="149">
        <f t="shared" si="5"/>
        <v>1693.0959943433741</v>
      </c>
      <c r="Z132" s="149">
        <f t="shared" si="5"/>
        <v>1701.1366911266666</v>
      </c>
      <c r="AA132" s="149">
        <f t="shared" si="5"/>
        <v>1706.7714405454919</v>
      </c>
      <c r="AB132" s="149">
        <f t="shared" si="5"/>
        <v>1712.4061899643175</v>
      </c>
      <c r="AC132" s="149">
        <f t="shared" si="5"/>
        <v>1718.040939383143</v>
      </c>
      <c r="AD132" s="149">
        <f t="shared" si="5"/>
        <v>1723.6756888019686</v>
      </c>
      <c r="AE132" s="149">
        <f t="shared" si="5"/>
        <v>1729.3104382207939</v>
      </c>
      <c r="AF132" s="149">
        <f t="shared" si="5"/>
        <v>1734.9451876396195</v>
      </c>
      <c r="AG132" s="149">
        <f t="shared" si="5"/>
        <v>1740.579937058445</v>
      </c>
      <c r="AH132" s="149">
        <f t="shared" si="5"/>
        <v>1746.2146864772703</v>
      </c>
      <c r="AI132" s="149">
        <f t="shared" si="5"/>
        <v>1751.8494358960959</v>
      </c>
      <c r="AJ132" s="149">
        <f t="shared" si="5"/>
        <v>1757.4841853149214</v>
      </c>
      <c r="AK132" s="149">
        <f t="shared" si="5"/>
        <v>1763.118934733747</v>
      </c>
      <c r="AL132" s="149">
        <f t="shared" si="5"/>
        <v>1768.7536841525723</v>
      </c>
      <c r="AM132" s="149">
        <f t="shared" si="5"/>
        <v>1774.3884335713979</v>
      </c>
      <c r="AN132" s="149">
        <f t="shared" si="5"/>
        <v>1780.0231829902234</v>
      </c>
      <c r="AO132" s="149">
        <f t="shared" si="5"/>
        <v>1785.6579324090478</v>
      </c>
    </row>
    <row r="133" spans="7:43" ht="14.25" customHeight="1" thickBot="1">
      <c r="G133" s="22"/>
      <c r="H133" s="302"/>
      <c r="J133" s="304"/>
      <c r="K133" s="144" t="s">
        <v>229</v>
      </c>
      <c r="L133" s="144" t="s">
        <v>214</v>
      </c>
      <c r="M133" s="150">
        <f t="shared" si="5"/>
        <v>1572.4855425939613</v>
      </c>
      <c r="N133" s="150">
        <f t="shared" si="5"/>
        <v>1572.4855425939613</v>
      </c>
      <c r="O133" s="150">
        <f t="shared" si="5"/>
        <v>1572.4855425939613</v>
      </c>
      <c r="P133" s="150">
        <f t="shared" si="5"/>
        <v>1572.4855425939613</v>
      </c>
      <c r="Q133" s="150">
        <f t="shared" si="5"/>
        <v>1572.4855425939613</v>
      </c>
      <c r="R133" s="150">
        <f t="shared" si="5"/>
        <v>1572.4855425939613</v>
      </c>
      <c r="S133" s="150">
        <f t="shared" si="5"/>
        <v>1572.4855425939613</v>
      </c>
      <c r="T133" s="150">
        <f t="shared" si="5"/>
        <v>1572.4855425939613</v>
      </c>
      <c r="U133" s="150">
        <f t="shared" si="5"/>
        <v>1572.4855425939613</v>
      </c>
      <c r="V133" s="150">
        <f t="shared" si="5"/>
        <v>1572.4855425939613</v>
      </c>
      <c r="W133" s="150">
        <f t="shared" si="5"/>
        <v>1572.4855425939613</v>
      </c>
      <c r="X133" s="150">
        <f t="shared" si="5"/>
        <v>1572.4855425939613</v>
      </c>
      <c r="Y133" s="150">
        <f t="shared" si="5"/>
        <v>1572.4855425939613</v>
      </c>
      <c r="Z133" s="150">
        <f t="shared" si="5"/>
        <v>1572.4855425939613</v>
      </c>
      <c r="AA133" s="150">
        <f t="shared" si="5"/>
        <v>1581.0622858294751</v>
      </c>
      <c r="AB133" s="150">
        <f t="shared" si="5"/>
        <v>1589.6390290649888</v>
      </c>
      <c r="AC133" s="150">
        <f t="shared" si="5"/>
        <v>1598.2157723005023</v>
      </c>
      <c r="AD133" s="150">
        <f t="shared" si="5"/>
        <v>1606.792515536016</v>
      </c>
      <c r="AE133" s="150">
        <f t="shared" si="5"/>
        <v>1615.3692587715298</v>
      </c>
      <c r="AF133" s="150">
        <f t="shared" si="5"/>
        <v>1623.9460020070435</v>
      </c>
      <c r="AG133" s="150">
        <f t="shared" si="5"/>
        <v>1632.5227452425572</v>
      </c>
      <c r="AH133" s="150">
        <f t="shared" si="5"/>
        <v>1641.099488478071</v>
      </c>
      <c r="AI133" s="150">
        <f t="shared" si="5"/>
        <v>1649.6762317135847</v>
      </c>
      <c r="AJ133" s="150">
        <f t="shared" si="5"/>
        <v>1658.2529749490982</v>
      </c>
      <c r="AK133" s="150">
        <f t="shared" si="5"/>
        <v>1666.8297181846119</v>
      </c>
      <c r="AL133" s="150">
        <f t="shared" si="5"/>
        <v>1675.4064614201257</v>
      </c>
      <c r="AM133" s="150">
        <f t="shared" si="5"/>
        <v>1683.9832046556394</v>
      </c>
      <c r="AN133" s="150">
        <f t="shared" si="5"/>
        <v>1692.5599478911531</v>
      </c>
      <c r="AO133" s="150">
        <f t="shared" si="5"/>
        <v>1701.1366911266666</v>
      </c>
    </row>
    <row r="134" spans="7:43" ht="14.25" customHeight="1" thickTop="1">
      <c r="G134" s="22"/>
      <c r="H134" s="302"/>
      <c r="J134" s="304"/>
      <c r="K134" s="140" t="s">
        <v>230</v>
      </c>
      <c r="L134" s="140" t="s">
        <v>219</v>
      </c>
      <c r="M134" s="151">
        <f t="shared" si="5"/>
        <v>1526.3784531340534</v>
      </c>
      <c r="N134" s="151">
        <f t="shared" si="5"/>
        <v>1538.9904976881812</v>
      </c>
      <c r="O134" s="151">
        <f t="shared" si="5"/>
        <v>1551.6025422423088</v>
      </c>
      <c r="P134" s="151">
        <f t="shared" si="5"/>
        <v>1564.2145867964364</v>
      </c>
      <c r="Q134" s="151">
        <f t="shared" si="5"/>
        <v>1576.826631350564</v>
      </c>
      <c r="R134" s="151">
        <f t="shared" si="5"/>
        <v>1589.4386759046915</v>
      </c>
      <c r="S134" s="151">
        <f t="shared" si="5"/>
        <v>1602.0507204588191</v>
      </c>
      <c r="T134" s="151">
        <f t="shared" si="5"/>
        <v>1614.6627650129469</v>
      </c>
      <c r="U134" s="151">
        <f t="shared" si="5"/>
        <v>1627.2748095670745</v>
      </c>
      <c r="V134" s="151">
        <f t="shared" si="5"/>
        <v>1639.8868541212021</v>
      </c>
      <c r="W134" s="151">
        <f t="shared" si="5"/>
        <v>1652.4988986753297</v>
      </c>
      <c r="X134" s="151">
        <f t="shared" si="5"/>
        <v>1665.1109432294572</v>
      </c>
      <c r="Y134" s="151">
        <f t="shared" si="5"/>
        <v>1677.7229877835848</v>
      </c>
      <c r="Z134" s="151">
        <f t="shared" si="5"/>
        <v>1690.3350323377142</v>
      </c>
      <c r="AA134" s="151">
        <f t="shared" si="5"/>
        <v>1693.6011233864867</v>
      </c>
      <c r="AB134" s="151">
        <f t="shared" si="5"/>
        <v>1696.8672144352593</v>
      </c>
      <c r="AC134" s="151">
        <f t="shared" si="5"/>
        <v>1700.1333054840318</v>
      </c>
      <c r="AD134" s="151">
        <f t="shared" si="5"/>
        <v>1703.3993965328041</v>
      </c>
      <c r="AE134" s="151">
        <f t="shared" si="5"/>
        <v>1706.6654875815766</v>
      </c>
      <c r="AF134" s="151">
        <f t="shared" si="5"/>
        <v>1709.9315786303491</v>
      </c>
      <c r="AG134" s="151">
        <f t="shared" si="5"/>
        <v>1713.1976696791216</v>
      </c>
      <c r="AH134" s="151">
        <f t="shared" si="5"/>
        <v>1716.4637607278942</v>
      </c>
      <c r="AI134" s="151">
        <f t="shared" si="5"/>
        <v>1719.7298517766665</v>
      </c>
      <c r="AJ134" s="151">
        <f t="shared" si="5"/>
        <v>1722.995942825439</v>
      </c>
      <c r="AK134" s="151">
        <f t="shared" si="5"/>
        <v>1726.2620338742115</v>
      </c>
      <c r="AL134" s="151">
        <f t="shared" si="5"/>
        <v>1729.528124922984</v>
      </c>
      <c r="AM134" s="151">
        <f t="shared" si="5"/>
        <v>1732.7942159717566</v>
      </c>
      <c r="AN134" s="151">
        <f t="shared" si="5"/>
        <v>1736.0603070205291</v>
      </c>
      <c r="AO134" s="151">
        <f t="shared" si="5"/>
        <v>1739.3263980693014</v>
      </c>
    </row>
    <row r="135" spans="7:43" ht="14.25" customHeight="1">
      <c r="G135" s="22"/>
      <c r="H135" s="302"/>
      <c r="J135" s="304"/>
      <c r="K135" s="19" t="s">
        <v>230</v>
      </c>
      <c r="L135" s="129" t="s">
        <v>218</v>
      </c>
      <c r="M135" s="149">
        <f t="shared" si="5"/>
        <v>1511.3767121241385</v>
      </c>
      <c r="N135" s="149">
        <f t="shared" si="5"/>
        <v>1518.9881763416276</v>
      </c>
      <c r="O135" s="149">
        <f t="shared" si="5"/>
        <v>1526.599640559117</v>
      </c>
      <c r="P135" s="149">
        <f t="shared" si="5"/>
        <v>1534.2111047766061</v>
      </c>
      <c r="Q135" s="149">
        <f t="shared" si="5"/>
        <v>1541.8225689940955</v>
      </c>
      <c r="R135" s="149">
        <f t="shared" si="5"/>
        <v>1549.4340332115846</v>
      </c>
      <c r="S135" s="149">
        <f t="shared" si="5"/>
        <v>1557.045497429074</v>
      </c>
      <c r="T135" s="149">
        <f t="shared" si="5"/>
        <v>1564.6569616465631</v>
      </c>
      <c r="U135" s="149">
        <f t="shared" si="5"/>
        <v>1572.2684258640525</v>
      </c>
      <c r="V135" s="149">
        <f t="shared" si="5"/>
        <v>1579.8798900815416</v>
      </c>
      <c r="W135" s="149">
        <f t="shared" si="5"/>
        <v>1587.4913542990309</v>
      </c>
      <c r="X135" s="149">
        <f t="shared" si="5"/>
        <v>1595.1028185165203</v>
      </c>
      <c r="Y135" s="149">
        <f t="shared" si="5"/>
        <v>1602.7142827340094</v>
      </c>
      <c r="Z135" s="149">
        <f t="shared" si="5"/>
        <v>1610.3257469514974</v>
      </c>
      <c r="AA135" s="149">
        <f t="shared" si="5"/>
        <v>1615.6596993105786</v>
      </c>
      <c r="AB135" s="149">
        <f t="shared" si="5"/>
        <v>1620.9936516696598</v>
      </c>
      <c r="AC135" s="149">
        <f t="shared" si="5"/>
        <v>1626.3276040287408</v>
      </c>
      <c r="AD135" s="149">
        <f t="shared" si="5"/>
        <v>1631.661556387822</v>
      </c>
      <c r="AE135" s="149">
        <f t="shared" si="5"/>
        <v>1636.9955087469032</v>
      </c>
      <c r="AF135" s="149">
        <f t="shared" si="5"/>
        <v>1642.3294611059844</v>
      </c>
      <c r="AG135" s="149">
        <f t="shared" si="5"/>
        <v>1647.6634134650653</v>
      </c>
      <c r="AH135" s="149">
        <f t="shared" si="5"/>
        <v>1652.9973658241465</v>
      </c>
      <c r="AI135" s="149">
        <f t="shared" si="5"/>
        <v>1658.3313181832277</v>
      </c>
      <c r="AJ135" s="149">
        <f t="shared" si="5"/>
        <v>1663.6652705423089</v>
      </c>
      <c r="AK135" s="149">
        <f t="shared" si="5"/>
        <v>1668.9992229013899</v>
      </c>
      <c r="AL135" s="149">
        <f t="shared" si="5"/>
        <v>1674.3331752604711</v>
      </c>
      <c r="AM135" s="149">
        <f t="shared" si="5"/>
        <v>1679.6671276195523</v>
      </c>
      <c r="AN135" s="149">
        <f t="shared" si="5"/>
        <v>1685.0010799786332</v>
      </c>
      <c r="AO135" s="149">
        <f t="shared" si="5"/>
        <v>1690.3350323377142</v>
      </c>
    </row>
    <row r="136" spans="7:43" ht="14.25" customHeight="1" thickBot="1">
      <c r="G136" s="22"/>
      <c r="H136" s="302"/>
      <c r="J136" s="304"/>
      <c r="K136" s="144" t="s">
        <v>230</v>
      </c>
      <c r="L136" s="144" t="s">
        <v>214</v>
      </c>
      <c r="M136" s="152">
        <f t="shared" si="5"/>
        <v>1488.5423194716707</v>
      </c>
      <c r="N136" s="152">
        <f t="shared" si="5"/>
        <v>1488.5423194716707</v>
      </c>
      <c r="O136" s="152">
        <f t="shared" si="5"/>
        <v>1488.5423194716707</v>
      </c>
      <c r="P136" s="152">
        <f t="shared" si="5"/>
        <v>1488.5423194716707</v>
      </c>
      <c r="Q136" s="152">
        <f t="shared" si="5"/>
        <v>1488.5423194716707</v>
      </c>
      <c r="R136" s="152">
        <f t="shared" si="5"/>
        <v>1488.5423194716707</v>
      </c>
      <c r="S136" s="152">
        <f t="shared" si="5"/>
        <v>1488.5423194716707</v>
      </c>
      <c r="T136" s="152">
        <f t="shared" si="5"/>
        <v>1488.5423194716707</v>
      </c>
      <c r="U136" s="152">
        <f t="shared" si="5"/>
        <v>1488.5423194716707</v>
      </c>
      <c r="V136" s="152">
        <f t="shared" si="5"/>
        <v>1488.5423194716707</v>
      </c>
      <c r="W136" s="152">
        <f t="shared" si="5"/>
        <v>1488.5423194716707</v>
      </c>
      <c r="X136" s="152">
        <f t="shared" si="5"/>
        <v>1488.5423194716707</v>
      </c>
      <c r="Y136" s="152">
        <f t="shared" si="5"/>
        <v>1488.5423194716707</v>
      </c>
      <c r="Z136" s="152">
        <f t="shared" si="5"/>
        <v>1488.5423194716707</v>
      </c>
      <c r="AA136" s="152">
        <f t="shared" si="5"/>
        <v>1496.6612146369923</v>
      </c>
      <c r="AB136" s="152">
        <f t="shared" si="5"/>
        <v>1504.7801098023142</v>
      </c>
      <c r="AC136" s="152">
        <f t="shared" si="5"/>
        <v>1512.8990049676358</v>
      </c>
      <c r="AD136" s="152">
        <f t="shared" si="5"/>
        <v>1521.0179001329577</v>
      </c>
      <c r="AE136" s="152">
        <f t="shared" si="5"/>
        <v>1529.1367952982794</v>
      </c>
      <c r="AF136" s="152">
        <f t="shared" si="5"/>
        <v>1537.2556904636012</v>
      </c>
      <c r="AG136" s="152">
        <f t="shared" si="5"/>
        <v>1545.3745856289229</v>
      </c>
      <c r="AH136" s="152">
        <f t="shared" si="5"/>
        <v>1553.4934807942448</v>
      </c>
      <c r="AI136" s="152">
        <f t="shared" si="5"/>
        <v>1561.6123759595664</v>
      </c>
      <c r="AJ136" s="152">
        <f t="shared" ref="AJ136:AO136" si="6">AJ104*8760</f>
        <v>1569.7312711248883</v>
      </c>
      <c r="AK136" s="152">
        <f t="shared" si="6"/>
        <v>1577.8501662902099</v>
      </c>
      <c r="AL136" s="152">
        <f t="shared" si="6"/>
        <v>1585.9690614555318</v>
      </c>
      <c r="AM136" s="152">
        <f t="shared" si="6"/>
        <v>1594.0879566208534</v>
      </c>
      <c r="AN136" s="152">
        <f t="shared" si="6"/>
        <v>1602.2068517861753</v>
      </c>
      <c r="AO136" s="152">
        <f t="shared" si="6"/>
        <v>1610.3257469514974</v>
      </c>
      <c r="AP136" s="153"/>
      <c r="AQ136" s="153"/>
    </row>
    <row r="137" spans="7:43" ht="14.25" customHeight="1" thickTop="1">
      <c r="G137" s="22"/>
      <c r="H137" s="302"/>
      <c r="J137" s="304"/>
      <c r="K137" s="140" t="s">
        <v>231</v>
      </c>
      <c r="L137" s="140" t="s">
        <v>219</v>
      </c>
      <c r="M137" s="151">
        <f t="shared" ref="M137:AO145" si="7">M105*8760</f>
        <v>1445.724246473296</v>
      </c>
      <c r="N137" s="151">
        <f t="shared" si="7"/>
        <v>1457.6698675426094</v>
      </c>
      <c r="O137" s="151">
        <f t="shared" si="7"/>
        <v>1469.6154886119227</v>
      </c>
      <c r="P137" s="151">
        <f t="shared" si="7"/>
        <v>1481.5611096812361</v>
      </c>
      <c r="Q137" s="151">
        <f t="shared" si="7"/>
        <v>1493.5067307505494</v>
      </c>
      <c r="R137" s="151">
        <f t="shared" si="7"/>
        <v>1505.4523518198628</v>
      </c>
      <c r="S137" s="151">
        <f t="shared" si="7"/>
        <v>1517.3979728891761</v>
      </c>
      <c r="T137" s="151">
        <f t="shared" si="7"/>
        <v>1529.3435939584895</v>
      </c>
      <c r="U137" s="151">
        <f t="shared" si="7"/>
        <v>1541.2892150278028</v>
      </c>
      <c r="V137" s="151">
        <f t="shared" si="7"/>
        <v>1553.2348360971162</v>
      </c>
      <c r="W137" s="151">
        <f t="shared" si="7"/>
        <v>1565.1804571664295</v>
      </c>
      <c r="X137" s="151">
        <f t="shared" si="7"/>
        <v>1577.1260782357429</v>
      </c>
      <c r="Y137" s="151">
        <f t="shared" si="7"/>
        <v>1589.0716993050564</v>
      </c>
      <c r="Z137" s="151">
        <f t="shared" si="7"/>
        <v>1601.0173203743682</v>
      </c>
      <c r="AA137" s="151">
        <f t="shared" si="7"/>
        <v>1604.1108303821286</v>
      </c>
      <c r="AB137" s="151">
        <f t="shared" si="7"/>
        <v>1607.2043403898888</v>
      </c>
      <c r="AC137" s="151">
        <f t="shared" si="7"/>
        <v>1610.2978503976492</v>
      </c>
      <c r="AD137" s="151">
        <f t="shared" si="7"/>
        <v>1613.3913604054094</v>
      </c>
      <c r="AE137" s="151">
        <f t="shared" si="7"/>
        <v>1616.4848704131698</v>
      </c>
      <c r="AF137" s="151">
        <f t="shared" si="7"/>
        <v>1619.57838042093</v>
      </c>
      <c r="AG137" s="151">
        <f t="shared" si="7"/>
        <v>1622.6718904286902</v>
      </c>
      <c r="AH137" s="151">
        <f t="shared" si="7"/>
        <v>1625.7654004364506</v>
      </c>
      <c r="AI137" s="151">
        <f t="shared" si="7"/>
        <v>1628.8589104442108</v>
      </c>
      <c r="AJ137" s="151">
        <f t="shared" si="7"/>
        <v>1631.9524204519712</v>
      </c>
      <c r="AK137" s="151">
        <f t="shared" si="7"/>
        <v>1635.0459304597314</v>
      </c>
      <c r="AL137" s="151">
        <f t="shared" si="7"/>
        <v>1638.1394404674918</v>
      </c>
      <c r="AM137" s="151">
        <f t="shared" si="7"/>
        <v>1641.232950475252</v>
      </c>
      <c r="AN137" s="151">
        <f t="shared" si="7"/>
        <v>1644.3264604830124</v>
      </c>
      <c r="AO137" s="151">
        <f t="shared" si="7"/>
        <v>1647.4199704907714</v>
      </c>
    </row>
    <row r="138" spans="7:43" ht="14.25" customHeight="1">
      <c r="G138" s="22"/>
      <c r="H138" s="302"/>
      <c r="J138" s="304"/>
      <c r="K138" s="19" t="s">
        <v>231</v>
      </c>
      <c r="L138" s="129" t="s">
        <v>218</v>
      </c>
      <c r="M138" s="149">
        <f t="shared" si="7"/>
        <v>1431.5152010869328</v>
      </c>
      <c r="N138" s="149">
        <f t="shared" si="7"/>
        <v>1438.7244736941252</v>
      </c>
      <c r="O138" s="149">
        <f t="shared" si="7"/>
        <v>1445.9337463013176</v>
      </c>
      <c r="P138" s="149">
        <f t="shared" si="7"/>
        <v>1453.1430189085099</v>
      </c>
      <c r="Q138" s="149">
        <f t="shared" si="7"/>
        <v>1460.3522915157023</v>
      </c>
      <c r="R138" s="149">
        <f t="shared" si="7"/>
        <v>1467.5615641228947</v>
      </c>
      <c r="S138" s="149">
        <f t="shared" si="7"/>
        <v>1474.770836730087</v>
      </c>
      <c r="T138" s="149">
        <f t="shared" si="7"/>
        <v>1481.9801093372794</v>
      </c>
      <c r="U138" s="149">
        <f t="shared" si="7"/>
        <v>1489.1893819444715</v>
      </c>
      <c r="V138" s="149">
        <f t="shared" si="7"/>
        <v>1496.3986545516639</v>
      </c>
      <c r="W138" s="149">
        <f t="shared" si="7"/>
        <v>1503.6079271588562</v>
      </c>
      <c r="X138" s="149">
        <f t="shared" si="7"/>
        <v>1510.8171997660486</v>
      </c>
      <c r="Y138" s="149">
        <f t="shared" si="7"/>
        <v>1518.0264723732409</v>
      </c>
      <c r="Z138" s="149">
        <f t="shared" si="7"/>
        <v>1525.2357449804338</v>
      </c>
      <c r="AA138" s="149">
        <f t="shared" si="7"/>
        <v>1530.2878500066961</v>
      </c>
      <c r="AB138" s="149">
        <f t="shared" si="7"/>
        <v>1535.3399550329582</v>
      </c>
      <c r="AC138" s="149">
        <f t="shared" si="7"/>
        <v>1540.3920600592205</v>
      </c>
      <c r="AD138" s="149">
        <f t="shared" si="7"/>
        <v>1545.4441650854826</v>
      </c>
      <c r="AE138" s="149">
        <f t="shared" si="7"/>
        <v>1550.4962701117449</v>
      </c>
      <c r="AF138" s="149">
        <f t="shared" si="7"/>
        <v>1555.548375138007</v>
      </c>
      <c r="AG138" s="149">
        <f t="shared" si="7"/>
        <v>1560.6004801642694</v>
      </c>
      <c r="AH138" s="149">
        <f t="shared" si="7"/>
        <v>1565.6525851905315</v>
      </c>
      <c r="AI138" s="149">
        <f t="shared" si="7"/>
        <v>1570.7046902167938</v>
      </c>
      <c r="AJ138" s="149">
        <f t="shared" si="7"/>
        <v>1575.7567952430559</v>
      </c>
      <c r="AK138" s="149">
        <f t="shared" si="7"/>
        <v>1580.8089002693182</v>
      </c>
      <c r="AL138" s="149">
        <f t="shared" si="7"/>
        <v>1585.8610052955803</v>
      </c>
      <c r="AM138" s="149">
        <f t="shared" si="7"/>
        <v>1590.9131103218426</v>
      </c>
      <c r="AN138" s="149">
        <f t="shared" si="7"/>
        <v>1595.9652153481047</v>
      </c>
      <c r="AO138" s="149">
        <f t="shared" si="7"/>
        <v>1601.0173203743682</v>
      </c>
    </row>
    <row r="139" spans="7:43" ht="14.25" customHeight="1" thickBot="1">
      <c r="G139" s="22"/>
      <c r="H139" s="302"/>
      <c r="J139" s="304"/>
      <c r="K139" s="144" t="s">
        <v>231</v>
      </c>
      <c r="L139" s="144" t="s">
        <v>214</v>
      </c>
      <c r="M139" s="152">
        <f t="shared" si="7"/>
        <v>1409.8873832653558</v>
      </c>
      <c r="N139" s="152">
        <f t="shared" si="7"/>
        <v>1409.8873832653558</v>
      </c>
      <c r="O139" s="152">
        <f t="shared" si="7"/>
        <v>1409.8873832653558</v>
      </c>
      <c r="P139" s="152">
        <f t="shared" si="7"/>
        <v>1409.8873832653558</v>
      </c>
      <c r="Q139" s="152">
        <f t="shared" si="7"/>
        <v>1409.8873832653558</v>
      </c>
      <c r="R139" s="152">
        <f t="shared" si="7"/>
        <v>1409.8873832653558</v>
      </c>
      <c r="S139" s="152">
        <f t="shared" si="7"/>
        <v>1409.8873832653558</v>
      </c>
      <c r="T139" s="152">
        <f t="shared" si="7"/>
        <v>1409.8873832653558</v>
      </c>
      <c r="U139" s="152">
        <f t="shared" si="7"/>
        <v>1409.8873832653558</v>
      </c>
      <c r="V139" s="152">
        <f t="shared" si="7"/>
        <v>1409.8873832653558</v>
      </c>
      <c r="W139" s="152">
        <f t="shared" si="7"/>
        <v>1409.8873832653558</v>
      </c>
      <c r="X139" s="152">
        <f t="shared" si="7"/>
        <v>1409.8873832653558</v>
      </c>
      <c r="Y139" s="152">
        <f t="shared" si="7"/>
        <v>1409.8873832653558</v>
      </c>
      <c r="Z139" s="152">
        <f t="shared" si="7"/>
        <v>1409.8873832653558</v>
      </c>
      <c r="AA139" s="152">
        <f t="shared" si="7"/>
        <v>1417.577274046361</v>
      </c>
      <c r="AB139" s="152">
        <f t="shared" si="7"/>
        <v>1425.2671648273663</v>
      </c>
      <c r="AC139" s="152">
        <f t="shared" si="7"/>
        <v>1432.9570556083713</v>
      </c>
      <c r="AD139" s="152">
        <f t="shared" si="7"/>
        <v>1440.6469463893766</v>
      </c>
      <c r="AE139" s="152">
        <f t="shared" si="7"/>
        <v>1448.3368371703818</v>
      </c>
      <c r="AF139" s="152">
        <f t="shared" si="7"/>
        <v>1456.0267279513869</v>
      </c>
      <c r="AG139" s="152">
        <f t="shared" si="7"/>
        <v>1463.7166187323921</v>
      </c>
      <c r="AH139" s="152">
        <f t="shared" si="7"/>
        <v>1471.4065095133974</v>
      </c>
      <c r="AI139" s="152">
        <f t="shared" si="7"/>
        <v>1479.0964002944024</v>
      </c>
      <c r="AJ139" s="152">
        <f t="shared" si="7"/>
        <v>1486.7862910754077</v>
      </c>
      <c r="AK139" s="152">
        <f t="shared" si="7"/>
        <v>1494.4761818564129</v>
      </c>
      <c r="AL139" s="152">
        <f t="shared" si="7"/>
        <v>1502.166072637418</v>
      </c>
      <c r="AM139" s="152">
        <f t="shared" si="7"/>
        <v>1509.8559634184232</v>
      </c>
      <c r="AN139" s="152">
        <f t="shared" si="7"/>
        <v>1517.5458541994283</v>
      </c>
      <c r="AO139" s="152">
        <f t="shared" si="7"/>
        <v>1525.2357449804338</v>
      </c>
      <c r="AP139" s="153"/>
      <c r="AQ139" s="153"/>
    </row>
    <row r="140" spans="7:43" ht="14.25" customHeight="1" thickTop="1">
      <c r="G140" s="22"/>
      <c r="H140" s="302"/>
      <c r="J140" s="304"/>
      <c r="K140" s="140" t="s">
        <v>232</v>
      </c>
      <c r="L140" s="140" t="s">
        <v>219</v>
      </c>
      <c r="M140" s="151">
        <f t="shared" si="7"/>
        <v>1379.6266521924613</v>
      </c>
      <c r="N140" s="151">
        <f t="shared" si="7"/>
        <v>1391.0261270538804</v>
      </c>
      <c r="O140" s="151">
        <f t="shared" si="7"/>
        <v>1402.4256019152995</v>
      </c>
      <c r="P140" s="151">
        <f t="shared" si="7"/>
        <v>1413.8250767767186</v>
      </c>
      <c r="Q140" s="151">
        <f t="shared" si="7"/>
        <v>1425.2245516381377</v>
      </c>
      <c r="R140" s="151">
        <f t="shared" si="7"/>
        <v>1436.6240264995567</v>
      </c>
      <c r="S140" s="151">
        <f t="shared" si="7"/>
        <v>1448.0235013609758</v>
      </c>
      <c r="T140" s="151">
        <f t="shared" si="7"/>
        <v>1459.4229762223949</v>
      </c>
      <c r="U140" s="151">
        <f t="shared" si="7"/>
        <v>1470.822451083814</v>
      </c>
      <c r="V140" s="151">
        <f t="shared" si="7"/>
        <v>1482.2219259452331</v>
      </c>
      <c r="W140" s="151">
        <f t="shared" si="7"/>
        <v>1493.6214008066522</v>
      </c>
      <c r="X140" s="151">
        <f t="shared" si="7"/>
        <v>1505.0208756680713</v>
      </c>
      <c r="Y140" s="151">
        <f t="shared" si="7"/>
        <v>1516.4203505294904</v>
      </c>
      <c r="Z140" s="151">
        <f t="shared" si="7"/>
        <v>1527.8198253909097</v>
      </c>
      <c r="AA140" s="151">
        <f t="shared" si="7"/>
        <v>1530.7719020859927</v>
      </c>
      <c r="AB140" s="151">
        <f t="shared" si="7"/>
        <v>1533.7239787810756</v>
      </c>
      <c r="AC140" s="151">
        <f t="shared" si="7"/>
        <v>1536.6760554761586</v>
      </c>
      <c r="AD140" s="151">
        <f t="shared" si="7"/>
        <v>1539.6281321712418</v>
      </c>
      <c r="AE140" s="151">
        <f t="shared" si="7"/>
        <v>1542.5802088663247</v>
      </c>
      <c r="AF140" s="151">
        <f t="shared" si="7"/>
        <v>1545.5322855614077</v>
      </c>
      <c r="AG140" s="151">
        <f t="shared" si="7"/>
        <v>1548.4843622564908</v>
      </c>
      <c r="AH140" s="151">
        <f t="shared" si="7"/>
        <v>1551.4364389515738</v>
      </c>
      <c r="AI140" s="151">
        <f t="shared" si="7"/>
        <v>1554.3885156466567</v>
      </c>
      <c r="AJ140" s="151">
        <f t="shared" si="7"/>
        <v>1557.3405923417397</v>
      </c>
      <c r="AK140" s="151">
        <f t="shared" si="7"/>
        <v>1560.2926690368229</v>
      </c>
      <c r="AL140" s="151">
        <f t="shared" si="7"/>
        <v>1563.2447457319058</v>
      </c>
      <c r="AM140" s="151">
        <f t="shared" si="7"/>
        <v>1566.1968224269888</v>
      </c>
      <c r="AN140" s="151">
        <f t="shared" si="7"/>
        <v>1569.148899122072</v>
      </c>
      <c r="AO140" s="151">
        <f t="shared" si="7"/>
        <v>1572.1009758171531</v>
      </c>
    </row>
    <row r="141" spans="7:43" ht="14.25" customHeight="1">
      <c r="G141" s="22"/>
      <c r="H141" s="302"/>
      <c r="J141" s="304"/>
      <c r="K141" s="19" t="s">
        <v>232</v>
      </c>
      <c r="L141" s="129" t="s">
        <v>218</v>
      </c>
      <c r="M141" s="149">
        <f t="shared" si="7"/>
        <v>1366.0672353361292</v>
      </c>
      <c r="N141" s="149">
        <f t="shared" si="7"/>
        <v>1372.946904578771</v>
      </c>
      <c r="O141" s="149">
        <f t="shared" si="7"/>
        <v>1379.8265738214129</v>
      </c>
      <c r="P141" s="149">
        <f t="shared" si="7"/>
        <v>1386.7062430640547</v>
      </c>
      <c r="Q141" s="149">
        <f t="shared" si="7"/>
        <v>1393.5859123066964</v>
      </c>
      <c r="R141" s="149">
        <f t="shared" si="7"/>
        <v>1400.4655815493381</v>
      </c>
      <c r="S141" s="149">
        <f t="shared" si="7"/>
        <v>1407.3452507919799</v>
      </c>
      <c r="T141" s="149">
        <f t="shared" si="7"/>
        <v>1414.2249200346216</v>
      </c>
      <c r="U141" s="149">
        <f t="shared" si="7"/>
        <v>1421.1045892772634</v>
      </c>
      <c r="V141" s="149">
        <f t="shared" si="7"/>
        <v>1427.9842585199051</v>
      </c>
      <c r="W141" s="149">
        <f t="shared" si="7"/>
        <v>1434.8639277625468</v>
      </c>
      <c r="X141" s="149">
        <f t="shared" si="7"/>
        <v>1441.7435970051886</v>
      </c>
      <c r="Y141" s="149">
        <f t="shared" si="7"/>
        <v>1448.6232662478303</v>
      </c>
      <c r="Z141" s="149">
        <f t="shared" si="7"/>
        <v>1455.5029354904707</v>
      </c>
      <c r="AA141" s="149">
        <f t="shared" si="7"/>
        <v>1460.3240614838332</v>
      </c>
      <c r="AB141" s="149">
        <f t="shared" si="7"/>
        <v>1465.1451874771956</v>
      </c>
      <c r="AC141" s="149">
        <f t="shared" si="7"/>
        <v>1469.9663134705581</v>
      </c>
      <c r="AD141" s="149">
        <f t="shared" si="7"/>
        <v>1474.7874394639207</v>
      </c>
      <c r="AE141" s="149">
        <f t="shared" si="7"/>
        <v>1479.6085654572832</v>
      </c>
      <c r="AF141" s="149">
        <f t="shared" si="7"/>
        <v>1484.4296914506458</v>
      </c>
      <c r="AG141" s="149">
        <f t="shared" si="7"/>
        <v>1489.2508174440084</v>
      </c>
      <c r="AH141" s="149">
        <f t="shared" si="7"/>
        <v>1494.0719434373707</v>
      </c>
      <c r="AI141" s="149">
        <f t="shared" si="7"/>
        <v>1498.8930694307332</v>
      </c>
      <c r="AJ141" s="149">
        <f t="shared" si="7"/>
        <v>1503.7141954240958</v>
      </c>
      <c r="AK141" s="149">
        <f t="shared" si="7"/>
        <v>1508.5353214174584</v>
      </c>
      <c r="AL141" s="149">
        <f t="shared" si="7"/>
        <v>1513.3564474108209</v>
      </c>
      <c r="AM141" s="149">
        <f t="shared" si="7"/>
        <v>1518.1775734041835</v>
      </c>
      <c r="AN141" s="149">
        <f t="shared" si="7"/>
        <v>1522.9986993975458</v>
      </c>
      <c r="AO141" s="149">
        <f t="shared" si="7"/>
        <v>1527.8198253909097</v>
      </c>
    </row>
    <row r="142" spans="7:43" ht="14.25" customHeight="1" thickBot="1">
      <c r="G142" s="22"/>
      <c r="H142" s="302"/>
      <c r="J142" s="304"/>
      <c r="K142" s="144" t="s">
        <v>232</v>
      </c>
      <c r="L142" s="144" t="s">
        <v>214</v>
      </c>
      <c r="M142" s="152">
        <f t="shared" si="7"/>
        <v>1345.428227608204</v>
      </c>
      <c r="N142" s="152">
        <f t="shared" si="7"/>
        <v>1345.428227608204</v>
      </c>
      <c r="O142" s="152">
        <f t="shared" si="7"/>
        <v>1345.428227608204</v>
      </c>
      <c r="P142" s="152">
        <f t="shared" si="7"/>
        <v>1345.428227608204</v>
      </c>
      <c r="Q142" s="152">
        <f t="shared" si="7"/>
        <v>1345.428227608204</v>
      </c>
      <c r="R142" s="152">
        <f t="shared" si="7"/>
        <v>1345.428227608204</v>
      </c>
      <c r="S142" s="152">
        <f t="shared" si="7"/>
        <v>1345.428227608204</v>
      </c>
      <c r="T142" s="152">
        <f t="shared" si="7"/>
        <v>1345.428227608204</v>
      </c>
      <c r="U142" s="152">
        <f t="shared" si="7"/>
        <v>1345.428227608204</v>
      </c>
      <c r="V142" s="152">
        <f t="shared" si="7"/>
        <v>1345.428227608204</v>
      </c>
      <c r="W142" s="152">
        <f t="shared" si="7"/>
        <v>1345.428227608204</v>
      </c>
      <c r="X142" s="152">
        <f t="shared" si="7"/>
        <v>1345.428227608204</v>
      </c>
      <c r="Y142" s="152">
        <f t="shared" si="7"/>
        <v>1345.428227608204</v>
      </c>
      <c r="Z142" s="152">
        <f t="shared" si="7"/>
        <v>1345.428227608204</v>
      </c>
      <c r="AA142" s="152">
        <f t="shared" si="7"/>
        <v>1352.7665414670219</v>
      </c>
      <c r="AB142" s="152">
        <f t="shared" si="7"/>
        <v>1360.1048553258395</v>
      </c>
      <c r="AC142" s="152">
        <f t="shared" si="7"/>
        <v>1367.4431691846573</v>
      </c>
      <c r="AD142" s="152">
        <f t="shared" si="7"/>
        <v>1374.781483043475</v>
      </c>
      <c r="AE142" s="152">
        <f t="shared" si="7"/>
        <v>1382.1197969022928</v>
      </c>
      <c r="AF142" s="152">
        <f t="shared" si="7"/>
        <v>1389.4581107611104</v>
      </c>
      <c r="AG142" s="152">
        <f t="shared" si="7"/>
        <v>1396.7964246199283</v>
      </c>
      <c r="AH142" s="152">
        <f t="shared" si="7"/>
        <v>1404.1347384787459</v>
      </c>
      <c r="AI142" s="152">
        <f t="shared" si="7"/>
        <v>1411.4730523375638</v>
      </c>
      <c r="AJ142" s="152">
        <f t="shared" si="7"/>
        <v>1418.8113661963814</v>
      </c>
      <c r="AK142" s="152">
        <f t="shared" si="7"/>
        <v>1426.1496800551993</v>
      </c>
      <c r="AL142" s="152">
        <f t="shared" si="7"/>
        <v>1433.4879939140169</v>
      </c>
      <c r="AM142" s="152">
        <f t="shared" si="7"/>
        <v>1440.8263077728348</v>
      </c>
      <c r="AN142" s="152">
        <f t="shared" si="7"/>
        <v>1448.1646216316524</v>
      </c>
      <c r="AO142" s="152">
        <f t="shared" si="7"/>
        <v>1455.5029354904707</v>
      </c>
      <c r="AP142" s="153"/>
      <c r="AQ142" s="153"/>
    </row>
    <row r="143" spans="7:43" ht="14.25" customHeight="1" thickTop="1">
      <c r="G143" s="22"/>
      <c r="H143" s="302"/>
      <c r="J143" s="304"/>
      <c r="K143" s="140" t="s">
        <v>233</v>
      </c>
      <c r="L143" s="140" t="s">
        <v>219</v>
      </c>
      <c r="M143" s="148">
        <f t="shared" si="7"/>
        <v>1361.3319240610942</v>
      </c>
      <c r="N143" s="148">
        <f t="shared" si="7"/>
        <v>1372.5802346252024</v>
      </c>
      <c r="O143" s="148">
        <f t="shared" si="7"/>
        <v>1383.8285451893107</v>
      </c>
      <c r="P143" s="148">
        <f t="shared" si="7"/>
        <v>1395.0768557534188</v>
      </c>
      <c r="Q143" s="148">
        <f t="shared" si="7"/>
        <v>1406.3251663175272</v>
      </c>
      <c r="R143" s="148">
        <f t="shared" si="7"/>
        <v>1417.5734768816353</v>
      </c>
      <c r="S143" s="148">
        <f t="shared" si="7"/>
        <v>1428.8217874457437</v>
      </c>
      <c r="T143" s="148">
        <f t="shared" si="7"/>
        <v>1440.0700980098518</v>
      </c>
      <c r="U143" s="148">
        <f t="shared" si="7"/>
        <v>1451.3184085739601</v>
      </c>
      <c r="V143" s="148">
        <f t="shared" si="7"/>
        <v>1462.5667191380683</v>
      </c>
      <c r="W143" s="148">
        <f t="shared" si="7"/>
        <v>1473.8150297021764</v>
      </c>
      <c r="X143" s="148">
        <f t="shared" si="7"/>
        <v>1485.0633402662847</v>
      </c>
      <c r="Y143" s="148">
        <f t="shared" si="7"/>
        <v>1496.3116508303929</v>
      </c>
      <c r="Z143" s="148">
        <f t="shared" si="7"/>
        <v>1507.5599613945012</v>
      </c>
      <c r="AA143" s="148">
        <f t="shared" si="7"/>
        <v>1510.4728916723461</v>
      </c>
      <c r="AB143" s="148">
        <f t="shared" si="7"/>
        <v>1513.385821950191</v>
      </c>
      <c r="AC143" s="148">
        <f t="shared" si="7"/>
        <v>1516.2987522280359</v>
      </c>
      <c r="AD143" s="148">
        <f t="shared" si="7"/>
        <v>1519.2116825058811</v>
      </c>
      <c r="AE143" s="148">
        <f t="shared" si="7"/>
        <v>1522.124612783726</v>
      </c>
      <c r="AF143" s="148">
        <f t="shared" si="7"/>
        <v>1525.0375430615709</v>
      </c>
      <c r="AG143" s="148">
        <f t="shared" si="7"/>
        <v>1527.9504733394158</v>
      </c>
      <c r="AH143" s="148">
        <f t="shared" si="7"/>
        <v>1530.8634036172607</v>
      </c>
      <c r="AI143" s="148">
        <f t="shared" si="7"/>
        <v>1533.7763338951056</v>
      </c>
      <c r="AJ143" s="148">
        <f t="shared" si="7"/>
        <v>1536.6892641729507</v>
      </c>
      <c r="AK143" s="148">
        <f t="shared" si="7"/>
        <v>1539.6021944507957</v>
      </c>
      <c r="AL143" s="148">
        <f t="shared" si="7"/>
        <v>1542.5151247286406</v>
      </c>
      <c r="AM143" s="148">
        <f t="shared" si="7"/>
        <v>1545.4280550064855</v>
      </c>
      <c r="AN143" s="148">
        <f t="shared" si="7"/>
        <v>1548.3409852843304</v>
      </c>
      <c r="AO143" s="148">
        <f t="shared" si="7"/>
        <v>1551.2539155621737</v>
      </c>
    </row>
    <row r="144" spans="7:43" ht="14.25" customHeight="1">
      <c r="G144" s="22"/>
      <c r="H144" s="302"/>
      <c r="J144" s="304"/>
      <c r="K144" s="19" t="s">
        <v>233</v>
      </c>
      <c r="L144" s="129" t="s">
        <v>218</v>
      </c>
      <c r="M144" s="149">
        <f t="shared" si="7"/>
        <v>1347.9523137086539</v>
      </c>
      <c r="N144" s="149">
        <f t="shared" si="7"/>
        <v>1354.740754155282</v>
      </c>
      <c r="O144" s="149">
        <f t="shared" si="7"/>
        <v>1361.5291946019101</v>
      </c>
      <c r="P144" s="149">
        <f t="shared" si="7"/>
        <v>1368.3176350485382</v>
      </c>
      <c r="Q144" s="149">
        <f t="shared" si="7"/>
        <v>1375.1060754951664</v>
      </c>
      <c r="R144" s="149">
        <f t="shared" si="7"/>
        <v>1381.8945159417945</v>
      </c>
      <c r="S144" s="149">
        <f t="shared" si="7"/>
        <v>1388.6829563884226</v>
      </c>
      <c r="T144" s="149">
        <f t="shared" si="7"/>
        <v>1395.4713968350507</v>
      </c>
      <c r="U144" s="149">
        <f t="shared" si="7"/>
        <v>1402.259837281679</v>
      </c>
      <c r="V144" s="149">
        <f t="shared" si="7"/>
        <v>1409.0482777283071</v>
      </c>
      <c r="W144" s="149">
        <f t="shared" si="7"/>
        <v>1415.8367181749352</v>
      </c>
      <c r="X144" s="149">
        <f t="shared" si="7"/>
        <v>1422.6251586215633</v>
      </c>
      <c r="Y144" s="149">
        <f t="shared" si="7"/>
        <v>1429.4135990681914</v>
      </c>
      <c r="Z144" s="149">
        <f t="shared" si="7"/>
        <v>1436.2020395148179</v>
      </c>
      <c r="AA144" s="149">
        <f t="shared" si="7"/>
        <v>1440.9592343067968</v>
      </c>
      <c r="AB144" s="149">
        <f t="shared" si="7"/>
        <v>1445.7164290987755</v>
      </c>
      <c r="AC144" s="149">
        <f t="shared" si="7"/>
        <v>1450.4736238907544</v>
      </c>
      <c r="AD144" s="149">
        <f t="shared" si="7"/>
        <v>1455.2308186827333</v>
      </c>
      <c r="AE144" s="149">
        <f t="shared" si="7"/>
        <v>1459.9880134747123</v>
      </c>
      <c r="AF144" s="149">
        <f t="shared" si="7"/>
        <v>1464.7452082666912</v>
      </c>
      <c r="AG144" s="149">
        <f t="shared" si="7"/>
        <v>1469.5024030586701</v>
      </c>
      <c r="AH144" s="149">
        <f t="shared" si="7"/>
        <v>1474.259597850649</v>
      </c>
      <c r="AI144" s="149">
        <f t="shared" si="7"/>
        <v>1479.0167926426279</v>
      </c>
      <c r="AJ144" s="149">
        <f t="shared" si="7"/>
        <v>1483.7739874346069</v>
      </c>
      <c r="AK144" s="149">
        <f t="shared" si="7"/>
        <v>1488.5311822265858</v>
      </c>
      <c r="AL144" s="149">
        <f t="shared" si="7"/>
        <v>1493.2883770185647</v>
      </c>
      <c r="AM144" s="149">
        <f t="shared" si="7"/>
        <v>1498.0455718105436</v>
      </c>
      <c r="AN144" s="149">
        <f t="shared" si="7"/>
        <v>1502.8027666025225</v>
      </c>
      <c r="AO144" s="149">
        <f t="shared" si="7"/>
        <v>1507.5599613945012</v>
      </c>
    </row>
    <row r="145" spans="7:43" ht="14.25" customHeight="1" thickBot="1">
      <c r="G145" s="22"/>
      <c r="H145" s="302"/>
      <c r="J145" s="304"/>
      <c r="K145" s="144" t="s">
        <v>233</v>
      </c>
      <c r="L145" s="144" t="s">
        <v>214</v>
      </c>
      <c r="M145" s="150">
        <f t="shared" si="7"/>
        <v>1327.5869923687694</v>
      </c>
      <c r="N145" s="150">
        <f t="shared" si="7"/>
        <v>1327.5869923687694</v>
      </c>
      <c r="O145" s="150">
        <f t="shared" si="7"/>
        <v>1327.5869923687694</v>
      </c>
      <c r="P145" s="150">
        <f t="shared" si="7"/>
        <v>1327.5869923687694</v>
      </c>
      <c r="Q145" s="150">
        <f t="shared" si="7"/>
        <v>1327.5869923687694</v>
      </c>
      <c r="R145" s="150">
        <f t="shared" si="7"/>
        <v>1327.5869923687694</v>
      </c>
      <c r="S145" s="150">
        <f t="shared" si="7"/>
        <v>1327.5869923687694</v>
      </c>
      <c r="T145" s="150">
        <f t="shared" si="7"/>
        <v>1327.5869923687694</v>
      </c>
      <c r="U145" s="150">
        <f t="shared" si="7"/>
        <v>1327.5869923687694</v>
      </c>
      <c r="V145" s="150">
        <f t="shared" si="7"/>
        <v>1327.5869923687694</v>
      </c>
      <c r="W145" s="150">
        <f t="shared" si="7"/>
        <v>1327.5869923687694</v>
      </c>
      <c r="X145" s="150">
        <f t="shared" si="7"/>
        <v>1327.5869923687694</v>
      </c>
      <c r="Y145" s="150">
        <f t="shared" si="7"/>
        <v>1327.5869923687694</v>
      </c>
      <c r="Z145" s="150">
        <f t="shared" si="7"/>
        <v>1327.5869923687694</v>
      </c>
      <c r="AA145" s="150">
        <f t="shared" si="7"/>
        <v>1334.8279955118394</v>
      </c>
      <c r="AB145" s="150">
        <f t="shared" si="7"/>
        <v>1342.0689986549096</v>
      </c>
      <c r="AC145" s="150">
        <f t="shared" si="7"/>
        <v>1349.3100017979796</v>
      </c>
      <c r="AD145" s="150">
        <f t="shared" si="7"/>
        <v>1356.5510049410495</v>
      </c>
      <c r="AE145" s="150">
        <f t="shared" si="7"/>
        <v>1363.7920080841195</v>
      </c>
      <c r="AF145" s="150">
        <f t="shared" si="7"/>
        <v>1371.0330112271895</v>
      </c>
      <c r="AG145" s="150">
        <f t="shared" si="7"/>
        <v>1378.2740143702595</v>
      </c>
      <c r="AH145" s="150">
        <f t="shared" si="7"/>
        <v>1385.5150175133294</v>
      </c>
      <c r="AI145" s="150">
        <f t="shared" si="7"/>
        <v>1392.7560206563994</v>
      </c>
      <c r="AJ145" s="150">
        <f t="shared" ref="AJ145:AO145" si="8">AJ113*8760</f>
        <v>1399.9970237994694</v>
      </c>
      <c r="AK145" s="150">
        <f t="shared" si="8"/>
        <v>1407.2380269425396</v>
      </c>
      <c r="AL145" s="150">
        <f t="shared" si="8"/>
        <v>1414.4790300856096</v>
      </c>
      <c r="AM145" s="150">
        <f t="shared" si="8"/>
        <v>1421.7200332286795</v>
      </c>
      <c r="AN145" s="150">
        <f t="shared" si="8"/>
        <v>1428.9610363717495</v>
      </c>
      <c r="AO145" s="150">
        <f t="shared" si="8"/>
        <v>1436.2020395148179</v>
      </c>
    </row>
    <row r="146" spans="7:43" ht="14.25" customHeight="1" thickTop="1">
      <c r="G146" s="22"/>
      <c r="H146" s="302"/>
      <c r="J146" s="304"/>
      <c r="K146" s="140" t="s">
        <v>234</v>
      </c>
      <c r="L146" s="140" t="s">
        <v>219</v>
      </c>
      <c r="M146" s="151">
        <f t="shared" ref="M146:AO154" si="9">M114*8760</f>
        <v>1297.0771470474594</v>
      </c>
      <c r="N146" s="151">
        <f t="shared" si="9"/>
        <v>1307.7945380949511</v>
      </c>
      <c r="O146" s="151">
        <f t="shared" si="9"/>
        <v>1318.511929142443</v>
      </c>
      <c r="P146" s="151">
        <f t="shared" si="9"/>
        <v>1329.2293201899349</v>
      </c>
      <c r="Q146" s="151">
        <f t="shared" si="9"/>
        <v>1339.9467112374266</v>
      </c>
      <c r="R146" s="151">
        <f t="shared" si="9"/>
        <v>1350.6641022849185</v>
      </c>
      <c r="S146" s="151">
        <f t="shared" si="9"/>
        <v>1361.3814933324104</v>
      </c>
      <c r="T146" s="151">
        <f t="shared" si="9"/>
        <v>1372.0988843799023</v>
      </c>
      <c r="U146" s="151">
        <f t="shared" si="9"/>
        <v>1382.816275427394</v>
      </c>
      <c r="V146" s="151">
        <f t="shared" si="9"/>
        <v>1393.5336664748859</v>
      </c>
      <c r="W146" s="151">
        <f t="shared" si="9"/>
        <v>1404.2510575223778</v>
      </c>
      <c r="X146" s="151">
        <f t="shared" si="9"/>
        <v>1414.9684485698697</v>
      </c>
      <c r="Y146" s="151">
        <f t="shared" si="9"/>
        <v>1425.6858396173614</v>
      </c>
      <c r="Z146" s="151">
        <f t="shared" si="9"/>
        <v>1436.4032306648544</v>
      </c>
      <c r="AA146" s="151">
        <f t="shared" si="9"/>
        <v>1439.1786708257403</v>
      </c>
      <c r="AB146" s="151">
        <f t="shared" si="9"/>
        <v>1441.9541109866259</v>
      </c>
      <c r="AC146" s="151">
        <f t="shared" si="9"/>
        <v>1444.7295511475115</v>
      </c>
      <c r="AD146" s="151">
        <f t="shared" si="9"/>
        <v>1447.5049913083974</v>
      </c>
      <c r="AE146" s="151">
        <f t="shared" si="9"/>
        <v>1450.280431469283</v>
      </c>
      <c r="AF146" s="151">
        <f t="shared" si="9"/>
        <v>1453.0558716301687</v>
      </c>
      <c r="AG146" s="151">
        <f t="shared" si="9"/>
        <v>1455.8313117910545</v>
      </c>
      <c r="AH146" s="151">
        <f t="shared" si="9"/>
        <v>1458.6067519519402</v>
      </c>
      <c r="AI146" s="151">
        <f t="shared" si="9"/>
        <v>1461.3821921128258</v>
      </c>
      <c r="AJ146" s="151">
        <f t="shared" si="9"/>
        <v>1464.1576322737114</v>
      </c>
      <c r="AK146" s="151">
        <f t="shared" si="9"/>
        <v>1466.9330724345973</v>
      </c>
      <c r="AL146" s="151">
        <f t="shared" si="9"/>
        <v>1469.7085125954829</v>
      </c>
      <c r="AM146" s="151">
        <f t="shared" si="9"/>
        <v>1472.4839527563686</v>
      </c>
      <c r="AN146" s="151">
        <f t="shared" si="9"/>
        <v>1475.2593929172544</v>
      </c>
      <c r="AO146" s="151">
        <f t="shared" si="9"/>
        <v>1478.0348330781419</v>
      </c>
    </row>
    <row r="147" spans="7:43" ht="14.25" customHeight="1">
      <c r="G147" s="22"/>
      <c r="H147" s="302"/>
      <c r="J147" s="304"/>
      <c r="K147" s="19" t="s">
        <v>234</v>
      </c>
      <c r="L147" s="129" t="s">
        <v>218</v>
      </c>
      <c r="M147" s="149">
        <f t="shared" si="9"/>
        <v>1284.3290534210507</v>
      </c>
      <c r="N147" s="149">
        <f t="shared" si="9"/>
        <v>1290.7970799264062</v>
      </c>
      <c r="O147" s="149">
        <f t="shared" si="9"/>
        <v>1297.265106431762</v>
      </c>
      <c r="P147" s="149">
        <f t="shared" si="9"/>
        <v>1303.7331329371175</v>
      </c>
      <c r="Q147" s="149">
        <f t="shared" si="9"/>
        <v>1310.2011594424732</v>
      </c>
      <c r="R147" s="149">
        <f t="shared" si="9"/>
        <v>1316.6691859478287</v>
      </c>
      <c r="S147" s="149">
        <f t="shared" si="9"/>
        <v>1323.1372124531845</v>
      </c>
      <c r="T147" s="149">
        <f t="shared" si="9"/>
        <v>1329.60523895854</v>
      </c>
      <c r="U147" s="149">
        <f t="shared" si="9"/>
        <v>1336.0732654638957</v>
      </c>
      <c r="V147" s="149">
        <f t="shared" si="9"/>
        <v>1342.5412919692512</v>
      </c>
      <c r="W147" s="149">
        <f t="shared" si="9"/>
        <v>1349.009318474607</v>
      </c>
      <c r="X147" s="149">
        <f t="shared" si="9"/>
        <v>1355.4773449799625</v>
      </c>
      <c r="Y147" s="149">
        <f t="shared" si="9"/>
        <v>1361.9453714853182</v>
      </c>
      <c r="Z147" s="149">
        <f t="shared" si="9"/>
        <v>1368.413397990673</v>
      </c>
      <c r="AA147" s="149">
        <f t="shared" si="9"/>
        <v>1372.9460535022852</v>
      </c>
      <c r="AB147" s="149">
        <f t="shared" si="9"/>
        <v>1377.4787090138971</v>
      </c>
      <c r="AC147" s="149">
        <f t="shared" si="9"/>
        <v>1382.0113645255092</v>
      </c>
      <c r="AD147" s="149">
        <f t="shared" si="9"/>
        <v>1386.5440200371213</v>
      </c>
      <c r="AE147" s="149">
        <f t="shared" si="9"/>
        <v>1391.0766755487332</v>
      </c>
      <c r="AF147" s="149">
        <f t="shared" si="9"/>
        <v>1395.6093310603453</v>
      </c>
      <c r="AG147" s="149">
        <f t="shared" si="9"/>
        <v>1400.1419865719574</v>
      </c>
      <c r="AH147" s="149">
        <f t="shared" si="9"/>
        <v>1404.6746420835693</v>
      </c>
      <c r="AI147" s="149">
        <f t="shared" si="9"/>
        <v>1409.2072975951814</v>
      </c>
      <c r="AJ147" s="149">
        <f t="shared" si="9"/>
        <v>1413.7399531067936</v>
      </c>
      <c r="AK147" s="149">
        <f t="shared" si="9"/>
        <v>1418.2726086184055</v>
      </c>
      <c r="AL147" s="149">
        <f t="shared" si="9"/>
        <v>1422.8052641300176</v>
      </c>
      <c r="AM147" s="149">
        <f t="shared" si="9"/>
        <v>1427.3379196416297</v>
      </c>
      <c r="AN147" s="149">
        <f t="shared" si="9"/>
        <v>1431.8705751532416</v>
      </c>
      <c r="AO147" s="149">
        <f t="shared" si="9"/>
        <v>1436.4032306648544</v>
      </c>
    </row>
    <row r="148" spans="7:43" ht="14.25" customHeight="1" thickBot="1">
      <c r="G148" s="22"/>
      <c r="H148" s="302"/>
      <c r="J148" s="304"/>
      <c r="K148" s="144" t="s">
        <v>234</v>
      </c>
      <c r="L148" s="144" t="s">
        <v>214</v>
      </c>
      <c r="M148" s="150">
        <f t="shared" si="9"/>
        <v>1264.9249739049837</v>
      </c>
      <c r="N148" s="150">
        <f t="shared" si="9"/>
        <v>1264.9249739049837</v>
      </c>
      <c r="O148" s="150">
        <f t="shared" si="9"/>
        <v>1264.9249739049837</v>
      </c>
      <c r="P148" s="150">
        <f t="shared" si="9"/>
        <v>1264.9249739049837</v>
      </c>
      <c r="Q148" s="150">
        <f t="shared" si="9"/>
        <v>1264.9249739049837</v>
      </c>
      <c r="R148" s="150">
        <f t="shared" si="9"/>
        <v>1264.9249739049837</v>
      </c>
      <c r="S148" s="150">
        <f t="shared" si="9"/>
        <v>1264.9249739049837</v>
      </c>
      <c r="T148" s="150">
        <f t="shared" si="9"/>
        <v>1264.9249739049837</v>
      </c>
      <c r="U148" s="150">
        <f t="shared" si="9"/>
        <v>1264.9249739049837</v>
      </c>
      <c r="V148" s="150">
        <f t="shared" si="9"/>
        <v>1264.9249739049837</v>
      </c>
      <c r="W148" s="150">
        <f t="shared" si="9"/>
        <v>1264.9249739049837</v>
      </c>
      <c r="X148" s="150">
        <f t="shared" si="9"/>
        <v>1264.9249739049837</v>
      </c>
      <c r="Y148" s="150">
        <f t="shared" si="9"/>
        <v>1264.9249739049837</v>
      </c>
      <c r="Z148" s="150">
        <f t="shared" si="9"/>
        <v>1264.9249739049837</v>
      </c>
      <c r="AA148" s="150">
        <f t="shared" si="9"/>
        <v>1271.8242021773631</v>
      </c>
      <c r="AB148" s="150">
        <f t="shared" si="9"/>
        <v>1278.7234304497422</v>
      </c>
      <c r="AC148" s="150">
        <f t="shared" si="9"/>
        <v>1285.6226587221215</v>
      </c>
      <c r="AD148" s="150">
        <f t="shared" si="9"/>
        <v>1292.5218869945006</v>
      </c>
      <c r="AE148" s="150">
        <f t="shared" si="9"/>
        <v>1299.42111526688</v>
      </c>
      <c r="AF148" s="150">
        <f t="shared" si="9"/>
        <v>1306.3203435392591</v>
      </c>
      <c r="AG148" s="150">
        <f t="shared" si="9"/>
        <v>1313.2195718116384</v>
      </c>
      <c r="AH148" s="150">
        <f t="shared" si="9"/>
        <v>1320.1188000840175</v>
      </c>
      <c r="AI148" s="150">
        <f t="shared" si="9"/>
        <v>1327.0180283563968</v>
      </c>
      <c r="AJ148" s="150">
        <f t="shared" si="9"/>
        <v>1333.9172566287759</v>
      </c>
      <c r="AK148" s="150">
        <f t="shared" si="9"/>
        <v>1340.8164849011553</v>
      </c>
      <c r="AL148" s="150">
        <f t="shared" si="9"/>
        <v>1347.7157131735344</v>
      </c>
      <c r="AM148" s="150">
        <f t="shared" si="9"/>
        <v>1354.6149414459137</v>
      </c>
      <c r="AN148" s="150">
        <f t="shared" si="9"/>
        <v>1361.5141697182928</v>
      </c>
      <c r="AO148" s="150">
        <f t="shared" si="9"/>
        <v>1368.413397990673</v>
      </c>
    </row>
    <row r="149" spans="7:43" ht="14.25" customHeight="1" thickTop="1">
      <c r="G149" s="22"/>
      <c r="H149" s="302"/>
      <c r="J149" s="304"/>
      <c r="K149" s="140" t="s">
        <v>235</v>
      </c>
      <c r="L149" s="140" t="s">
        <v>219</v>
      </c>
      <c r="M149" s="151">
        <f t="shared" si="9"/>
        <v>1231.875535059396</v>
      </c>
      <c r="N149" s="151">
        <f t="shared" si="9"/>
        <v>1242.0541831537848</v>
      </c>
      <c r="O149" s="151">
        <f t="shared" si="9"/>
        <v>1252.2328312481736</v>
      </c>
      <c r="P149" s="151">
        <f t="shared" si="9"/>
        <v>1262.4114793425626</v>
      </c>
      <c r="Q149" s="151">
        <f t="shared" si="9"/>
        <v>1272.5901274369514</v>
      </c>
      <c r="R149" s="151">
        <f t="shared" si="9"/>
        <v>1282.7687755313402</v>
      </c>
      <c r="S149" s="151">
        <f t="shared" si="9"/>
        <v>1292.947423625729</v>
      </c>
      <c r="T149" s="151">
        <f t="shared" si="9"/>
        <v>1303.1260717201178</v>
      </c>
      <c r="U149" s="151">
        <f t="shared" si="9"/>
        <v>1313.3047198145066</v>
      </c>
      <c r="V149" s="151">
        <f t="shared" si="9"/>
        <v>1323.4833679088954</v>
      </c>
      <c r="W149" s="151">
        <f t="shared" si="9"/>
        <v>1333.6620160032842</v>
      </c>
      <c r="X149" s="151">
        <f t="shared" si="9"/>
        <v>1343.840664097673</v>
      </c>
      <c r="Y149" s="151">
        <f t="shared" si="9"/>
        <v>1354.0193121920618</v>
      </c>
      <c r="Z149" s="151">
        <f t="shared" si="9"/>
        <v>1364.1979602864503</v>
      </c>
      <c r="AA149" s="151">
        <f t="shared" si="9"/>
        <v>1366.8338843261261</v>
      </c>
      <c r="AB149" s="151">
        <f t="shared" si="9"/>
        <v>1369.469808365802</v>
      </c>
      <c r="AC149" s="151">
        <f t="shared" si="9"/>
        <v>1372.1057324054777</v>
      </c>
      <c r="AD149" s="151">
        <f t="shared" si="9"/>
        <v>1374.7416564451537</v>
      </c>
      <c r="AE149" s="151">
        <f t="shared" si="9"/>
        <v>1377.3775804848297</v>
      </c>
      <c r="AF149" s="151">
        <f t="shared" si="9"/>
        <v>1380.0135045245054</v>
      </c>
      <c r="AG149" s="151">
        <f t="shared" si="9"/>
        <v>1382.6494285641813</v>
      </c>
      <c r="AH149" s="151">
        <f t="shared" si="9"/>
        <v>1385.2853526038571</v>
      </c>
      <c r="AI149" s="151">
        <f t="shared" si="9"/>
        <v>1387.921276643533</v>
      </c>
      <c r="AJ149" s="151">
        <f t="shared" si="9"/>
        <v>1390.5572006832087</v>
      </c>
      <c r="AK149" s="151">
        <f t="shared" si="9"/>
        <v>1393.1931247228847</v>
      </c>
      <c r="AL149" s="151">
        <f t="shared" si="9"/>
        <v>1395.8290487625604</v>
      </c>
      <c r="AM149" s="151">
        <f t="shared" si="9"/>
        <v>1398.4649728022364</v>
      </c>
      <c r="AN149" s="151">
        <f t="shared" si="9"/>
        <v>1401.1008968419121</v>
      </c>
      <c r="AO149" s="151">
        <f t="shared" si="9"/>
        <v>1403.7368208815881</v>
      </c>
    </row>
    <row r="150" spans="7:43" ht="14.25" customHeight="1">
      <c r="G150" s="22"/>
      <c r="H150" s="302"/>
      <c r="J150" s="304"/>
      <c r="K150" s="19" t="s">
        <v>235</v>
      </c>
      <c r="L150" s="129" t="s">
        <v>218</v>
      </c>
      <c r="M150" s="149">
        <f t="shared" si="9"/>
        <v>1219.7682639593172</v>
      </c>
      <c r="N150" s="149">
        <f t="shared" si="9"/>
        <v>1225.9111550203465</v>
      </c>
      <c r="O150" s="149">
        <f t="shared" si="9"/>
        <v>1232.0540460813756</v>
      </c>
      <c r="P150" s="149">
        <f t="shared" si="9"/>
        <v>1238.1969371424047</v>
      </c>
      <c r="Q150" s="149">
        <f t="shared" si="9"/>
        <v>1244.3398282034341</v>
      </c>
      <c r="R150" s="149">
        <f t="shared" si="9"/>
        <v>1250.4827192644632</v>
      </c>
      <c r="S150" s="149">
        <f t="shared" si="9"/>
        <v>1256.6256103254923</v>
      </c>
      <c r="T150" s="149">
        <f t="shared" si="9"/>
        <v>1262.7685013865216</v>
      </c>
      <c r="U150" s="149">
        <f t="shared" si="9"/>
        <v>1268.9113924475507</v>
      </c>
      <c r="V150" s="149">
        <f t="shared" si="9"/>
        <v>1275.0542835085798</v>
      </c>
      <c r="W150" s="149">
        <f t="shared" si="9"/>
        <v>1281.1971745696092</v>
      </c>
      <c r="X150" s="149">
        <f t="shared" si="9"/>
        <v>1287.3400656306383</v>
      </c>
      <c r="Y150" s="149">
        <f t="shared" si="9"/>
        <v>1293.4829566916674</v>
      </c>
      <c r="Z150" s="149">
        <f t="shared" si="9"/>
        <v>1299.6258477526985</v>
      </c>
      <c r="AA150" s="149">
        <f t="shared" si="9"/>
        <v>1303.9306552549488</v>
      </c>
      <c r="AB150" s="149">
        <f t="shared" si="9"/>
        <v>1308.235462757199</v>
      </c>
      <c r="AC150" s="149">
        <f t="shared" si="9"/>
        <v>1312.540270259449</v>
      </c>
      <c r="AD150" s="149">
        <f t="shared" si="9"/>
        <v>1316.8450777616993</v>
      </c>
      <c r="AE150" s="149">
        <f t="shared" si="9"/>
        <v>1321.1498852639495</v>
      </c>
      <c r="AF150" s="149">
        <f t="shared" si="9"/>
        <v>1325.4546927661997</v>
      </c>
      <c r="AG150" s="149">
        <f t="shared" si="9"/>
        <v>1329.7595002684498</v>
      </c>
      <c r="AH150" s="149">
        <f t="shared" si="9"/>
        <v>1334.0643077707</v>
      </c>
      <c r="AI150" s="149">
        <f t="shared" si="9"/>
        <v>1338.3691152729502</v>
      </c>
      <c r="AJ150" s="149">
        <f t="shared" si="9"/>
        <v>1342.6739227752003</v>
      </c>
      <c r="AK150" s="149">
        <f t="shared" si="9"/>
        <v>1346.9787302774505</v>
      </c>
      <c r="AL150" s="149">
        <f t="shared" si="9"/>
        <v>1351.2835377797007</v>
      </c>
      <c r="AM150" s="149">
        <f t="shared" si="9"/>
        <v>1355.588345281951</v>
      </c>
      <c r="AN150" s="149">
        <f t="shared" si="9"/>
        <v>1359.893152784201</v>
      </c>
      <c r="AO150" s="149">
        <f t="shared" si="9"/>
        <v>1364.1979602864503</v>
      </c>
    </row>
    <row r="151" spans="7:43" ht="14.25" customHeight="1" thickBot="1">
      <c r="G151" s="22"/>
      <c r="H151" s="302"/>
      <c r="J151" s="304"/>
      <c r="K151" s="144" t="s">
        <v>235</v>
      </c>
      <c r="L151" s="144" t="s">
        <v>214</v>
      </c>
      <c r="M151" s="152">
        <f t="shared" si="9"/>
        <v>1201.3395907762297</v>
      </c>
      <c r="N151" s="152">
        <f t="shared" si="9"/>
        <v>1201.3395907762297</v>
      </c>
      <c r="O151" s="152">
        <f t="shared" si="9"/>
        <v>1201.3395907762297</v>
      </c>
      <c r="P151" s="152">
        <f t="shared" si="9"/>
        <v>1201.3395907762297</v>
      </c>
      <c r="Q151" s="152">
        <f t="shared" si="9"/>
        <v>1201.3395907762297</v>
      </c>
      <c r="R151" s="152">
        <f t="shared" si="9"/>
        <v>1201.3395907762297</v>
      </c>
      <c r="S151" s="152">
        <f t="shared" si="9"/>
        <v>1201.3395907762297</v>
      </c>
      <c r="T151" s="152">
        <f t="shared" si="9"/>
        <v>1201.3395907762297</v>
      </c>
      <c r="U151" s="152">
        <f t="shared" si="9"/>
        <v>1201.3395907762297</v>
      </c>
      <c r="V151" s="152">
        <f t="shared" si="9"/>
        <v>1201.3395907762297</v>
      </c>
      <c r="W151" s="152">
        <f t="shared" si="9"/>
        <v>1201.3395907762297</v>
      </c>
      <c r="X151" s="152">
        <f t="shared" si="9"/>
        <v>1201.3395907762297</v>
      </c>
      <c r="Y151" s="152">
        <f t="shared" si="9"/>
        <v>1201.3395907762297</v>
      </c>
      <c r="Z151" s="152">
        <f t="shared" si="9"/>
        <v>1201.3395907762297</v>
      </c>
      <c r="AA151" s="152">
        <f t="shared" si="9"/>
        <v>1207.8920079079944</v>
      </c>
      <c r="AB151" s="152">
        <f t="shared" si="9"/>
        <v>1214.4444250397589</v>
      </c>
      <c r="AC151" s="152">
        <f t="shared" si="9"/>
        <v>1220.9968421715234</v>
      </c>
      <c r="AD151" s="152">
        <f t="shared" si="9"/>
        <v>1227.549259303288</v>
      </c>
      <c r="AE151" s="152">
        <f t="shared" si="9"/>
        <v>1234.1016764350527</v>
      </c>
      <c r="AF151" s="152">
        <f t="shared" si="9"/>
        <v>1240.6540935668172</v>
      </c>
      <c r="AG151" s="152">
        <f t="shared" si="9"/>
        <v>1247.2065106985817</v>
      </c>
      <c r="AH151" s="152">
        <f t="shared" si="9"/>
        <v>1253.7589278303462</v>
      </c>
      <c r="AI151" s="152">
        <f t="shared" si="9"/>
        <v>1260.311344962111</v>
      </c>
      <c r="AJ151" s="152">
        <f t="shared" si="9"/>
        <v>1266.8637620938755</v>
      </c>
      <c r="AK151" s="152">
        <f t="shared" si="9"/>
        <v>1273.41617922564</v>
      </c>
      <c r="AL151" s="152">
        <f t="shared" si="9"/>
        <v>1279.9685963574045</v>
      </c>
      <c r="AM151" s="152">
        <f t="shared" si="9"/>
        <v>1286.5210134891693</v>
      </c>
      <c r="AN151" s="152">
        <f t="shared" si="9"/>
        <v>1293.0734306209338</v>
      </c>
      <c r="AO151" s="152">
        <f t="shared" si="9"/>
        <v>1299.6258477526985</v>
      </c>
      <c r="AP151" s="153"/>
      <c r="AQ151" s="153"/>
    </row>
    <row r="152" spans="7:43" ht="14.25" customHeight="1" thickTop="1">
      <c r="G152" s="22"/>
      <c r="H152" s="302"/>
      <c r="J152" s="304"/>
      <c r="K152" s="140" t="s">
        <v>236</v>
      </c>
      <c r="L152" s="140" t="s">
        <v>219</v>
      </c>
      <c r="M152" s="151">
        <f t="shared" si="9"/>
        <v>1182.4654796603136</v>
      </c>
      <c r="N152" s="151">
        <f t="shared" si="9"/>
        <v>1192.2358660822215</v>
      </c>
      <c r="O152" s="151">
        <f t="shared" si="9"/>
        <v>1202.0062525041294</v>
      </c>
      <c r="P152" s="151">
        <f t="shared" si="9"/>
        <v>1211.7766389260373</v>
      </c>
      <c r="Q152" s="151">
        <f t="shared" si="9"/>
        <v>1221.5470253479455</v>
      </c>
      <c r="R152" s="151">
        <f t="shared" si="9"/>
        <v>1231.3174117698534</v>
      </c>
      <c r="S152" s="151">
        <f t="shared" si="9"/>
        <v>1241.0877981917613</v>
      </c>
      <c r="T152" s="151">
        <f t="shared" si="9"/>
        <v>1250.8581846136692</v>
      </c>
      <c r="U152" s="151">
        <f t="shared" si="9"/>
        <v>1260.6285710355774</v>
      </c>
      <c r="V152" s="151">
        <f t="shared" si="9"/>
        <v>1270.3989574574853</v>
      </c>
      <c r="W152" s="151">
        <f t="shared" si="9"/>
        <v>1280.1693438793932</v>
      </c>
      <c r="X152" s="151">
        <f t="shared" si="9"/>
        <v>1289.9397303013011</v>
      </c>
      <c r="Y152" s="151">
        <f t="shared" si="9"/>
        <v>1299.710116723209</v>
      </c>
      <c r="Z152" s="151">
        <f t="shared" si="9"/>
        <v>1309.4805031451178</v>
      </c>
      <c r="AA152" s="151">
        <f t="shared" si="9"/>
        <v>1312.0107012821993</v>
      </c>
      <c r="AB152" s="151">
        <f t="shared" si="9"/>
        <v>1314.5408994192805</v>
      </c>
      <c r="AC152" s="151">
        <f t="shared" si="9"/>
        <v>1317.071097556362</v>
      </c>
      <c r="AD152" s="151">
        <f t="shared" si="9"/>
        <v>1319.6012956934435</v>
      </c>
      <c r="AE152" s="151">
        <f t="shared" si="9"/>
        <v>1322.1314938305247</v>
      </c>
      <c r="AF152" s="151">
        <f t="shared" si="9"/>
        <v>1324.6616919676062</v>
      </c>
      <c r="AG152" s="151">
        <f t="shared" si="9"/>
        <v>1327.1918901046877</v>
      </c>
      <c r="AH152" s="151">
        <f t="shared" si="9"/>
        <v>1329.7220882417691</v>
      </c>
      <c r="AI152" s="151">
        <f t="shared" si="9"/>
        <v>1332.2522863788504</v>
      </c>
      <c r="AJ152" s="151">
        <f t="shared" si="9"/>
        <v>1334.7824845159319</v>
      </c>
      <c r="AK152" s="151">
        <f t="shared" si="9"/>
        <v>1337.3126826530133</v>
      </c>
      <c r="AL152" s="151">
        <f t="shared" si="9"/>
        <v>1339.8428807900946</v>
      </c>
      <c r="AM152" s="151">
        <f t="shared" si="9"/>
        <v>1342.373078927176</v>
      </c>
      <c r="AN152" s="151">
        <f t="shared" si="9"/>
        <v>1344.9032770642575</v>
      </c>
      <c r="AO152" s="151">
        <f t="shared" si="9"/>
        <v>1347.4334752013392</v>
      </c>
    </row>
    <row r="153" spans="7:43" ht="14.25" customHeight="1">
      <c r="G153" s="22"/>
      <c r="H153" s="302"/>
      <c r="J153" s="304"/>
      <c r="K153" s="19" t="s">
        <v>236</v>
      </c>
      <c r="L153" s="129" t="s">
        <v>218</v>
      </c>
      <c r="M153" s="149">
        <f t="shared" si="9"/>
        <v>1170.8438265620227</v>
      </c>
      <c r="N153" s="149">
        <f t="shared" si="9"/>
        <v>1176.7403286178339</v>
      </c>
      <c r="O153" s="149">
        <f t="shared" si="9"/>
        <v>1182.6368306736449</v>
      </c>
      <c r="P153" s="149">
        <f t="shared" si="9"/>
        <v>1188.5333327294561</v>
      </c>
      <c r="Q153" s="149">
        <f t="shared" si="9"/>
        <v>1194.4298347852671</v>
      </c>
      <c r="R153" s="149">
        <f t="shared" si="9"/>
        <v>1200.3263368410783</v>
      </c>
      <c r="S153" s="149">
        <f t="shared" si="9"/>
        <v>1206.2228388968892</v>
      </c>
      <c r="T153" s="149">
        <f t="shared" si="9"/>
        <v>1212.1193409527004</v>
      </c>
      <c r="U153" s="149">
        <f t="shared" si="9"/>
        <v>1218.0158430085114</v>
      </c>
      <c r="V153" s="149">
        <f t="shared" si="9"/>
        <v>1223.9123450643224</v>
      </c>
      <c r="W153" s="149">
        <f t="shared" si="9"/>
        <v>1229.8088471201336</v>
      </c>
      <c r="X153" s="149">
        <f t="shared" si="9"/>
        <v>1235.7053491759445</v>
      </c>
      <c r="Y153" s="149">
        <f t="shared" si="9"/>
        <v>1241.6018512317557</v>
      </c>
      <c r="Z153" s="149">
        <f t="shared" si="9"/>
        <v>1247.4983532875667</v>
      </c>
      <c r="AA153" s="149">
        <f t="shared" si="9"/>
        <v>1251.6304966114035</v>
      </c>
      <c r="AB153" s="149">
        <f t="shared" si="9"/>
        <v>1255.7626399352403</v>
      </c>
      <c r="AC153" s="149">
        <f t="shared" si="9"/>
        <v>1259.8947832590773</v>
      </c>
      <c r="AD153" s="149">
        <f t="shared" si="9"/>
        <v>1264.026926582914</v>
      </c>
      <c r="AE153" s="149">
        <f t="shared" si="9"/>
        <v>1268.1590699067508</v>
      </c>
      <c r="AF153" s="149">
        <f t="shared" si="9"/>
        <v>1272.2912132305876</v>
      </c>
      <c r="AG153" s="149">
        <f t="shared" si="9"/>
        <v>1276.4233565544243</v>
      </c>
      <c r="AH153" s="149">
        <f t="shared" si="9"/>
        <v>1280.5554998782611</v>
      </c>
      <c r="AI153" s="149">
        <f t="shared" si="9"/>
        <v>1284.6876432020979</v>
      </c>
      <c r="AJ153" s="149">
        <f t="shared" si="9"/>
        <v>1288.8197865259347</v>
      </c>
      <c r="AK153" s="149">
        <f t="shared" si="9"/>
        <v>1292.9519298497717</v>
      </c>
      <c r="AL153" s="149">
        <f t="shared" si="9"/>
        <v>1297.0840731736084</v>
      </c>
      <c r="AM153" s="149">
        <f t="shared" si="9"/>
        <v>1301.2162164974452</v>
      </c>
      <c r="AN153" s="149">
        <f t="shared" si="9"/>
        <v>1305.348359821282</v>
      </c>
      <c r="AO153" s="149">
        <f t="shared" si="9"/>
        <v>1309.4805031451178</v>
      </c>
    </row>
    <row r="154" spans="7:43" ht="14.25" customHeight="1" thickBot="1">
      <c r="G154" s="22"/>
      <c r="H154" s="302"/>
      <c r="J154" s="304"/>
      <c r="K154" s="144" t="s">
        <v>236</v>
      </c>
      <c r="L154" s="144" t="s">
        <v>214</v>
      </c>
      <c r="M154" s="152">
        <f t="shared" si="9"/>
        <v>1153.1543203945896</v>
      </c>
      <c r="N154" s="152">
        <f t="shared" si="9"/>
        <v>1153.1543203945896</v>
      </c>
      <c r="O154" s="152">
        <f t="shared" si="9"/>
        <v>1153.1543203945896</v>
      </c>
      <c r="P154" s="152">
        <f t="shared" si="9"/>
        <v>1153.1543203945896</v>
      </c>
      <c r="Q154" s="152">
        <f t="shared" si="9"/>
        <v>1153.1543203945896</v>
      </c>
      <c r="R154" s="152">
        <f t="shared" si="9"/>
        <v>1153.1543203945896</v>
      </c>
      <c r="S154" s="152">
        <f t="shared" si="9"/>
        <v>1153.1543203945896</v>
      </c>
      <c r="T154" s="152">
        <f t="shared" si="9"/>
        <v>1153.1543203945896</v>
      </c>
      <c r="U154" s="152">
        <f t="shared" si="9"/>
        <v>1153.1543203945896</v>
      </c>
      <c r="V154" s="152">
        <f t="shared" si="9"/>
        <v>1153.1543203945896</v>
      </c>
      <c r="W154" s="152">
        <f t="shared" si="9"/>
        <v>1153.1543203945896</v>
      </c>
      <c r="X154" s="152">
        <f t="shared" si="9"/>
        <v>1153.1543203945896</v>
      </c>
      <c r="Y154" s="152">
        <f t="shared" si="9"/>
        <v>1153.1543203945896</v>
      </c>
      <c r="Z154" s="152">
        <f t="shared" si="9"/>
        <v>1153.1543203945896</v>
      </c>
      <c r="AA154" s="152">
        <f t="shared" si="9"/>
        <v>1159.4439225874548</v>
      </c>
      <c r="AB154" s="152">
        <f t="shared" si="9"/>
        <v>1165.7335247803201</v>
      </c>
      <c r="AC154" s="152">
        <f t="shared" si="9"/>
        <v>1172.0231269731853</v>
      </c>
      <c r="AD154" s="152">
        <f t="shared" si="9"/>
        <v>1178.3127291660505</v>
      </c>
      <c r="AE154" s="152">
        <f t="shared" si="9"/>
        <v>1184.6023313589158</v>
      </c>
      <c r="AF154" s="152">
        <f t="shared" si="9"/>
        <v>1190.891933551781</v>
      </c>
      <c r="AG154" s="152">
        <f t="shared" si="9"/>
        <v>1197.1815357446462</v>
      </c>
      <c r="AH154" s="152">
        <f t="shared" si="9"/>
        <v>1203.4711379375115</v>
      </c>
      <c r="AI154" s="152">
        <f t="shared" si="9"/>
        <v>1209.7607401303767</v>
      </c>
      <c r="AJ154" s="152">
        <f t="shared" ref="AJ154:AO154" si="10">AJ122*8760</f>
        <v>1216.0503423232419</v>
      </c>
      <c r="AK154" s="152">
        <f t="shared" si="10"/>
        <v>1222.3399445161074</v>
      </c>
      <c r="AL154" s="152">
        <f t="shared" si="10"/>
        <v>1228.6295467089726</v>
      </c>
      <c r="AM154" s="152">
        <f t="shared" si="10"/>
        <v>1234.9191489018378</v>
      </c>
      <c r="AN154" s="152">
        <f t="shared" si="10"/>
        <v>1241.2087510947031</v>
      </c>
      <c r="AO154" s="152">
        <f t="shared" si="10"/>
        <v>1247.4983532875667</v>
      </c>
      <c r="AP154" s="153"/>
      <c r="AQ154" s="153"/>
    </row>
    <row r="155" spans="7:43" ht="14.25" customHeight="1" thickTop="1">
      <c r="G155" s="22"/>
      <c r="H155" s="302"/>
      <c r="J155" s="304"/>
      <c r="K155" s="140" t="s">
        <v>237</v>
      </c>
      <c r="L155" s="140" t="s">
        <v>219</v>
      </c>
      <c r="M155" s="151">
        <f t="shared" ref="M155:AO157" si="11">M123*8760</f>
        <v>1075.6295252913997</v>
      </c>
      <c r="N155" s="151">
        <f t="shared" si="11"/>
        <v>1084.517155661742</v>
      </c>
      <c r="O155" s="151">
        <f t="shared" si="11"/>
        <v>1093.4047860320843</v>
      </c>
      <c r="P155" s="151">
        <f t="shared" si="11"/>
        <v>1102.2924164024266</v>
      </c>
      <c r="Q155" s="151">
        <f t="shared" si="11"/>
        <v>1111.1800467727689</v>
      </c>
      <c r="R155" s="151">
        <f t="shared" si="11"/>
        <v>1120.0676771431113</v>
      </c>
      <c r="S155" s="151">
        <f t="shared" si="11"/>
        <v>1128.9553075134536</v>
      </c>
      <c r="T155" s="151">
        <f t="shared" si="11"/>
        <v>1137.8429378837959</v>
      </c>
      <c r="U155" s="151">
        <f t="shared" si="11"/>
        <v>1146.7305682541382</v>
      </c>
      <c r="V155" s="151">
        <f t="shared" si="11"/>
        <v>1155.6181986244806</v>
      </c>
      <c r="W155" s="151">
        <f t="shared" si="11"/>
        <v>1164.5058289948229</v>
      </c>
      <c r="X155" s="151">
        <f t="shared" si="11"/>
        <v>1173.3934593651652</v>
      </c>
      <c r="Y155" s="151">
        <f t="shared" si="11"/>
        <v>1182.2810897355075</v>
      </c>
      <c r="Z155" s="151">
        <f t="shared" si="11"/>
        <v>1191.1687201058505</v>
      </c>
      <c r="AA155" s="151">
        <f t="shared" si="11"/>
        <v>1193.4703144169707</v>
      </c>
      <c r="AB155" s="151">
        <f t="shared" si="11"/>
        <v>1195.7719087280909</v>
      </c>
      <c r="AC155" s="151">
        <f t="shared" si="11"/>
        <v>1198.0735030392111</v>
      </c>
      <c r="AD155" s="151">
        <f t="shared" si="11"/>
        <v>1200.3750973503313</v>
      </c>
      <c r="AE155" s="151">
        <f t="shared" si="11"/>
        <v>1202.6766916614515</v>
      </c>
      <c r="AF155" s="151">
        <f t="shared" si="11"/>
        <v>1204.9782859725717</v>
      </c>
      <c r="AG155" s="151">
        <f t="shared" si="11"/>
        <v>1207.2798802836919</v>
      </c>
      <c r="AH155" s="151">
        <f t="shared" si="11"/>
        <v>1209.5814745948121</v>
      </c>
      <c r="AI155" s="151">
        <f t="shared" si="11"/>
        <v>1211.8830689059323</v>
      </c>
      <c r="AJ155" s="151">
        <f t="shared" si="11"/>
        <v>1214.1846632170525</v>
      </c>
      <c r="AK155" s="151">
        <f t="shared" si="11"/>
        <v>1216.4862575281727</v>
      </c>
      <c r="AL155" s="151">
        <f t="shared" si="11"/>
        <v>1218.7878518392929</v>
      </c>
      <c r="AM155" s="151">
        <f t="shared" si="11"/>
        <v>1221.0894461504131</v>
      </c>
      <c r="AN155" s="151">
        <f t="shared" si="11"/>
        <v>1223.3910404615333</v>
      </c>
      <c r="AO155" s="151">
        <f t="shared" si="11"/>
        <v>1225.6926347726519</v>
      </c>
    </row>
    <row r="156" spans="7:43" ht="14.25" customHeight="1">
      <c r="G156" s="22"/>
      <c r="H156" s="302"/>
      <c r="J156" s="304"/>
      <c r="K156" s="19" t="s">
        <v>237</v>
      </c>
      <c r="L156" s="129" t="s">
        <v>218</v>
      </c>
      <c r="M156" s="149">
        <f t="shared" si="11"/>
        <v>1065.0578904993151</v>
      </c>
      <c r="N156" s="149">
        <f t="shared" si="11"/>
        <v>1070.4216426056291</v>
      </c>
      <c r="O156" s="149">
        <f t="shared" si="11"/>
        <v>1075.7853947119434</v>
      </c>
      <c r="P156" s="149">
        <f t="shared" si="11"/>
        <v>1081.1491468182576</v>
      </c>
      <c r="Q156" s="149">
        <f t="shared" si="11"/>
        <v>1086.5128989245716</v>
      </c>
      <c r="R156" s="149">
        <f t="shared" si="11"/>
        <v>1091.8766510308858</v>
      </c>
      <c r="S156" s="149">
        <f t="shared" si="11"/>
        <v>1097.2404031372</v>
      </c>
      <c r="T156" s="149">
        <f t="shared" si="11"/>
        <v>1102.6041552435142</v>
      </c>
      <c r="U156" s="149">
        <f t="shared" si="11"/>
        <v>1107.9679073498282</v>
      </c>
      <c r="V156" s="149">
        <f t="shared" si="11"/>
        <v>1113.3316594561425</v>
      </c>
      <c r="W156" s="149">
        <f t="shared" si="11"/>
        <v>1118.6954115624565</v>
      </c>
      <c r="X156" s="149">
        <f t="shared" si="11"/>
        <v>1124.0591636687707</v>
      </c>
      <c r="Y156" s="149">
        <f t="shared" si="11"/>
        <v>1129.4229157750849</v>
      </c>
      <c r="Z156" s="149">
        <f t="shared" si="11"/>
        <v>1134.7866678813996</v>
      </c>
      <c r="AA156" s="149">
        <f t="shared" si="11"/>
        <v>1138.5454713630297</v>
      </c>
      <c r="AB156" s="149">
        <f t="shared" si="11"/>
        <v>1142.3042748446596</v>
      </c>
      <c r="AC156" s="149">
        <f t="shared" si="11"/>
        <v>1146.0630783262895</v>
      </c>
      <c r="AD156" s="149">
        <f t="shared" si="11"/>
        <v>1149.8218818079197</v>
      </c>
      <c r="AE156" s="149">
        <f t="shared" si="11"/>
        <v>1153.5806852895496</v>
      </c>
      <c r="AF156" s="149">
        <f t="shared" si="11"/>
        <v>1157.3394887711795</v>
      </c>
      <c r="AG156" s="149">
        <f t="shared" si="11"/>
        <v>1161.0982922528096</v>
      </c>
      <c r="AH156" s="149">
        <f t="shared" si="11"/>
        <v>1164.8570957344396</v>
      </c>
      <c r="AI156" s="149">
        <f t="shared" si="11"/>
        <v>1168.6158992160695</v>
      </c>
      <c r="AJ156" s="149">
        <f t="shared" si="11"/>
        <v>1172.3747026976996</v>
      </c>
      <c r="AK156" s="149">
        <f t="shared" si="11"/>
        <v>1176.1335061793295</v>
      </c>
      <c r="AL156" s="149">
        <f t="shared" si="11"/>
        <v>1179.8923096609594</v>
      </c>
      <c r="AM156" s="149">
        <f t="shared" si="11"/>
        <v>1183.6511131425896</v>
      </c>
      <c r="AN156" s="149">
        <f t="shared" si="11"/>
        <v>1187.4099166242195</v>
      </c>
      <c r="AO156" s="149">
        <f t="shared" si="11"/>
        <v>1191.1687201058505</v>
      </c>
    </row>
    <row r="157" spans="7:43" ht="14.25" customHeight="1" thickBot="1">
      <c r="G157" s="22"/>
      <c r="H157" s="302"/>
      <c r="J157" s="305"/>
      <c r="K157" s="144" t="s">
        <v>237</v>
      </c>
      <c r="L157" s="144" t="s">
        <v>214</v>
      </c>
      <c r="M157" s="152">
        <f t="shared" si="11"/>
        <v>1048.9666341803727</v>
      </c>
      <c r="N157" s="152">
        <f t="shared" si="11"/>
        <v>1048.9666341803727</v>
      </c>
      <c r="O157" s="152">
        <f t="shared" si="11"/>
        <v>1048.9666341803727</v>
      </c>
      <c r="P157" s="152">
        <f t="shared" si="11"/>
        <v>1048.9666341803727</v>
      </c>
      <c r="Q157" s="152">
        <f t="shared" si="11"/>
        <v>1048.9666341803727</v>
      </c>
      <c r="R157" s="152">
        <f t="shared" si="11"/>
        <v>1048.9666341803727</v>
      </c>
      <c r="S157" s="152">
        <f t="shared" si="11"/>
        <v>1048.9666341803727</v>
      </c>
      <c r="T157" s="152">
        <f t="shared" si="11"/>
        <v>1048.9666341803727</v>
      </c>
      <c r="U157" s="152">
        <f t="shared" si="11"/>
        <v>1048.9666341803727</v>
      </c>
      <c r="V157" s="152">
        <f t="shared" si="11"/>
        <v>1048.9666341803727</v>
      </c>
      <c r="W157" s="152">
        <f t="shared" si="11"/>
        <v>1048.9666341803727</v>
      </c>
      <c r="X157" s="152">
        <f t="shared" si="11"/>
        <v>1048.9666341803727</v>
      </c>
      <c r="Y157" s="152">
        <f t="shared" si="11"/>
        <v>1048.9666341803727</v>
      </c>
      <c r="Z157" s="152">
        <f t="shared" si="11"/>
        <v>1048.9666341803727</v>
      </c>
      <c r="AA157" s="152">
        <f t="shared" si="11"/>
        <v>1054.6879697604413</v>
      </c>
      <c r="AB157" s="152">
        <f t="shared" si="11"/>
        <v>1060.4093053405097</v>
      </c>
      <c r="AC157" s="152">
        <f t="shared" si="11"/>
        <v>1066.1306409205781</v>
      </c>
      <c r="AD157" s="152">
        <f t="shared" si="11"/>
        <v>1071.8519765006467</v>
      </c>
      <c r="AE157" s="152">
        <f t="shared" si="11"/>
        <v>1077.5733120807151</v>
      </c>
      <c r="AF157" s="152">
        <f t="shared" si="11"/>
        <v>1083.2946476607838</v>
      </c>
      <c r="AG157" s="152">
        <f t="shared" si="11"/>
        <v>1089.0159832408522</v>
      </c>
      <c r="AH157" s="152">
        <f t="shared" si="11"/>
        <v>1094.7373188209208</v>
      </c>
      <c r="AI157" s="152">
        <f t="shared" si="11"/>
        <v>1100.4586544009892</v>
      </c>
      <c r="AJ157" s="152">
        <f t="shared" si="11"/>
        <v>1106.1799899810576</v>
      </c>
      <c r="AK157" s="152">
        <f t="shared" si="11"/>
        <v>1111.9013255611262</v>
      </c>
      <c r="AL157" s="152">
        <f t="shared" si="11"/>
        <v>1117.6226611411946</v>
      </c>
      <c r="AM157" s="152">
        <f t="shared" si="11"/>
        <v>1123.3439967212632</v>
      </c>
      <c r="AN157" s="152">
        <f t="shared" si="11"/>
        <v>1129.0653323013316</v>
      </c>
      <c r="AO157" s="152">
        <f t="shared" si="11"/>
        <v>1134.7866678813996</v>
      </c>
      <c r="AP157" s="153"/>
      <c r="AQ157" s="153"/>
    </row>
    <row r="158" spans="7:43" ht="14.25" customHeight="1" thickTop="1">
      <c r="G158" s="22"/>
      <c r="H158" s="302"/>
      <c r="J158" s="147"/>
      <c r="K158" s="19"/>
      <c r="L158" s="19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243"/>
      <c r="Z158" s="81"/>
      <c r="AA158" s="81"/>
      <c r="AB158" s="81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243"/>
      <c r="AP158" s="243"/>
      <c r="AQ158" s="243"/>
    </row>
    <row r="159" spans="7:43" ht="14.25" customHeight="1">
      <c r="G159" s="22"/>
      <c r="H159" s="302"/>
      <c r="J159" s="78"/>
      <c r="M159" s="128">
        <v>2022</v>
      </c>
      <c r="N159" s="128">
        <v>2023</v>
      </c>
      <c r="O159" s="128">
        <v>2024</v>
      </c>
      <c r="P159" s="128">
        <v>2025</v>
      </c>
      <c r="Q159" s="128">
        <v>2026</v>
      </c>
      <c r="R159" s="128">
        <v>2027</v>
      </c>
      <c r="S159" s="128">
        <v>2028</v>
      </c>
      <c r="T159" s="128">
        <v>2029</v>
      </c>
      <c r="U159" s="128">
        <v>2030</v>
      </c>
      <c r="V159" s="128">
        <v>2031</v>
      </c>
      <c r="W159" s="128">
        <v>2032</v>
      </c>
      <c r="X159" s="128">
        <v>2033</v>
      </c>
      <c r="Y159" s="128">
        <v>2034</v>
      </c>
      <c r="Z159" s="128">
        <v>2035</v>
      </c>
      <c r="AA159" s="128">
        <v>2036</v>
      </c>
      <c r="AB159" s="128">
        <v>2037</v>
      </c>
      <c r="AC159" s="128">
        <v>2038</v>
      </c>
      <c r="AD159" s="128">
        <v>2039</v>
      </c>
      <c r="AE159" s="128">
        <v>2040</v>
      </c>
      <c r="AF159" s="128">
        <v>2041</v>
      </c>
      <c r="AG159" s="128">
        <v>2042</v>
      </c>
      <c r="AH159" s="128">
        <v>2043</v>
      </c>
      <c r="AI159" s="128">
        <v>2044</v>
      </c>
      <c r="AJ159" s="128">
        <v>2045</v>
      </c>
      <c r="AK159" s="128">
        <v>2046</v>
      </c>
      <c r="AL159" s="128">
        <v>2047</v>
      </c>
      <c r="AM159" s="128">
        <v>2048</v>
      </c>
      <c r="AN159" s="128">
        <v>2049</v>
      </c>
      <c r="AO159" s="128">
        <v>2050</v>
      </c>
    </row>
    <row r="160" spans="7:43" ht="14.25" customHeight="1">
      <c r="G160" s="22"/>
      <c r="H160" s="302"/>
      <c r="J160" s="303" t="s">
        <v>164</v>
      </c>
      <c r="K160" s="140" t="s">
        <v>228</v>
      </c>
      <c r="L160" s="140" t="s">
        <v>219</v>
      </c>
      <c r="M160" s="175">
        <f t="shared" ref="M160:AO160" si="12" xml:space="preserve"> M$390*(M192+M289)</f>
        <v>2058.2954411795413</v>
      </c>
      <c r="N160" s="175">
        <f t="shared" si="12"/>
        <v>1845.2278596640967</v>
      </c>
      <c r="O160" s="175">
        <f t="shared" si="12"/>
        <v>1768.8932242233273</v>
      </c>
      <c r="P160" s="175">
        <f t="shared" si="12"/>
        <v>1692.558588782558</v>
      </c>
      <c r="Q160" s="175">
        <f t="shared" si="12"/>
        <v>1616.2239533417883</v>
      </c>
      <c r="R160" s="175">
        <f t="shared" si="12"/>
        <v>1539.8893179010188</v>
      </c>
      <c r="S160" s="175">
        <f t="shared" si="12"/>
        <v>1463.5546824602495</v>
      </c>
      <c r="T160" s="175">
        <f t="shared" si="12"/>
        <v>1387.2200470194798</v>
      </c>
      <c r="U160" s="175">
        <f t="shared" si="12"/>
        <v>1310.8854115787103</v>
      </c>
      <c r="V160" s="175">
        <f t="shared" si="12"/>
        <v>1234.5507761379406</v>
      </c>
      <c r="W160" s="175">
        <f t="shared" si="12"/>
        <v>1158.2161406971713</v>
      </c>
      <c r="X160" s="175">
        <f t="shared" si="12"/>
        <v>1081.8815052564019</v>
      </c>
      <c r="Y160" s="175">
        <f t="shared" si="12"/>
        <v>1005.5468698156322</v>
      </c>
      <c r="Z160" s="175">
        <f t="shared" si="12"/>
        <v>929.21223437486162</v>
      </c>
      <c r="AA160" s="175">
        <f t="shared" si="12"/>
        <v>918.8578363359843</v>
      </c>
      <c r="AB160" s="175">
        <f t="shared" si="12"/>
        <v>908.50343829710687</v>
      </c>
      <c r="AC160" s="175">
        <f t="shared" si="12"/>
        <v>898.14904025822955</v>
      </c>
      <c r="AD160" s="175">
        <f t="shared" si="12"/>
        <v>887.794642219352</v>
      </c>
      <c r="AE160" s="175">
        <f t="shared" si="12"/>
        <v>877.44024418047468</v>
      </c>
      <c r="AF160" s="175">
        <f t="shared" si="12"/>
        <v>867.08584614159724</v>
      </c>
      <c r="AG160" s="175">
        <f t="shared" si="12"/>
        <v>856.73144810271981</v>
      </c>
      <c r="AH160" s="175">
        <f t="shared" si="12"/>
        <v>846.37705006384238</v>
      </c>
      <c r="AI160" s="175">
        <f t="shared" si="12"/>
        <v>836.02265202496505</v>
      </c>
      <c r="AJ160" s="175">
        <f t="shared" si="12"/>
        <v>825.66825398608773</v>
      </c>
      <c r="AK160" s="175">
        <f t="shared" si="12"/>
        <v>815.31385594721019</v>
      </c>
      <c r="AL160" s="175">
        <f t="shared" si="12"/>
        <v>804.95945790833287</v>
      </c>
      <c r="AM160" s="175">
        <f t="shared" si="12"/>
        <v>794.60505986945543</v>
      </c>
      <c r="AN160" s="175">
        <f t="shared" si="12"/>
        <v>784.25066183057811</v>
      </c>
      <c r="AO160" s="175">
        <f t="shared" si="12"/>
        <v>773.8962637917009</v>
      </c>
      <c r="AP160" s="243"/>
    </row>
    <row r="161" spans="1:89" ht="14.25" customHeight="1">
      <c r="G161" s="22"/>
      <c r="H161" s="302"/>
      <c r="J161" s="304"/>
      <c r="K161" s="19" t="s">
        <v>228</v>
      </c>
      <c r="L161" s="129" t="s">
        <v>218</v>
      </c>
      <c r="M161" s="176">
        <f t="shared" ref="M161:AO161" si="13" xml:space="preserve"> M$391*(M193+M290)</f>
        <v>2058.2954411795413</v>
      </c>
      <c r="N161" s="176">
        <f t="shared" si="13"/>
        <v>1845.2278596640967</v>
      </c>
      <c r="O161" s="176">
        <f t="shared" si="13"/>
        <v>1794.7388271671873</v>
      </c>
      <c r="P161" s="176">
        <f t="shared" si="13"/>
        <v>1744.2497946702779</v>
      </c>
      <c r="Q161" s="176">
        <f t="shared" si="13"/>
        <v>1693.7607621733682</v>
      </c>
      <c r="R161" s="176">
        <f t="shared" si="13"/>
        <v>1643.271729676459</v>
      </c>
      <c r="S161" s="176">
        <f t="shared" si="13"/>
        <v>1592.7826971795494</v>
      </c>
      <c r="T161" s="176">
        <f t="shared" si="13"/>
        <v>1542.2936646826399</v>
      </c>
      <c r="U161" s="176">
        <f t="shared" si="13"/>
        <v>1491.8046321857303</v>
      </c>
      <c r="V161" s="176">
        <f t="shared" si="13"/>
        <v>1441.3155996888211</v>
      </c>
      <c r="W161" s="176">
        <f t="shared" si="13"/>
        <v>1390.8265671919114</v>
      </c>
      <c r="X161" s="176">
        <f t="shared" si="13"/>
        <v>1340.337534695002</v>
      </c>
      <c r="Y161" s="176">
        <f t="shared" si="13"/>
        <v>1289.8485021980925</v>
      </c>
      <c r="Z161" s="176">
        <f t="shared" si="13"/>
        <v>1239.359469701182</v>
      </c>
      <c r="AA161" s="176">
        <f t="shared" si="13"/>
        <v>1218.682987346094</v>
      </c>
      <c r="AB161" s="176">
        <f t="shared" si="13"/>
        <v>1198.0065049910061</v>
      </c>
      <c r="AC161" s="176">
        <f t="shared" si="13"/>
        <v>1177.3300226359181</v>
      </c>
      <c r="AD161" s="176">
        <f t="shared" si="13"/>
        <v>1156.6535402808304</v>
      </c>
      <c r="AE161" s="176">
        <f t="shared" si="13"/>
        <v>1135.9770579257422</v>
      </c>
      <c r="AF161" s="176">
        <f t="shared" si="13"/>
        <v>1115.3005755706542</v>
      </c>
      <c r="AG161" s="176">
        <f t="shared" si="13"/>
        <v>1094.6240932155665</v>
      </c>
      <c r="AH161" s="176">
        <f t="shared" si="13"/>
        <v>1073.9476108604786</v>
      </c>
      <c r="AI161" s="176">
        <f t="shared" si="13"/>
        <v>1053.2711285053906</v>
      </c>
      <c r="AJ161" s="176">
        <f t="shared" si="13"/>
        <v>1032.5946461503024</v>
      </c>
      <c r="AK161" s="176">
        <f t="shared" si="13"/>
        <v>1011.9181637952145</v>
      </c>
      <c r="AL161" s="176">
        <f t="shared" si="13"/>
        <v>991.24168144012651</v>
      </c>
      <c r="AM161" s="176">
        <f t="shared" si="13"/>
        <v>970.56519908503844</v>
      </c>
      <c r="AN161" s="176">
        <f t="shared" si="13"/>
        <v>949.88871672995037</v>
      </c>
      <c r="AO161" s="176">
        <f t="shared" si="13"/>
        <v>929.21223437486162</v>
      </c>
      <c r="AP161" s="243"/>
    </row>
    <row r="162" spans="1:89" ht="14.25" customHeight="1" thickBot="1">
      <c r="G162" s="22"/>
      <c r="H162" s="302"/>
      <c r="J162" s="304"/>
      <c r="K162" s="144" t="s">
        <v>228</v>
      </c>
      <c r="L162" s="144" t="s">
        <v>214</v>
      </c>
      <c r="M162" s="177">
        <f t="shared" ref="M162:AO162" si="14" xml:space="preserve"> M$392*(M194+M291)</f>
        <v>2058.2954411795413</v>
      </c>
      <c r="N162" s="177">
        <f t="shared" si="14"/>
        <v>1845.2278596640967</v>
      </c>
      <c r="O162" s="177">
        <f t="shared" si="14"/>
        <v>1831.720277841571</v>
      </c>
      <c r="P162" s="177">
        <f t="shared" si="14"/>
        <v>1818.2126960190451</v>
      </c>
      <c r="Q162" s="177">
        <f t="shared" si="14"/>
        <v>1804.7051141965194</v>
      </c>
      <c r="R162" s="177">
        <f t="shared" si="14"/>
        <v>1791.1975323739937</v>
      </c>
      <c r="S162" s="177">
        <f t="shared" si="14"/>
        <v>1777.689950551468</v>
      </c>
      <c r="T162" s="177">
        <f t="shared" si="14"/>
        <v>1764.1823687289423</v>
      </c>
      <c r="U162" s="177">
        <f t="shared" si="14"/>
        <v>1750.6747869064166</v>
      </c>
      <c r="V162" s="177">
        <f t="shared" si="14"/>
        <v>1737.1672050838906</v>
      </c>
      <c r="W162" s="177">
        <f t="shared" si="14"/>
        <v>1723.6596232613649</v>
      </c>
      <c r="X162" s="177">
        <f t="shared" si="14"/>
        <v>1710.1520414388392</v>
      </c>
      <c r="Y162" s="177">
        <f t="shared" si="14"/>
        <v>1696.6444596163133</v>
      </c>
      <c r="Z162" s="177">
        <f t="shared" si="14"/>
        <v>1683.1368777937876</v>
      </c>
      <c r="AA162" s="177">
        <f t="shared" si="14"/>
        <v>1653.5517172542804</v>
      </c>
      <c r="AB162" s="177">
        <f t="shared" si="14"/>
        <v>1623.9665567147736</v>
      </c>
      <c r="AC162" s="177">
        <f t="shared" si="14"/>
        <v>1594.3813961752667</v>
      </c>
      <c r="AD162" s="177">
        <f t="shared" si="14"/>
        <v>1564.7962356357593</v>
      </c>
      <c r="AE162" s="177">
        <f t="shared" si="14"/>
        <v>1535.2110750962524</v>
      </c>
      <c r="AF162" s="177">
        <f t="shared" si="14"/>
        <v>1505.6259145567456</v>
      </c>
      <c r="AG162" s="177">
        <f t="shared" si="14"/>
        <v>1476.0407540172384</v>
      </c>
      <c r="AH162" s="177">
        <f t="shared" si="14"/>
        <v>1446.4555934777316</v>
      </c>
      <c r="AI162" s="177">
        <f t="shared" si="14"/>
        <v>1416.8704329382244</v>
      </c>
      <c r="AJ162" s="177">
        <f t="shared" si="14"/>
        <v>1387.2852723987173</v>
      </c>
      <c r="AK162" s="177">
        <f t="shared" si="14"/>
        <v>1357.7001118592104</v>
      </c>
      <c r="AL162" s="177">
        <f t="shared" si="14"/>
        <v>1328.1149513197033</v>
      </c>
      <c r="AM162" s="177">
        <f t="shared" si="14"/>
        <v>1298.5297907801964</v>
      </c>
      <c r="AN162" s="177">
        <f t="shared" si="14"/>
        <v>1268.9446302406893</v>
      </c>
      <c r="AO162" s="177">
        <f t="shared" si="14"/>
        <v>1239.359469701182</v>
      </c>
      <c r="AP162" s="243"/>
    </row>
    <row r="163" spans="1:89" ht="14.25" customHeight="1" thickTop="1">
      <c r="G163" s="22"/>
      <c r="H163" s="302"/>
      <c r="J163" s="304"/>
      <c r="K163" s="140" t="s">
        <v>229</v>
      </c>
      <c r="L163" s="140" t="s">
        <v>219</v>
      </c>
      <c r="M163" s="175">
        <f t="shared" ref="M163:AO163" si="15" xml:space="preserve"> M$390*(M195+M292)</f>
        <v>2058.2954411795413</v>
      </c>
      <c r="N163" s="175">
        <f t="shared" si="15"/>
        <v>1845.2278596640967</v>
      </c>
      <c r="O163" s="175">
        <f t="shared" si="15"/>
        <v>1768.8932242233273</v>
      </c>
      <c r="P163" s="175">
        <f t="shared" si="15"/>
        <v>1692.558588782558</v>
      </c>
      <c r="Q163" s="175">
        <f t="shared" si="15"/>
        <v>1616.2239533417883</v>
      </c>
      <c r="R163" s="175">
        <f t="shared" si="15"/>
        <v>1539.8893179010188</v>
      </c>
      <c r="S163" s="175">
        <f t="shared" si="15"/>
        <v>1463.5546824602495</v>
      </c>
      <c r="T163" s="175">
        <f t="shared" si="15"/>
        <v>1387.2200470194798</v>
      </c>
      <c r="U163" s="175">
        <f t="shared" si="15"/>
        <v>1310.8854115787103</v>
      </c>
      <c r="V163" s="175">
        <f t="shared" si="15"/>
        <v>1234.5507761379406</v>
      </c>
      <c r="W163" s="175">
        <f t="shared" si="15"/>
        <v>1158.2161406971713</v>
      </c>
      <c r="X163" s="175">
        <f t="shared" si="15"/>
        <v>1081.8815052564019</v>
      </c>
      <c r="Y163" s="175">
        <f t="shared" si="15"/>
        <v>1005.5468698156322</v>
      </c>
      <c r="Z163" s="175">
        <f t="shared" si="15"/>
        <v>929.21223437486162</v>
      </c>
      <c r="AA163" s="175">
        <f t="shared" si="15"/>
        <v>918.8578363359843</v>
      </c>
      <c r="AB163" s="175">
        <f t="shared" si="15"/>
        <v>908.50343829710687</v>
      </c>
      <c r="AC163" s="175">
        <f t="shared" si="15"/>
        <v>898.14904025822955</v>
      </c>
      <c r="AD163" s="175">
        <f t="shared" si="15"/>
        <v>887.794642219352</v>
      </c>
      <c r="AE163" s="175">
        <f t="shared" si="15"/>
        <v>877.44024418047468</v>
      </c>
      <c r="AF163" s="175">
        <f t="shared" si="15"/>
        <v>867.08584614159724</v>
      </c>
      <c r="AG163" s="175">
        <f t="shared" si="15"/>
        <v>856.73144810271981</v>
      </c>
      <c r="AH163" s="175">
        <f t="shared" si="15"/>
        <v>846.37705006384238</v>
      </c>
      <c r="AI163" s="175">
        <f t="shared" si="15"/>
        <v>836.02265202496505</v>
      </c>
      <c r="AJ163" s="175">
        <f t="shared" si="15"/>
        <v>825.66825398608773</v>
      </c>
      <c r="AK163" s="175">
        <f t="shared" si="15"/>
        <v>815.31385594721019</v>
      </c>
      <c r="AL163" s="175">
        <f t="shared" si="15"/>
        <v>804.95945790833287</v>
      </c>
      <c r="AM163" s="175">
        <f t="shared" si="15"/>
        <v>794.60505986945543</v>
      </c>
      <c r="AN163" s="175">
        <f t="shared" si="15"/>
        <v>784.25066183057811</v>
      </c>
      <c r="AO163" s="175">
        <f t="shared" si="15"/>
        <v>773.8962637917009</v>
      </c>
    </row>
    <row r="164" spans="1:89" ht="14.25" customHeight="1">
      <c r="G164" s="22"/>
      <c r="H164" s="302"/>
      <c r="J164" s="304"/>
      <c r="K164" s="19" t="s">
        <v>229</v>
      </c>
      <c r="L164" s="129" t="s">
        <v>218</v>
      </c>
      <c r="M164" s="176">
        <f t="shared" ref="M164:AO164" si="16" xml:space="preserve"> M$391*(M196+M293)</f>
        <v>2058.2954411795413</v>
      </c>
      <c r="N164" s="176">
        <f t="shared" si="16"/>
        <v>1845.2278596640967</v>
      </c>
      <c r="O164" s="176">
        <f t="shared" si="16"/>
        <v>1794.7388271671873</v>
      </c>
      <c r="P164" s="176">
        <f t="shared" si="16"/>
        <v>1744.2497946702779</v>
      </c>
      <c r="Q164" s="176">
        <f t="shared" si="16"/>
        <v>1693.7607621733682</v>
      </c>
      <c r="R164" s="176">
        <f t="shared" si="16"/>
        <v>1643.271729676459</v>
      </c>
      <c r="S164" s="176">
        <f t="shared" si="16"/>
        <v>1592.7826971795494</v>
      </c>
      <c r="T164" s="176">
        <f t="shared" si="16"/>
        <v>1542.2936646826399</v>
      </c>
      <c r="U164" s="176">
        <f t="shared" si="16"/>
        <v>1491.8046321857303</v>
      </c>
      <c r="V164" s="176">
        <f t="shared" si="16"/>
        <v>1441.3155996888211</v>
      </c>
      <c r="W164" s="176">
        <f t="shared" si="16"/>
        <v>1390.8265671919114</v>
      </c>
      <c r="X164" s="176">
        <f t="shared" si="16"/>
        <v>1340.337534695002</v>
      </c>
      <c r="Y164" s="176">
        <f t="shared" si="16"/>
        <v>1289.8485021980925</v>
      </c>
      <c r="Z164" s="176">
        <f t="shared" si="16"/>
        <v>1239.359469701182</v>
      </c>
      <c r="AA164" s="176">
        <f t="shared" si="16"/>
        <v>1218.682987346094</v>
      </c>
      <c r="AB164" s="176">
        <f t="shared" si="16"/>
        <v>1198.0065049910061</v>
      </c>
      <c r="AC164" s="176">
        <f t="shared" si="16"/>
        <v>1177.3300226359181</v>
      </c>
      <c r="AD164" s="176">
        <f t="shared" si="16"/>
        <v>1156.6535402808304</v>
      </c>
      <c r="AE164" s="176">
        <f t="shared" si="16"/>
        <v>1135.9770579257422</v>
      </c>
      <c r="AF164" s="176">
        <f t="shared" si="16"/>
        <v>1115.3005755706542</v>
      </c>
      <c r="AG164" s="176">
        <f t="shared" si="16"/>
        <v>1094.6240932155665</v>
      </c>
      <c r="AH164" s="176">
        <f t="shared" si="16"/>
        <v>1073.9476108604786</v>
      </c>
      <c r="AI164" s="176">
        <f t="shared" si="16"/>
        <v>1053.2711285053906</v>
      </c>
      <c r="AJ164" s="176">
        <f t="shared" si="16"/>
        <v>1032.5946461503024</v>
      </c>
      <c r="AK164" s="176">
        <f t="shared" si="16"/>
        <v>1011.9181637952145</v>
      </c>
      <c r="AL164" s="176">
        <f t="shared" si="16"/>
        <v>991.24168144012651</v>
      </c>
      <c r="AM164" s="176">
        <f t="shared" si="16"/>
        <v>970.56519908503844</v>
      </c>
      <c r="AN164" s="176">
        <f t="shared" si="16"/>
        <v>949.88871672995037</v>
      </c>
      <c r="AO164" s="176">
        <f t="shared" si="16"/>
        <v>929.21223437486162</v>
      </c>
    </row>
    <row r="165" spans="1:89" ht="14.25" customHeight="1" thickBot="1">
      <c r="G165" s="22"/>
      <c r="H165" s="302"/>
      <c r="J165" s="304"/>
      <c r="K165" s="144" t="s">
        <v>229</v>
      </c>
      <c r="L165" s="144" t="s">
        <v>214</v>
      </c>
      <c r="M165" s="177">
        <f t="shared" ref="M165:AO165" si="17" xml:space="preserve"> M$392*(M197+M294)</f>
        <v>2058.2954411795413</v>
      </c>
      <c r="N165" s="177">
        <f t="shared" si="17"/>
        <v>1845.2278596640967</v>
      </c>
      <c r="O165" s="177">
        <f t="shared" si="17"/>
        <v>1831.720277841571</v>
      </c>
      <c r="P165" s="177">
        <f t="shared" si="17"/>
        <v>1818.2126960190451</v>
      </c>
      <c r="Q165" s="177">
        <f t="shared" si="17"/>
        <v>1804.7051141965194</v>
      </c>
      <c r="R165" s="177">
        <f t="shared" si="17"/>
        <v>1791.1975323739937</v>
      </c>
      <c r="S165" s="177">
        <f t="shared" si="17"/>
        <v>1777.689950551468</v>
      </c>
      <c r="T165" s="177">
        <f t="shared" si="17"/>
        <v>1764.1823687289423</v>
      </c>
      <c r="U165" s="177">
        <f t="shared" si="17"/>
        <v>1750.6747869064166</v>
      </c>
      <c r="V165" s="177">
        <f t="shared" si="17"/>
        <v>1737.1672050838906</v>
      </c>
      <c r="W165" s="177">
        <f t="shared" si="17"/>
        <v>1723.6596232613649</v>
      </c>
      <c r="X165" s="177">
        <f t="shared" si="17"/>
        <v>1710.1520414388392</v>
      </c>
      <c r="Y165" s="177">
        <f t="shared" si="17"/>
        <v>1696.6444596163133</v>
      </c>
      <c r="Z165" s="177">
        <f t="shared" si="17"/>
        <v>1683.1368777937876</v>
      </c>
      <c r="AA165" s="177">
        <f t="shared" si="17"/>
        <v>1653.5517172542804</v>
      </c>
      <c r="AB165" s="177">
        <f t="shared" si="17"/>
        <v>1623.9665567147736</v>
      </c>
      <c r="AC165" s="177">
        <f t="shared" si="17"/>
        <v>1594.3813961752667</v>
      </c>
      <c r="AD165" s="177">
        <f t="shared" si="17"/>
        <v>1564.7962356357593</v>
      </c>
      <c r="AE165" s="177">
        <f t="shared" si="17"/>
        <v>1535.2110750962524</v>
      </c>
      <c r="AF165" s="177">
        <f t="shared" si="17"/>
        <v>1505.6259145567456</v>
      </c>
      <c r="AG165" s="177">
        <f t="shared" si="17"/>
        <v>1476.0407540172384</v>
      </c>
      <c r="AH165" s="177">
        <f t="shared" si="17"/>
        <v>1446.4555934777316</v>
      </c>
      <c r="AI165" s="177">
        <f t="shared" si="17"/>
        <v>1416.8704329382244</v>
      </c>
      <c r="AJ165" s="177">
        <f t="shared" si="17"/>
        <v>1387.2852723987173</v>
      </c>
      <c r="AK165" s="177">
        <f t="shared" si="17"/>
        <v>1357.7001118592104</v>
      </c>
      <c r="AL165" s="177">
        <f t="shared" si="17"/>
        <v>1328.1149513197033</v>
      </c>
      <c r="AM165" s="177">
        <f t="shared" si="17"/>
        <v>1298.5297907801964</v>
      </c>
      <c r="AN165" s="177">
        <f t="shared" si="17"/>
        <v>1268.9446302406893</v>
      </c>
      <c r="AO165" s="177">
        <f t="shared" si="17"/>
        <v>1239.359469701182</v>
      </c>
      <c r="AR165" s="153"/>
      <c r="AS165" s="153"/>
    </row>
    <row r="166" spans="1:89" ht="14.25" customHeight="1" thickTop="1" thickBot="1">
      <c r="G166" s="22"/>
      <c r="H166" s="302"/>
      <c r="J166" s="304"/>
      <c r="K166" s="140" t="s">
        <v>230</v>
      </c>
      <c r="L166" s="140" t="s">
        <v>219</v>
      </c>
      <c r="M166" s="175">
        <f t="shared" ref="M166:AO166" si="18" xml:space="preserve"> M$390*(M198+M295)</f>
        <v>2058.2954411795413</v>
      </c>
      <c r="N166" s="175">
        <f t="shared" si="18"/>
        <v>1845.2278596640967</v>
      </c>
      <c r="O166" s="175">
        <f t="shared" si="18"/>
        <v>1768.8932242233273</v>
      </c>
      <c r="P166" s="175">
        <f t="shared" si="18"/>
        <v>1692.558588782558</v>
      </c>
      <c r="Q166" s="175">
        <f t="shared" si="18"/>
        <v>1616.2239533417883</v>
      </c>
      <c r="R166" s="175">
        <f t="shared" si="18"/>
        <v>1539.8893179010188</v>
      </c>
      <c r="S166" s="175">
        <f t="shared" si="18"/>
        <v>1463.5546824602495</v>
      </c>
      <c r="T166" s="175">
        <f t="shared" si="18"/>
        <v>1387.2200470194798</v>
      </c>
      <c r="U166" s="175">
        <f t="shared" si="18"/>
        <v>1310.8854115787103</v>
      </c>
      <c r="V166" s="175">
        <f t="shared" si="18"/>
        <v>1234.5507761379406</v>
      </c>
      <c r="W166" s="175">
        <f t="shared" si="18"/>
        <v>1158.2161406971713</v>
      </c>
      <c r="X166" s="175">
        <f t="shared" si="18"/>
        <v>1081.8815052564019</v>
      </c>
      <c r="Y166" s="175">
        <f t="shared" si="18"/>
        <v>1005.5468698156322</v>
      </c>
      <c r="Z166" s="175">
        <f t="shared" si="18"/>
        <v>929.21223437486162</v>
      </c>
      <c r="AA166" s="175">
        <f t="shared" si="18"/>
        <v>918.8578363359843</v>
      </c>
      <c r="AB166" s="175">
        <f t="shared" si="18"/>
        <v>908.50343829710687</v>
      </c>
      <c r="AC166" s="175">
        <f t="shared" si="18"/>
        <v>898.14904025822955</v>
      </c>
      <c r="AD166" s="175">
        <f t="shared" si="18"/>
        <v>887.794642219352</v>
      </c>
      <c r="AE166" s="175">
        <f t="shared" si="18"/>
        <v>877.44024418047468</v>
      </c>
      <c r="AF166" s="175">
        <f t="shared" si="18"/>
        <v>867.08584614159724</v>
      </c>
      <c r="AG166" s="175">
        <f t="shared" si="18"/>
        <v>856.73144810271981</v>
      </c>
      <c r="AH166" s="175">
        <f t="shared" si="18"/>
        <v>846.37705006384238</v>
      </c>
      <c r="AI166" s="175">
        <f t="shared" si="18"/>
        <v>836.02265202496505</v>
      </c>
      <c r="AJ166" s="175">
        <f t="shared" si="18"/>
        <v>825.66825398608773</v>
      </c>
      <c r="AK166" s="175">
        <f t="shared" si="18"/>
        <v>815.31385594721019</v>
      </c>
      <c r="AL166" s="175">
        <f t="shared" si="18"/>
        <v>804.95945790833287</v>
      </c>
      <c r="AM166" s="175">
        <f t="shared" si="18"/>
        <v>794.60505986945543</v>
      </c>
      <c r="AN166" s="175">
        <f t="shared" si="18"/>
        <v>784.25066183057811</v>
      </c>
      <c r="AO166" s="175">
        <f t="shared" si="18"/>
        <v>773.8962637917009</v>
      </c>
      <c r="AT166" s="153"/>
      <c r="AU166" s="153"/>
      <c r="AV166" s="153"/>
      <c r="AW166" s="153"/>
      <c r="AZ166" s="153"/>
    </row>
    <row r="167" spans="1:89" s="153" customFormat="1" ht="14.25" customHeight="1" thickTop="1" thickBot="1">
      <c r="A167" s="16"/>
      <c r="B167" s="16"/>
      <c r="C167" s="16"/>
      <c r="D167" s="16"/>
      <c r="E167" s="16"/>
      <c r="F167" s="16"/>
      <c r="G167" s="22"/>
      <c r="H167" s="302"/>
      <c r="I167" s="16"/>
      <c r="J167" s="304"/>
      <c r="K167" s="19" t="s">
        <v>230</v>
      </c>
      <c r="L167" s="129" t="s">
        <v>218</v>
      </c>
      <c r="M167" s="176">
        <f t="shared" ref="M167:AO167" si="19" xml:space="preserve"> M$391*(M199+M296)</f>
        <v>2058.2954411795413</v>
      </c>
      <c r="N167" s="176">
        <f t="shared" si="19"/>
        <v>1845.2278596640967</v>
      </c>
      <c r="O167" s="176">
        <f t="shared" si="19"/>
        <v>1794.7388271671873</v>
      </c>
      <c r="P167" s="176">
        <f t="shared" si="19"/>
        <v>1744.2497946702779</v>
      </c>
      <c r="Q167" s="176">
        <f t="shared" si="19"/>
        <v>1693.7607621733682</v>
      </c>
      <c r="R167" s="176">
        <f t="shared" si="19"/>
        <v>1643.271729676459</v>
      </c>
      <c r="S167" s="176">
        <f t="shared" si="19"/>
        <v>1592.7826971795494</v>
      </c>
      <c r="T167" s="176">
        <f t="shared" si="19"/>
        <v>1542.2936646826399</v>
      </c>
      <c r="U167" s="176">
        <f t="shared" si="19"/>
        <v>1491.8046321857303</v>
      </c>
      <c r="V167" s="176">
        <f t="shared" si="19"/>
        <v>1441.3155996888211</v>
      </c>
      <c r="W167" s="176">
        <f t="shared" si="19"/>
        <v>1390.8265671919114</v>
      </c>
      <c r="X167" s="176">
        <f t="shared" si="19"/>
        <v>1340.337534695002</v>
      </c>
      <c r="Y167" s="176">
        <f t="shared" si="19"/>
        <v>1289.8485021980925</v>
      </c>
      <c r="Z167" s="176">
        <f t="shared" si="19"/>
        <v>1239.359469701182</v>
      </c>
      <c r="AA167" s="176">
        <f t="shared" si="19"/>
        <v>1218.682987346094</v>
      </c>
      <c r="AB167" s="176">
        <f t="shared" si="19"/>
        <v>1198.0065049910061</v>
      </c>
      <c r="AC167" s="176">
        <f t="shared" si="19"/>
        <v>1177.3300226359181</v>
      </c>
      <c r="AD167" s="176">
        <f t="shared" si="19"/>
        <v>1156.6535402808304</v>
      </c>
      <c r="AE167" s="176">
        <f t="shared" si="19"/>
        <v>1135.9770579257422</v>
      </c>
      <c r="AF167" s="176">
        <f t="shared" si="19"/>
        <v>1115.3005755706542</v>
      </c>
      <c r="AG167" s="176">
        <f t="shared" si="19"/>
        <v>1094.6240932155665</v>
      </c>
      <c r="AH167" s="176">
        <f t="shared" si="19"/>
        <v>1073.9476108604786</v>
      </c>
      <c r="AI167" s="176">
        <f t="shared" si="19"/>
        <v>1053.2711285053906</v>
      </c>
      <c r="AJ167" s="176">
        <f t="shared" si="19"/>
        <v>1032.5946461503024</v>
      </c>
      <c r="AK167" s="176">
        <f t="shared" si="19"/>
        <v>1011.9181637952145</v>
      </c>
      <c r="AL167" s="176">
        <f t="shared" si="19"/>
        <v>991.24168144012651</v>
      </c>
      <c r="AM167" s="176">
        <f t="shared" si="19"/>
        <v>970.56519908503844</v>
      </c>
      <c r="AN167" s="176">
        <f t="shared" si="19"/>
        <v>949.88871672995037</v>
      </c>
      <c r="AO167" s="176">
        <f t="shared" si="19"/>
        <v>929.21223437486162</v>
      </c>
      <c r="AP167" s="16"/>
      <c r="AQ167" s="16"/>
      <c r="AR167" s="16"/>
      <c r="AS167" s="16"/>
      <c r="AT167" s="155"/>
      <c r="AU167" s="155"/>
      <c r="AV167" s="155"/>
      <c r="AW167" s="155"/>
      <c r="AZ167" s="155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</row>
    <row r="168" spans="1:89" s="155" customFormat="1" ht="14.25" customHeight="1" thickTop="1" thickBot="1">
      <c r="A168" s="16"/>
      <c r="B168" s="16"/>
      <c r="C168" s="16"/>
      <c r="D168" s="16"/>
      <c r="E168" s="16"/>
      <c r="F168" s="16"/>
      <c r="G168" s="22"/>
      <c r="H168" s="302"/>
      <c r="I168" s="16"/>
      <c r="J168" s="304"/>
      <c r="K168" s="144" t="s">
        <v>230</v>
      </c>
      <c r="L168" s="144" t="s">
        <v>214</v>
      </c>
      <c r="M168" s="177">
        <f t="shared" ref="M168:AO168" si="20" xml:space="preserve"> M$392*(M200+M297)</f>
        <v>2058.2954411795413</v>
      </c>
      <c r="N168" s="177">
        <f t="shared" si="20"/>
        <v>1845.2278596640967</v>
      </c>
      <c r="O168" s="177">
        <f t="shared" si="20"/>
        <v>1831.720277841571</v>
      </c>
      <c r="P168" s="177">
        <f t="shared" si="20"/>
        <v>1818.2126960190451</v>
      </c>
      <c r="Q168" s="177">
        <f t="shared" si="20"/>
        <v>1804.7051141965194</v>
      </c>
      <c r="R168" s="177">
        <f t="shared" si="20"/>
        <v>1791.1975323739937</v>
      </c>
      <c r="S168" s="177">
        <f t="shared" si="20"/>
        <v>1777.689950551468</v>
      </c>
      <c r="T168" s="177">
        <f t="shared" si="20"/>
        <v>1764.1823687289423</v>
      </c>
      <c r="U168" s="177">
        <f t="shared" si="20"/>
        <v>1750.6747869064166</v>
      </c>
      <c r="V168" s="177">
        <f t="shared" si="20"/>
        <v>1737.1672050838906</v>
      </c>
      <c r="W168" s="177">
        <f t="shared" si="20"/>
        <v>1723.6596232613649</v>
      </c>
      <c r="X168" s="177">
        <f t="shared" si="20"/>
        <v>1710.1520414388392</v>
      </c>
      <c r="Y168" s="177">
        <f t="shared" si="20"/>
        <v>1696.6444596163133</v>
      </c>
      <c r="Z168" s="177">
        <f t="shared" si="20"/>
        <v>1683.1368777937876</v>
      </c>
      <c r="AA168" s="177">
        <f t="shared" si="20"/>
        <v>1653.5517172542804</v>
      </c>
      <c r="AB168" s="177">
        <f t="shared" si="20"/>
        <v>1623.9665567147736</v>
      </c>
      <c r="AC168" s="177">
        <f t="shared" si="20"/>
        <v>1594.3813961752667</v>
      </c>
      <c r="AD168" s="177">
        <f t="shared" si="20"/>
        <v>1564.7962356357593</v>
      </c>
      <c r="AE168" s="177">
        <f t="shared" si="20"/>
        <v>1535.2110750962524</v>
      </c>
      <c r="AF168" s="177">
        <f t="shared" si="20"/>
        <v>1505.6259145567456</v>
      </c>
      <c r="AG168" s="177">
        <f t="shared" si="20"/>
        <v>1476.0407540172384</v>
      </c>
      <c r="AH168" s="177">
        <f t="shared" si="20"/>
        <v>1446.4555934777316</v>
      </c>
      <c r="AI168" s="177">
        <f t="shared" si="20"/>
        <v>1416.8704329382244</v>
      </c>
      <c r="AJ168" s="177">
        <f t="shared" si="20"/>
        <v>1387.2852723987173</v>
      </c>
      <c r="AK168" s="177">
        <f t="shared" si="20"/>
        <v>1357.7001118592104</v>
      </c>
      <c r="AL168" s="177">
        <f t="shared" si="20"/>
        <v>1328.1149513197033</v>
      </c>
      <c r="AM168" s="177">
        <f t="shared" si="20"/>
        <v>1298.5297907801964</v>
      </c>
      <c r="AN168" s="177">
        <f t="shared" si="20"/>
        <v>1268.9446302406893</v>
      </c>
      <c r="AO168" s="177">
        <f t="shared" si="20"/>
        <v>1239.359469701182</v>
      </c>
      <c r="AP168" s="16"/>
      <c r="AQ168" s="16"/>
      <c r="AR168" s="16"/>
      <c r="AS168" s="16"/>
      <c r="AT168" s="16"/>
      <c r="AU168" s="16"/>
      <c r="AV168" s="16"/>
      <c r="AW168" s="16"/>
      <c r="AZ168" s="16"/>
      <c r="BA168" s="16"/>
      <c r="BB168" s="16"/>
      <c r="BC168" s="16"/>
      <c r="BD168" s="16"/>
      <c r="BE168" s="153"/>
      <c r="BF168" s="153"/>
      <c r="BG168" s="153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</row>
    <row r="169" spans="1:89" ht="14.25" customHeight="1" thickTop="1" thickBot="1">
      <c r="G169" s="22"/>
      <c r="H169" s="302"/>
      <c r="J169" s="304"/>
      <c r="K169" s="140" t="s">
        <v>231</v>
      </c>
      <c r="L169" s="140" t="s">
        <v>219</v>
      </c>
      <c r="M169" s="175">
        <f t="shared" ref="M169:AO169" si="21" xml:space="preserve"> M$390*(M201+M298)</f>
        <v>2058.2954411795413</v>
      </c>
      <c r="N169" s="175">
        <f t="shared" si="21"/>
        <v>1845.2278596640967</v>
      </c>
      <c r="O169" s="175">
        <f t="shared" si="21"/>
        <v>1768.8932242233273</v>
      </c>
      <c r="P169" s="175">
        <f t="shared" si="21"/>
        <v>1692.558588782558</v>
      </c>
      <c r="Q169" s="175">
        <f t="shared" si="21"/>
        <v>1616.2239533417883</v>
      </c>
      <c r="R169" s="175">
        <f t="shared" si="21"/>
        <v>1539.8893179010188</v>
      </c>
      <c r="S169" s="175">
        <f t="shared" si="21"/>
        <v>1463.5546824602495</v>
      </c>
      <c r="T169" s="175">
        <f t="shared" si="21"/>
        <v>1387.2200470194798</v>
      </c>
      <c r="U169" s="175">
        <f t="shared" si="21"/>
        <v>1310.8854115787103</v>
      </c>
      <c r="V169" s="175">
        <f t="shared" si="21"/>
        <v>1234.5507761379406</v>
      </c>
      <c r="W169" s="175">
        <f t="shared" si="21"/>
        <v>1158.2161406971713</v>
      </c>
      <c r="X169" s="175">
        <f t="shared" si="21"/>
        <v>1081.8815052564019</v>
      </c>
      <c r="Y169" s="175">
        <f t="shared" si="21"/>
        <v>1005.5468698156322</v>
      </c>
      <c r="Z169" s="175">
        <f t="shared" si="21"/>
        <v>929.21223437486162</v>
      </c>
      <c r="AA169" s="175">
        <f t="shared" si="21"/>
        <v>918.8578363359843</v>
      </c>
      <c r="AB169" s="175">
        <f t="shared" si="21"/>
        <v>908.50343829710687</v>
      </c>
      <c r="AC169" s="175">
        <f t="shared" si="21"/>
        <v>898.14904025822955</v>
      </c>
      <c r="AD169" s="175">
        <f t="shared" si="21"/>
        <v>887.794642219352</v>
      </c>
      <c r="AE169" s="175">
        <f t="shared" si="21"/>
        <v>877.44024418047468</v>
      </c>
      <c r="AF169" s="175">
        <f t="shared" si="21"/>
        <v>867.08584614159724</v>
      </c>
      <c r="AG169" s="175">
        <f t="shared" si="21"/>
        <v>856.73144810271981</v>
      </c>
      <c r="AH169" s="175">
        <f t="shared" si="21"/>
        <v>846.37705006384238</v>
      </c>
      <c r="AI169" s="175">
        <f t="shared" si="21"/>
        <v>836.02265202496505</v>
      </c>
      <c r="AJ169" s="175">
        <f t="shared" si="21"/>
        <v>825.66825398608773</v>
      </c>
      <c r="AK169" s="175">
        <f t="shared" si="21"/>
        <v>815.31385594721019</v>
      </c>
      <c r="AL169" s="175">
        <f t="shared" si="21"/>
        <v>804.95945790833287</v>
      </c>
      <c r="AM169" s="175">
        <f t="shared" si="21"/>
        <v>794.60505986945543</v>
      </c>
      <c r="AN169" s="175">
        <f t="shared" si="21"/>
        <v>784.25066183057811</v>
      </c>
      <c r="AO169" s="175">
        <f t="shared" si="21"/>
        <v>773.8962637917009</v>
      </c>
      <c r="AT169" s="153"/>
      <c r="AU169" s="153"/>
      <c r="AV169" s="153"/>
      <c r="AW169" s="153"/>
      <c r="AZ169" s="153"/>
    </row>
    <row r="170" spans="1:89" s="153" customFormat="1" ht="14.25" customHeight="1" thickTop="1" thickBot="1">
      <c r="A170" s="16"/>
      <c r="B170" s="16"/>
      <c r="C170" s="16"/>
      <c r="D170" s="16"/>
      <c r="E170" s="16"/>
      <c r="F170" s="16"/>
      <c r="G170" s="22"/>
      <c r="H170" s="302"/>
      <c r="I170" s="16"/>
      <c r="J170" s="304"/>
      <c r="K170" s="19" t="s">
        <v>231</v>
      </c>
      <c r="L170" s="129" t="s">
        <v>218</v>
      </c>
      <c r="M170" s="176">
        <f t="shared" ref="M170:AO170" si="22" xml:space="preserve"> M$391*(M202+M299)</f>
        <v>2058.2954411795413</v>
      </c>
      <c r="N170" s="176">
        <f t="shared" si="22"/>
        <v>1845.2278596640967</v>
      </c>
      <c r="O170" s="176">
        <f t="shared" si="22"/>
        <v>1794.7388271671873</v>
      </c>
      <c r="P170" s="176">
        <f t="shared" si="22"/>
        <v>1744.2497946702779</v>
      </c>
      <c r="Q170" s="176">
        <f t="shared" si="22"/>
        <v>1693.7607621733682</v>
      </c>
      <c r="R170" s="176">
        <f t="shared" si="22"/>
        <v>1643.271729676459</v>
      </c>
      <c r="S170" s="176">
        <f t="shared" si="22"/>
        <v>1592.7826971795494</v>
      </c>
      <c r="T170" s="176">
        <f t="shared" si="22"/>
        <v>1542.2936646826399</v>
      </c>
      <c r="U170" s="176">
        <f t="shared" si="22"/>
        <v>1491.8046321857303</v>
      </c>
      <c r="V170" s="176">
        <f t="shared" si="22"/>
        <v>1441.3155996888211</v>
      </c>
      <c r="W170" s="176">
        <f t="shared" si="22"/>
        <v>1390.8265671919114</v>
      </c>
      <c r="X170" s="176">
        <f t="shared" si="22"/>
        <v>1340.337534695002</v>
      </c>
      <c r="Y170" s="176">
        <f t="shared" si="22"/>
        <v>1289.8485021980925</v>
      </c>
      <c r="Z170" s="176">
        <f t="shared" si="22"/>
        <v>1239.359469701182</v>
      </c>
      <c r="AA170" s="176">
        <f t="shared" si="22"/>
        <v>1218.682987346094</v>
      </c>
      <c r="AB170" s="176">
        <f t="shared" si="22"/>
        <v>1198.0065049910061</v>
      </c>
      <c r="AC170" s="176">
        <f t="shared" si="22"/>
        <v>1177.3300226359181</v>
      </c>
      <c r="AD170" s="176">
        <f t="shared" si="22"/>
        <v>1156.6535402808304</v>
      </c>
      <c r="AE170" s="176">
        <f t="shared" si="22"/>
        <v>1135.9770579257422</v>
      </c>
      <c r="AF170" s="176">
        <f t="shared" si="22"/>
        <v>1115.3005755706542</v>
      </c>
      <c r="AG170" s="176">
        <f t="shared" si="22"/>
        <v>1094.6240932155665</v>
      </c>
      <c r="AH170" s="176">
        <f t="shared" si="22"/>
        <v>1073.9476108604786</v>
      </c>
      <c r="AI170" s="176">
        <f t="shared" si="22"/>
        <v>1053.2711285053906</v>
      </c>
      <c r="AJ170" s="176">
        <f t="shared" si="22"/>
        <v>1032.5946461503024</v>
      </c>
      <c r="AK170" s="176">
        <f t="shared" si="22"/>
        <v>1011.9181637952145</v>
      </c>
      <c r="AL170" s="176">
        <f t="shared" si="22"/>
        <v>991.24168144012651</v>
      </c>
      <c r="AM170" s="176">
        <f t="shared" si="22"/>
        <v>970.56519908503844</v>
      </c>
      <c r="AN170" s="176">
        <f t="shared" si="22"/>
        <v>949.88871672995037</v>
      </c>
      <c r="AO170" s="176">
        <f t="shared" si="22"/>
        <v>929.21223437486162</v>
      </c>
      <c r="AP170" s="16"/>
      <c r="AQ170" s="16"/>
      <c r="AR170" s="16"/>
      <c r="AS170" s="16"/>
      <c r="AT170" s="155"/>
      <c r="AU170" s="155"/>
      <c r="AV170" s="155"/>
      <c r="AW170" s="155"/>
      <c r="AZ170" s="155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</row>
    <row r="171" spans="1:89" s="155" customFormat="1" ht="14.25" customHeight="1" thickTop="1" thickBot="1">
      <c r="A171" s="16"/>
      <c r="B171" s="16"/>
      <c r="C171" s="16"/>
      <c r="D171" s="16"/>
      <c r="E171" s="16"/>
      <c r="F171" s="16"/>
      <c r="G171" s="22"/>
      <c r="H171" s="302"/>
      <c r="I171" s="16"/>
      <c r="J171" s="304"/>
      <c r="K171" s="144" t="s">
        <v>231</v>
      </c>
      <c r="L171" s="144" t="s">
        <v>214</v>
      </c>
      <c r="M171" s="177">
        <f t="shared" ref="M171:AO171" si="23" xml:space="preserve"> M$392*(M203+M300)</f>
        <v>2058.2954411795413</v>
      </c>
      <c r="N171" s="177">
        <f t="shared" si="23"/>
        <v>1845.2278596640967</v>
      </c>
      <c r="O171" s="177">
        <f t="shared" si="23"/>
        <v>1831.720277841571</v>
      </c>
      <c r="P171" s="177">
        <f t="shared" si="23"/>
        <v>1818.2126960190451</v>
      </c>
      <c r="Q171" s="177">
        <f t="shared" si="23"/>
        <v>1804.7051141965194</v>
      </c>
      <c r="R171" s="177">
        <f t="shared" si="23"/>
        <v>1791.1975323739937</v>
      </c>
      <c r="S171" s="177">
        <f t="shared" si="23"/>
        <v>1777.689950551468</v>
      </c>
      <c r="T171" s="177">
        <f t="shared" si="23"/>
        <v>1764.1823687289423</v>
      </c>
      <c r="U171" s="177">
        <f t="shared" si="23"/>
        <v>1750.6747869064166</v>
      </c>
      <c r="V171" s="177">
        <f t="shared" si="23"/>
        <v>1737.1672050838906</v>
      </c>
      <c r="W171" s="177">
        <f t="shared" si="23"/>
        <v>1723.6596232613649</v>
      </c>
      <c r="X171" s="177">
        <f t="shared" si="23"/>
        <v>1710.1520414388392</v>
      </c>
      <c r="Y171" s="177">
        <f t="shared" si="23"/>
        <v>1696.6444596163133</v>
      </c>
      <c r="Z171" s="177">
        <f t="shared" si="23"/>
        <v>1683.1368777937876</v>
      </c>
      <c r="AA171" s="177">
        <f t="shared" si="23"/>
        <v>1653.5517172542804</v>
      </c>
      <c r="AB171" s="177">
        <f t="shared" si="23"/>
        <v>1623.9665567147736</v>
      </c>
      <c r="AC171" s="177">
        <f t="shared" si="23"/>
        <v>1594.3813961752667</v>
      </c>
      <c r="AD171" s="177">
        <f t="shared" si="23"/>
        <v>1564.7962356357593</v>
      </c>
      <c r="AE171" s="177">
        <f t="shared" si="23"/>
        <v>1535.2110750962524</v>
      </c>
      <c r="AF171" s="177">
        <f t="shared" si="23"/>
        <v>1505.6259145567456</v>
      </c>
      <c r="AG171" s="177">
        <f t="shared" si="23"/>
        <v>1476.0407540172384</v>
      </c>
      <c r="AH171" s="177">
        <f t="shared" si="23"/>
        <v>1446.4555934777316</v>
      </c>
      <c r="AI171" s="177">
        <f t="shared" si="23"/>
        <v>1416.8704329382244</v>
      </c>
      <c r="AJ171" s="177">
        <f t="shared" si="23"/>
        <v>1387.2852723987173</v>
      </c>
      <c r="AK171" s="177">
        <f t="shared" si="23"/>
        <v>1357.7001118592104</v>
      </c>
      <c r="AL171" s="177">
        <f t="shared" si="23"/>
        <v>1328.1149513197033</v>
      </c>
      <c r="AM171" s="177">
        <f t="shared" si="23"/>
        <v>1298.5297907801964</v>
      </c>
      <c r="AN171" s="177">
        <f t="shared" si="23"/>
        <v>1268.9446302406893</v>
      </c>
      <c r="AO171" s="177">
        <f t="shared" si="23"/>
        <v>1239.359469701182</v>
      </c>
      <c r="AP171" s="16"/>
      <c r="AQ171" s="16"/>
      <c r="AR171" s="16"/>
      <c r="AS171" s="16"/>
      <c r="AT171" s="16"/>
      <c r="AU171" s="16"/>
      <c r="AV171" s="16"/>
      <c r="AW171" s="16"/>
      <c r="AZ171" s="16"/>
      <c r="BA171" s="16"/>
      <c r="BB171" s="16"/>
      <c r="BC171" s="16"/>
      <c r="BD171" s="16"/>
      <c r="BE171" s="153"/>
      <c r="BF171" s="153"/>
      <c r="BG171" s="153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</row>
    <row r="172" spans="1:89" ht="14.25" customHeight="1" thickTop="1" thickBot="1">
      <c r="G172" s="22"/>
      <c r="H172" s="302"/>
      <c r="J172" s="304"/>
      <c r="K172" s="140" t="s">
        <v>232</v>
      </c>
      <c r="L172" s="140" t="s">
        <v>219</v>
      </c>
      <c r="M172" s="175">
        <f t="shared" ref="M172:AO172" si="24" xml:space="preserve"> M$390*(M204+M301)</f>
        <v>2058.2954411795413</v>
      </c>
      <c r="N172" s="175">
        <f t="shared" si="24"/>
        <v>1845.2278596640967</v>
      </c>
      <c r="O172" s="175">
        <f t="shared" si="24"/>
        <v>1768.8932242233273</v>
      </c>
      <c r="P172" s="175">
        <f t="shared" si="24"/>
        <v>1692.558588782558</v>
      </c>
      <c r="Q172" s="175">
        <f t="shared" si="24"/>
        <v>1616.2239533417883</v>
      </c>
      <c r="R172" s="175">
        <f t="shared" si="24"/>
        <v>1539.8893179010188</v>
      </c>
      <c r="S172" s="175">
        <f t="shared" si="24"/>
        <v>1463.5546824602495</v>
      </c>
      <c r="T172" s="175">
        <f t="shared" si="24"/>
        <v>1387.2200470194798</v>
      </c>
      <c r="U172" s="175">
        <f t="shared" si="24"/>
        <v>1310.8854115787103</v>
      </c>
      <c r="V172" s="175">
        <f t="shared" si="24"/>
        <v>1234.5507761379406</v>
      </c>
      <c r="W172" s="175">
        <f t="shared" si="24"/>
        <v>1158.2161406971713</v>
      </c>
      <c r="X172" s="175">
        <f t="shared" si="24"/>
        <v>1081.8815052564019</v>
      </c>
      <c r="Y172" s="175">
        <f t="shared" si="24"/>
        <v>1005.5468698156322</v>
      </c>
      <c r="Z172" s="175">
        <f t="shared" si="24"/>
        <v>929.21223437486162</v>
      </c>
      <c r="AA172" s="175">
        <f t="shared" si="24"/>
        <v>918.8578363359843</v>
      </c>
      <c r="AB172" s="175">
        <f t="shared" si="24"/>
        <v>908.50343829710687</v>
      </c>
      <c r="AC172" s="175">
        <f t="shared" si="24"/>
        <v>898.14904025822955</v>
      </c>
      <c r="AD172" s="175">
        <f t="shared" si="24"/>
        <v>887.794642219352</v>
      </c>
      <c r="AE172" s="175">
        <f t="shared" si="24"/>
        <v>877.44024418047468</v>
      </c>
      <c r="AF172" s="175">
        <f t="shared" si="24"/>
        <v>867.08584614159724</v>
      </c>
      <c r="AG172" s="175">
        <f t="shared" si="24"/>
        <v>856.73144810271981</v>
      </c>
      <c r="AH172" s="175">
        <f t="shared" si="24"/>
        <v>846.37705006384238</v>
      </c>
      <c r="AI172" s="175">
        <f t="shared" si="24"/>
        <v>836.02265202496505</v>
      </c>
      <c r="AJ172" s="175">
        <f t="shared" si="24"/>
        <v>825.66825398608773</v>
      </c>
      <c r="AK172" s="175">
        <f t="shared" si="24"/>
        <v>815.31385594721019</v>
      </c>
      <c r="AL172" s="175">
        <f t="shared" si="24"/>
        <v>804.95945790833287</v>
      </c>
      <c r="AM172" s="175">
        <f t="shared" si="24"/>
        <v>794.60505986945543</v>
      </c>
      <c r="AN172" s="175">
        <f t="shared" si="24"/>
        <v>784.25066183057811</v>
      </c>
      <c r="AO172" s="175">
        <f t="shared" si="24"/>
        <v>773.8962637917009</v>
      </c>
      <c r="AT172" s="153"/>
      <c r="AU172" s="153"/>
      <c r="AV172" s="153"/>
      <c r="AW172" s="153"/>
      <c r="AZ172" s="153"/>
    </row>
    <row r="173" spans="1:89" s="153" customFormat="1" ht="14.25" customHeight="1" thickTop="1" thickBot="1">
      <c r="A173" s="16"/>
      <c r="B173" s="16"/>
      <c r="C173" s="16"/>
      <c r="D173" s="16"/>
      <c r="E173" s="16"/>
      <c r="F173" s="16"/>
      <c r="G173" s="22"/>
      <c r="H173" s="302"/>
      <c r="I173" s="16"/>
      <c r="J173" s="304"/>
      <c r="K173" s="19" t="s">
        <v>232</v>
      </c>
      <c r="L173" s="129" t="s">
        <v>218</v>
      </c>
      <c r="M173" s="176">
        <f t="shared" ref="M173:AO173" si="25" xml:space="preserve"> M$391*(M205+M302)</f>
        <v>2058.2954411795413</v>
      </c>
      <c r="N173" s="176">
        <f t="shared" si="25"/>
        <v>1845.2278596640967</v>
      </c>
      <c r="O173" s="176">
        <f t="shared" si="25"/>
        <v>1794.7388271671873</v>
      </c>
      <c r="P173" s="176">
        <f t="shared" si="25"/>
        <v>1744.2497946702779</v>
      </c>
      <c r="Q173" s="176">
        <f t="shared" si="25"/>
        <v>1693.7607621733682</v>
      </c>
      <c r="R173" s="176">
        <f t="shared" si="25"/>
        <v>1643.271729676459</v>
      </c>
      <c r="S173" s="176">
        <f t="shared" si="25"/>
        <v>1592.7826971795494</v>
      </c>
      <c r="T173" s="176">
        <f t="shared" si="25"/>
        <v>1542.2936646826399</v>
      </c>
      <c r="U173" s="176">
        <f t="shared" si="25"/>
        <v>1491.8046321857303</v>
      </c>
      <c r="V173" s="176">
        <f t="shared" si="25"/>
        <v>1441.3155996888211</v>
      </c>
      <c r="W173" s="176">
        <f t="shared" si="25"/>
        <v>1390.8265671919114</v>
      </c>
      <c r="X173" s="176">
        <f t="shared" si="25"/>
        <v>1340.337534695002</v>
      </c>
      <c r="Y173" s="176">
        <f t="shared" si="25"/>
        <v>1289.8485021980925</v>
      </c>
      <c r="Z173" s="176">
        <f t="shared" si="25"/>
        <v>1239.359469701182</v>
      </c>
      <c r="AA173" s="176">
        <f t="shared" si="25"/>
        <v>1218.682987346094</v>
      </c>
      <c r="AB173" s="176">
        <f t="shared" si="25"/>
        <v>1198.0065049910061</v>
      </c>
      <c r="AC173" s="176">
        <f t="shared" si="25"/>
        <v>1177.3300226359181</v>
      </c>
      <c r="AD173" s="176">
        <f t="shared" si="25"/>
        <v>1156.6535402808304</v>
      </c>
      <c r="AE173" s="176">
        <f t="shared" si="25"/>
        <v>1135.9770579257422</v>
      </c>
      <c r="AF173" s="176">
        <f t="shared" si="25"/>
        <v>1115.3005755706542</v>
      </c>
      <c r="AG173" s="176">
        <f t="shared" si="25"/>
        <v>1094.6240932155665</v>
      </c>
      <c r="AH173" s="176">
        <f t="shared" si="25"/>
        <v>1073.9476108604786</v>
      </c>
      <c r="AI173" s="176">
        <f t="shared" si="25"/>
        <v>1053.2711285053906</v>
      </c>
      <c r="AJ173" s="176">
        <f t="shared" si="25"/>
        <v>1032.5946461503024</v>
      </c>
      <c r="AK173" s="176">
        <f t="shared" si="25"/>
        <v>1011.9181637952145</v>
      </c>
      <c r="AL173" s="176">
        <f t="shared" si="25"/>
        <v>991.24168144012651</v>
      </c>
      <c r="AM173" s="176">
        <f t="shared" si="25"/>
        <v>970.56519908503844</v>
      </c>
      <c r="AN173" s="176">
        <f t="shared" si="25"/>
        <v>949.88871672995037</v>
      </c>
      <c r="AO173" s="176">
        <f t="shared" si="25"/>
        <v>929.21223437486162</v>
      </c>
      <c r="AP173" s="16"/>
      <c r="AQ173" s="16"/>
      <c r="AR173" s="16"/>
      <c r="AS173" s="16"/>
      <c r="AT173" s="155"/>
      <c r="AU173" s="155"/>
      <c r="AV173" s="155"/>
      <c r="AW173" s="155"/>
      <c r="AZ173" s="155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</row>
    <row r="174" spans="1:89" s="155" customFormat="1" ht="14.25" customHeight="1" thickTop="1" thickBot="1">
      <c r="A174" s="16"/>
      <c r="B174" s="16"/>
      <c r="C174" s="16"/>
      <c r="D174" s="16"/>
      <c r="E174" s="16"/>
      <c r="F174" s="16"/>
      <c r="G174" s="22"/>
      <c r="H174" s="302"/>
      <c r="I174" s="16"/>
      <c r="J174" s="304"/>
      <c r="K174" s="144" t="s">
        <v>232</v>
      </c>
      <c r="L174" s="144" t="s">
        <v>214</v>
      </c>
      <c r="M174" s="177">
        <f t="shared" ref="M174:AO174" si="26" xml:space="preserve"> M$392*(M206+M303)</f>
        <v>2058.2954411795413</v>
      </c>
      <c r="N174" s="177">
        <f xml:space="preserve"> N$392*(N206+N303)</f>
        <v>1845.2278596640967</v>
      </c>
      <c r="O174" s="177">
        <f t="shared" si="26"/>
        <v>1831.720277841571</v>
      </c>
      <c r="P174" s="177">
        <f t="shared" si="26"/>
        <v>1818.2126960190451</v>
      </c>
      <c r="Q174" s="177">
        <f t="shared" si="26"/>
        <v>1804.7051141965194</v>
      </c>
      <c r="R174" s="177">
        <f t="shared" si="26"/>
        <v>1791.1975323739937</v>
      </c>
      <c r="S174" s="177">
        <f t="shared" si="26"/>
        <v>1777.689950551468</v>
      </c>
      <c r="T174" s="177">
        <f t="shared" si="26"/>
        <v>1764.1823687289423</v>
      </c>
      <c r="U174" s="177">
        <f t="shared" si="26"/>
        <v>1750.6747869064166</v>
      </c>
      <c r="V174" s="177">
        <f t="shared" si="26"/>
        <v>1737.1672050838906</v>
      </c>
      <c r="W174" s="177">
        <f t="shared" si="26"/>
        <v>1723.6596232613649</v>
      </c>
      <c r="X174" s="177">
        <f t="shared" si="26"/>
        <v>1710.1520414388392</v>
      </c>
      <c r="Y174" s="177">
        <f t="shared" si="26"/>
        <v>1696.6444596163133</v>
      </c>
      <c r="Z174" s="177">
        <f t="shared" si="26"/>
        <v>1683.1368777937876</v>
      </c>
      <c r="AA174" s="177">
        <f t="shared" si="26"/>
        <v>1653.5517172542804</v>
      </c>
      <c r="AB174" s="177">
        <f t="shared" si="26"/>
        <v>1623.9665567147736</v>
      </c>
      <c r="AC174" s="177">
        <f t="shared" si="26"/>
        <v>1594.3813961752667</v>
      </c>
      <c r="AD174" s="177">
        <f t="shared" si="26"/>
        <v>1564.7962356357593</v>
      </c>
      <c r="AE174" s="177">
        <f t="shared" si="26"/>
        <v>1535.2110750962524</v>
      </c>
      <c r="AF174" s="177">
        <f t="shared" si="26"/>
        <v>1505.6259145567456</v>
      </c>
      <c r="AG174" s="177">
        <f t="shared" si="26"/>
        <v>1476.0407540172384</v>
      </c>
      <c r="AH174" s="177">
        <f t="shared" si="26"/>
        <v>1446.4555934777316</v>
      </c>
      <c r="AI174" s="177">
        <f t="shared" si="26"/>
        <v>1416.8704329382244</v>
      </c>
      <c r="AJ174" s="177">
        <f t="shared" si="26"/>
        <v>1387.2852723987173</v>
      </c>
      <c r="AK174" s="177">
        <f t="shared" si="26"/>
        <v>1357.7001118592104</v>
      </c>
      <c r="AL174" s="177">
        <f t="shared" si="26"/>
        <v>1328.1149513197033</v>
      </c>
      <c r="AM174" s="177">
        <f t="shared" si="26"/>
        <v>1298.5297907801964</v>
      </c>
      <c r="AN174" s="177">
        <f t="shared" si="26"/>
        <v>1268.9446302406893</v>
      </c>
      <c r="AO174" s="177">
        <f t="shared" si="26"/>
        <v>1239.359469701182</v>
      </c>
      <c r="AP174" s="16"/>
      <c r="AQ174" s="16"/>
      <c r="AR174" s="16"/>
      <c r="AS174" s="16"/>
      <c r="AT174" s="16"/>
      <c r="AU174" s="16"/>
      <c r="AV174" s="16"/>
      <c r="AW174" s="16"/>
      <c r="AZ174" s="16"/>
      <c r="BA174" s="16"/>
      <c r="BB174" s="16"/>
      <c r="BC174" s="16"/>
      <c r="BD174" s="16"/>
      <c r="BE174" s="153"/>
      <c r="BF174" s="153"/>
      <c r="BG174" s="153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</row>
    <row r="175" spans="1:89" ht="14.25" customHeight="1" thickTop="1">
      <c r="G175" s="22"/>
      <c r="H175" s="302"/>
      <c r="J175" s="304"/>
      <c r="K175" s="140" t="s">
        <v>233</v>
      </c>
      <c r="L175" s="140" t="s">
        <v>219</v>
      </c>
      <c r="M175" s="175">
        <f t="shared" ref="M175:AO175" si="27" xml:space="preserve"> M$390*(M207+M304)</f>
        <v>2058.2954411795413</v>
      </c>
      <c r="N175" s="175">
        <f t="shared" si="27"/>
        <v>1845.2278596640967</v>
      </c>
      <c r="O175" s="175">
        <f t="shared" si="27"/>
        <v>1768.8932242233273</v>
      </c>
      <c r="P175" s="175">
        <f t="shared" si="27"/>
        <v>1692.558588782558</v>
      </c>
      <c r="Q175" s="175">
        <f t="shared" si="27"/>
        <v>1616.2239533417883</v>
      </c>
      <c r="R175" s="175">
        <f t="shared" si="27"/>
        <v>1539.8893179010188</v>
      </c>
      <c r="S175" s="175">
        <f t="shared" si="27"/>
        <v>1463.5546824602495</v>
      </c>
      <c r="T175" s="175">
        <f t="shared" si="27"/>
        <v>1387.2200470194798</v>
      </c>
      <c r="U175" s="175">
        <f t="shared" si="27"/>
        <v>1310.8854115787103</v>
      </c>
      <c r="V175" s="175">
        <f t="shared" si="27"/>
        <v>1234.5507761379406</v>
      </c>
      <c r="W175" s="175">
        <f t="shared" si="27"/>
        <v>1158.2161406971713</v>
      </c>
      <c r="X175" s="175">
        <f t="shared" si="27"/>
        <v>1081.8815052564019</v>
      </c>
      <c r="Y175" s="175">
        <f t="shared" si="27"/>
        <v>1005.5468698156322</v>
      </c>
      <c r="Z175" s="175">
        <f t="shared" si="27"/>
        <v>929.21223437486162</v>
      </c>
      <c r="AA175" s="175">
        <f t="shared" si="27"/>
        <v>918.8578363359843</v>
      </c>
      <c r="AB175" s="175">
        <f t="shared" si="27"/>
        <v>908.50343829710687</v>
      </c>
      <c r="AC175" s="175">
        <f t="shared" si="27"/>
        <v>898.14904025822955</v>
      </c>
      <c r="AD175" s="175">
        <f t="shared" si="27"/>
        <v>887.794642219352</v>
      </c>
      <c r="AE175" s="175">
        <f t="shared" si="27"/>
        <v>877.44024418047468</v>
      </c>
      <c r="AF175" s="175">
        <f t="shared" si="27"/>
        <v>867.08584614159724</v>
      </c>
      <c r="AG175" s="175">
        <f t="shared" si="27"/>
        <v>856.73144810271981</v>
      </c>
      <c r="AH175" s="175">
        <f t="shared" si="27"/>
        <v>846.37705006384238</v>
      </c>
      <c r="AI175" s="175">
        <f t="shared" si="27"/>
        <v>836.02265202496505</v>
      </c>
      <c r="AJ175" s="175">
        <f t="shared" si="27"/>
        <v>825.66825398608773</v>
      </c>
      <c r="AK175" s="175">
        <f t="shared" si="27"/>
        <v>815.31385594721019</v>
      </c>
      <c r="AL175" s="175">
        <f t="shared" si="27"/>
        <v>804.95945790833287</v>
      </c>
      <c r="AM175" s="175">
        <f t="shared" si="27"/>
        <v>794.60505986945543</v>
      </c>
      <c r="AN175" s="175">
        <f t="shared" si="27"/>
        <v>784.25066183057811</v>
      </c>
      <c r="AO175" s="175">
        <f t="shared" si="27"/>
        <v>773.8962637917009</v>
      </c>
    </row>
    <row r="176" spans="1:89" ht="14.25" customHeight="1">
      <c r="G176" s="22"/>
      <c r="H176" s="302"/>
      <c r="J176" s="304"/>
      <c r="K176" s="19" t="s">
        <v>233</v>
      </c>
      <c r="L176" s="129" t="s">
        <v>218</v>
      </c>
      <c r="M176" s="176">
        <f t="shared" ref="M176:AO176" si="28" xml:space="preserve"> M$391*(M208+M305)</f>
        <v>2058.2954411795413</v>
      </c>
      <c r="N176" s="176">
        <f t="shared" si="28"/>
        <v>1845.2278596640967</v>
      </c>
      <c r="O176" s="176">
        <f t="shared" si="28"/>
        <v>1794.7388271671873</v>
      </c>
      <c r="P176" s="176">
        <f t="shared" si="28"/>
        <v>1744.2497946702779</v>
      </c>
      <c r="Q176" s="176">
        <f t="shared" si="28"/>
        <v>1693.7607621733682</v>
      </c>
      <c r="R176" s="176">
        <f t="shared" si="28"/>
        <v>1643.271729676459</v>
      </c>
      <c r="S176" s="176">
        <f t="shared" si="28"/>
        <v>1592.7826971795494</v>
      </c>
      <c r="T176" s="176">
        <f t="shared" si="28"/>
        <v>1542.2936646826399</v>
      </c>
      <c r="U176" s="176">
        <f t="shared" si="28"/>
        <v>1491.8046321857303</v>
      </c>
      <c r="V176" s="176">
        <f t="shared" si="28"/>
        <v>1441.3155996888211</v>
      </c>
      <c r="W176" s="176">
        <f t="shared" si="28"/>
        <v>1390.8265671919114</v>
      </c>
      <c r="X176" s="176">
        <f t="shared" si="28"/>
        <v>1340.337534695002</v>
      </c>
      <c r="Y176" s="176">
        <f t="shared" si="28"/>
        <v>1289.8485021980925</v>
      </c>
      <c r="Z176" s="176">
        <f t="shared" si="28"/>
        <v>1239.359469701182</v>
      </c>
      <c r="AA176" s="176">
        <f t="shared" si="28"/>
        <v>1218.682987346094</v>
      </c>
      <c r="AB176" s="176">
        <f t="shared" si="28"/>
        <v>1198.0065049910061</v>
      </c>
      <c r="AC176" s="176">
        <f t="shared" si="28"/>
        <v>1177.3300226359181</v>
      </c>
      <c r="AD176" s="176">
        <f t="shared" si="28"/>
        <v>1156.6535402808304</v>
      </c>
      <c r="AE176" s="176">
        <f t="shared" si="28"/>
        <v>1135.9770579257422</v>
      </c>
      <c r="AF176" s="176">
        <f t="shared" si="28"/>
        <v>1115.3005755706542</v>
      </c>
      <c r="AG176" s="176">
        <f t="shared" si="28"/>
        <v>1094.6240932155665</v>
      </c>
      <c r="AH176" s="176">
        <f t="shared" si="28"/>
        <v>1073.9476108604786</v>
      </c>
      <c r="AI176" s="176">
        <f t="shared" si="28"/>
        <v>1053.2711285053906</v>
      </c>
      <c r="AJ176" s="176">
        <f t="shared" si="28"/>
        <v>1032.5946461503024</v>
      </c>
      <c r="AK176" s="176">
        <f t="shared" si="28"/>
        <v>1011.9181637952145</v>
      </c>
      <c r="AL176" s="176">
        <f t="shared" si="28"/>
        <v>991.24168144012651</v>
      </c>
      <c r="AM176" s="176">
        <f t="shared" si="28"/>
        <v>970.56519908503844</v>
      </c>
      <c r="AN176" s="176">
        <f t="shared" si="28"/>
        <v>949.88871672995037</v>
      </c>
      <c r="AO176" s="176">
        <f t="shared" si="28"/>
        <v>929.21223437486162</v>
      </c>
    </row>
    <row r="177" spans="1:89" ht="14.25" customHeight="1" thickBot="1">
      <c r="G177" s="22"/>
      <c r="H177" s="302"/>
      <c r="J177" s="304"/>
      <c r="K177" s="144" t="s">
        <v>233</v>
      </c>
      <c r="L177" s="144" t="s">
        <v>214</v>
      </c>
      <c r="M177" s="177">
        <f t="shared" ref="M177:AO177" si="29" xml:space="preserve"> M$392*(M209+M306)</f>
        <v>2058.2954411795413</v>
      </c>
      <c r="N177" s="177">
        <f t="shared" si="29"/>
        <v>1845.2278596640967</v>
      </c>
      <c r="O177" s="177">
        <f t="shared" si="29"/>
        <v>1831.720277841571</v>
      </c>
      <c r="P177" s="177">
        <f t="shared" si="29"/>
        <v>1818.2126960190451</v>
      </c>
      <c r="Q177" s="177">
        <f t="shared" si="29"/>
        <v>1804.7051141965194</v>
      </c>
      <c r="R177" s="177">
        <f t="shared" si="29"/>
        <v>1791.1975323739937</v>
      </c>
      <c r="S177" s="177">
        <f t="shared" si="29"/>
        <v>1777.689950551468</v>
      </c>
      <c r="T177" s="177">
        <f t="shared" si="29"/>
        <v>1764.1823687289423</v>
      </c>
      <c r="U177" s="177">
        <f t="shared" si="29"/>
        <v>1750.6747869064166</v>
      </c>
      <c r="V177" s="177">
        <f t="shared" si="29"/>
        <v>1737.1672050838906</v>
      </c>
      <c r="W177" s="177">
        <f t="shared" si="29"/>
        <v>1723.6596232613649</v>
      </c>
      <c r="X177" s="177">
        <f t="shared" si="29"/>
        <v>1710.1520414388392</v>
      </c>
      <c r="Y177" s="177">
        <f t="shared" si="29"/>
        <v>1696.6444596163133</v>
      </c>
      <c r="Z177" s="177">
        <f t="shared" si="29"/>
        <v>1683.1368777937876</v>
      </c>
      <c r="AA177" s="177">
        <f t="shared" si="29"/>
        <v>1653.5517172542804</v>
      </c>
      <c r="AB177" s="177">
        <f t="shared" si="29"/>
        <v>1623.9665567147736</v>
      </c>
      <c r="AC177" s="177">
        <f t="shared" si="29"/>
        <v>1594.3813961752667</v>
      </c>
      <c r="AD177" s="177">
        <f t="shared" si="29"/>
        <v>1564.7962356357593</v>
      </c>
      <c r="AE177" s="177">
        <f t="shared" si="29"/>
        <v>1535.2110750962524</v>
      </c>
      <c r="AF177" s="177">
        <f t="shared" si="29"/>
        <v>1505.6259145567456</v>
      </c>
      <c r="AG177" s="177">
        <f t="shared" si="29"/>
        <v>1476.0407540172384</v>
      </c>
      <c r="AH177" s="177">
        <f t="shared" si="29"/>
        <v>1446.4555934777316</v>
      </c>
      <c r="AI177" s="177">
        <f t="shared" si="29"/>
        <v>1416.8704329382244</v>
      </c>
      <c r="AJ177" s="177">
        <f t="shared" si="29"/>
        <v>1387.2852723987173</v>
      </c>
      <c r="AK177" s="177">
        <f t="shared" si="29"/>
        <v>1357.7001118592104</v>
      </c>
      <c r="AL177" s="177">
        <f t="shared" si="29"/>
        <v>1328.1149513197033</v>
      </c>
      <c r="AM177" s="177">
        <f t="shared" si="29"/>
        <v>1298.5297907801964</v>
      </c>
      <c r="AN177" s="177">
        <f t="shared" si="29"/>
        <v>1268.9446302406893</v>
      </c>
      <c r="AO177" s="177">
        <f t="shared" si="29"/>
        <v>1239.359469701182</v>
      </c>
    </row>
    <row r="178" spans="1:89" ht="14.25" customHeight="1" thickTop="1">
      <c r="G178" s="22"/>
      <c r="H178" s="302"/>
      <c r="J178" s="304"/>
      <c r="K178" s="140" t="s">
        <v>234</v>
      </c>
      <c r="L178" s="140" t="s">
        <v>219</v>
      </c>
      <c r="M178" s="175">
        <f t="shared" ref="M178:AO178" si="30" xml:space="preserve"> M$390*(M210+M307)</f>
        <v>2058.2954411795413</v>
      </c>
      <c r="N178" s="175">
        <f t="shared" si="30"/>
        <v>1845.2278596640967</v>
      </c>
      <c r="O178" s="175">
        <f t="shared" si="30"/>
        <v>1768.8932242233273</v>
      </c>
      <c r="P178" s="175">
        <f t="shared" si="30"/>
        <v>1692.558588782558</v>
      </c>
      <c r="Q178" s="175">
        <f t="shared" si="30"/>
        <v>1616.2239533417883</v>
      </c>
      <c r="R178" s="175">
        <f t="shared" si="30"/>
        <v>1539.8893179010188</v>
      </c>
      <c r="S178" s="175">
        <f t="shared" si="30"/>
        <v>1463.5546824602495</v>
      </c>
      <c r="T178" s="175">
        <f t="shared" si="30"/>
        <v>1387.2200470194798</v>
      </c>
      <c r="U178" s="175">
        <f t="shared" si="30"/>
        <v>1310.8854115787103</v>
      </c>
      <c r="V178" s="175">
        <f t="shared" si="30"/>
        <v>1234.5507761379406</v>
      </c>
      <c r="W178" s="175">
        <f t="shared" si="30"/>
        <v>1158.2161406971713</v>
      </c>
      <c r="X178" s="175">
        <f t="shared" si="30"/>
        <v>1081.8815052564019</v>
      </c>
      <c r="Y178" s="175">
        <f t="shared" si="30"/>
        <v>1005.5468698156322</v>
      </c>
      <c r="Z178" s="175">
        <f t="shared" si="30"/>
        <v>929.21223437486162</v>
      </c>
      <c r="AA178" s="175">
        <f t="shared" si="30"/>
        <v>918.8578363359843</v>
      </c>
      <c r="AB178" s="175">
        <f t="shared" si="30"/>
        <v>908.50343829710687</v>
      </c>
      <c r="AC178" s="175">
        <f t="shared" si="30"/>
        <v>898.14904025822955</v>
      </c>
      <c r="AD178" s="175">
        <f t="shared" si="30"/>
        <v>887.794642219352</v>
      </c>
      <c r="AE178" s="175">
        <f t="shared" si="30"/>
        <v>877.44024418047468</v>
      </c>
      <c r="AF178" s="175">
        <f t="shared" si="30"/>
        <v>867.08584614159724</v>
      </c>
      <c r="AG178" s="175">
        <f t="shared" si="30"/>
        <v>856.73144810271981</v>
      </c>
      <c r="AH178" s="175">
        <f t="shared" si="30"/>
        <v>846.37705006384238</v>
      </c>
      <c r="AI178" s="175">
        <f t="shared" si="30"/>
        <v>836.02265202496505</v>
      </c>
      <c r="AJ178" s="175">
        <f t="shared" si="30"/>
        <v>825.66825398608773</v>
      </c>
      <c r="AK178" s="175">
        <f t="shared" si="30"/>
        <v>815.31385594721019</v>
      </c>
      <c r="AL178" s="175">
        <f t="shared" si="30"/>
        <v>804.95945790833287</v>
      </c>
      <c r="AM178" s="175">
        <f t="shared" si="30"/>
        <v>794.60505986945543</v>
      </c>
      <c r="AN178" s="175">
        <f t="shared" si="30"/>
        <v>784.25066183057811</v>
      </c>
      <c r="AO178" s="175">
        <f t="shared" si="30"/>
        <v>773.8962637917009</v>
      </c>
    </row>
    <row r="179" spans="1:89" ht="14.25" customHeight="1">
      <c r="G179" s="22"/>
      <c r="H179" s="302"/>
      <c r="J179" s="304"/>
      <c r="K179" s="19" t="s">
        <v>234</v>
      </c>
      <c r="L179" s="129" t="s">
        <v>218</v>
      </c>
      <c r="M179" s="176">
        <f t="shared" ref="M179:AO179" si="31" xml:space="preserve"> M$391*(M211+M308)</f>
        <v>2058.2954411795413</v>
      </c>
      <c r="N179" s="176">
        <f t="shared" si="31"/>
        <v>1845.2278596640967</v>
      </c>
      <c r="O179" s="176">
        <f t="shared" si="31"/>
        <v>1794.7388271671873</v>
      </c>
      <c r="P179" s="176">
        <f t="shared" si="31"/>
        <v>1744.2497946702779</v>
      </c>
      <c r="Q179" s="176">
        <f t="shared" si="31"/>
        <v>1693.7607621733682</v>
      </c>
      <c r="R179" s="176">
        <f t="shared" si="31"/>
        <v>1643.271729676459</v>
      </c>
      <c r="S179" s="176">
        <f t="shared" si="31"/>
        <v>1592.7826971795494</v>
      </c>
      <c r="T179" s="176">
        <f t="shared" si="31"/>
        <v>1542.2936646826399</v>
      </c>
      <c r="U179" s="176">
        <f t="shared" si="31"/>
        <v>1491.8046321857303</v>
      </c>
      <c r="V179" s="176">
        <f t="shared" si="31"/>
        <v>1441.3155996888211</v>
      </c>
      <c r="W179" s="176">
        <f t="shared" si="31"/>
        <v>1390.8265671919114</v>
      </c>
      <c r="X179" s="176">
        <f t="shared" si="31"/>
        <v>1340.337534695002</v>
      </c>
      <c r="Y179" s="176">
        <f t="shared" si="31"/>
        <v>1289.8485021980925</v>
      </c>
      <c r="Z179" s="176">
        <f t="shared" si="31"/>
        <v>1239.359469701182</v>
      </c>
      <c r="AA179" s="176">
        <f t="shared" si="31"/>
        <v>1218.682987346094</v>
      </c>
      <c r="AB179" s="176">
        <f t="shared" si="31"/>
        <v>1198.0065049910061</v>
      </c>
      <c r="AC179" s="176">
        <f t="shared" si="31"/>
        <v>1177.3300226359181</v>
      </c>
      <c r="AD179" s="176">
        <f t="shared" si="31"/>
        <v>1156.6535402808304</v>
      </c>
      <c r="AE179" s="176">
        <f t="shared" si="31"/>
        <v>1135.9770579257422</v>
      </c>
      <c r="AF179" s="176">
        <f t="shared" si="31"/>
        <v>1115.3005755706542</v>
      </c>
      <c r="AG179" s="176">
        <f t="shared" si="31"/>
        <v>1094.6240932155665</v>
      </c>
      <c r="AH179" s="176">
        <f t="shared" si="31"/>
        <v>1073.9476108604786</v>
      </c>
      <c r="AI179" s="176">
        <f t="shared" si="31"/>
        <v>1053.2711285053906</v>
      </c>
      <c r="AJ179" s="176">
        <f t="shared" si="31"/>
        <v>1032.5946461503024</v>
      </c>
      <c r="AK179" s="176">
        <f t="shared" si="31"/>
        <v>1011.9181637952145</v>
      </c>
      <c r="AL179" s="176">
        <f t="shared" si="31"/>
        <v>991.24168144012651</v>
      </c>
      <c r="AM179" s="176">
        <f t="shared" si="31"/>
        <v>970.56519908503844</v>
      </c>
      <c r="AN179" s="176">
        <f t="shared" si="31"/>
        <v>949.88871672995037</v>
      </c>
      <c r="AO179" s="176">
        <f t="shared" si="31"/>
        <v>929.21223437486162</v>
      </c>
    </row>
    <row r="180" spans="1:89" ht="14.25" customHeight="1" thickBot="1">
      <c r="G180" s="22"/>
      <c r="H180" s="302"/>
      <c r="J180" s="304"/>
      <c r="K180" s="144" t="s">
        <v>234</v>
      </c>
      <c r="L180" s="144" t="s">
        <v>214</v>
      </c>
      <c r="M180" s="177">
        <f t="shared" ref="M180:AO180" si="32" xml:space="preserve"> M$392*(M212+M309)</f>
        <v>2058.2954411795413</v>
      </c>
      <c r="N180" s="177">
        <f t="shared" si="32"/>
        <v>1845.2278596640967</v>
      </c>
      <c r="O180" s="177">
        <f t="shared" si="32"/>
        <v>1831.720277841571</v>
      </c>
      <c r="P180" s="177">
        <f t="shared" si="32"/>
        <v>1818.2126960190451</v>
      </c>
      <c r="Q180" s="177">
        <f t="shared" si="32"/>
        <v>1804.7051141965194</v>
      </c>
      <c r="R180" s="177">
        <f t="shared" si="32"/>
        <v>1791.1975323739937</v>
      </c>
      <c r="S180" s="177">
        <f t="shared" si="32"/>
        <v>1777.689950551468</v>
      </c>
      <c r="T180" s="177">
        <f t="shared" si="32"/>
        <v>1764.1823687289423</v>
      </c>
      <c r="U180" s="177">
        <f t="shared" si="32"/>
        <v>1750.6747869064166</v>
      </c>
      <c r="V180" s="177">
        <f t="shared" si="32"/>
        <v>1737.1672050838906</v>
      </c>
      <c r="W180" s="177">
        <f t="shared" si="32"/>
        <v>1723.6596232613649</v>
      </c>
      <c r="X180" s="177">
        <f t="shared" si="32"/>
        <v>1710.1520414388392</v>
      </c>
      <c r="Y180" s="177">
        <f t="shared" si="32"/>
        <v>1696.6444596163133</v>
      </c>
      <c r="Z180" s="177">
        <f t="shared" si="32"/>
        <v>1683.1368777937876</v>
      </c>
      <c r="AA180" s="177">
        <f t="shared" si="32"/>
        <v>1653.5517172542804</v>
      </c>
      <c r="AB180" s="177">
        <f t="shared" si="32"/>
        <v>1623.9665567147736</v>
      </c>
      <c r="AC180" s="177">
        <f t="shared" si="32"/>
        <v>1594.3813961752667</v>
      </c>
      <c r="AD180" s="177">
        <f t="shared" si="32"/>
        <v>1564.7962356357593</v>
      </c>
      <c r="AE180" s="177">
        <f t="shared" si="32"/>
        <v>1535.2110750962524</v>
      </c>
      <c r="AF180" s="177">
        <f t="shared" si="32"/>
        <v>1505.6259145567456</v>
      </c>
      <c r="AG180" s="177">
        <f t="shared" si="32"/>
        <v>1476.0407540172384</v>
      </c>
      <c r="AH180" s="177">
        <f t="shared" si="32"/>
        <v>1446.4555934777316</v>
      </c>
      <c r="AI180" s="177">
        <f t="shared" si="32"/>
        <v>1416.8704329382244</v>
      </c>
      <c r="AJ180" s="177">
        <f t="shared" si="32"/>
        <v>1387.2852723987173</v>
      </c>
      <c r="AK180" s="177">
        <f t="shared" si="32"/>
        <v>1357.7001118592104</v>
      </c>
      <c r="AL180" s="177">
        <f t="shared" si="32"/>
        <v>1328.1149513197033</v>
      </c>
      <c r="AM180" s="177">
        <f t="shared" si="32"/>
        <v>1298.5297907801964</v>
      </c>
      <c r="AN180" s="177">
        <f t="shared" si="32"/>
        <v>1268.9446302406893</v>
      </c>
      <c r="AO180" s="177">
        <f t="shared" si="32"/>
        <v>1239.359469701182</v>
      </c>
      <c r="AR180" s="153"/>
      <c r="AS180" s="153"/>
    </row>
    <row r="181" spans="1:89" ht="14.25" customHeight="1" thickTop="1" thickBot="1">
      <c r="G181" s="22"/>
      <c r="H181" s="302"/>
      <c r="J181" s="304"/>
      <c r="K181" s="140" t="s">
        <v>235</v>
      </c>
      <c r="L181" s="140" t="s">
        <v>219</v>
      </c>
      <c r="M181" s="175">
        <f t="shared" ref="M181:AO181" si="33" xml:space="preserve"> M$390*(M213+M310)</f>
        <v>2058.2954411795413</v>
      </c>
      <c r="N181" s="175">
        <f t="shared" si="33"/>
        <v>1845.2278596640967</v>
      </c>
      <c r="O181" s="175">
        <f t="shared" si="33"/>
        <v>1768.8932242233273</v>
      </c>
      <c r="P181" s="175">
        <f t="shared" si="33"/>
        <v>1692.558588782558</v>
      </c>
      <c r="Q181" s="175">
        <f t="shared" si="33"/>
        <v>1616.2239533417883</v>
      </c>
      <c r="R181" s="175">
        <f t="shared" si="33"/>
        <v>1539.8893179010188</v>
      </c>
      <c r="S181" s="175">
        <f t="shared" si="33"/>
        <v>1463.5546824602495</v>
      </c>
      <c r="T181" s="175">
        <f t="shared" si="33"/>
        <v>1387.2200470194798</v>
      </c>
      <c r="U181" s="175">
        <f t="shared" si="33"/>
        <v>1310.8854115787103</v>
      </c>
      <c r="V181" s="175">
        <f t="shared" si="33"/>
        <v>1234.5507761379406</v>
      </c>
      <c r="W181" s="175">
        <f t="shared" si="33"/>
        <v>1158.2161406971713</v>
      </c>
      <c r="X181" s="175">
        <f t="shared" si="33"/>
        <v>1081.8815052564019</v>
      </c>
      <c r="Y181" s="175">
        <f t="shared" si="33"/>
        <v>1005.5468698156322</v>
      </c>
      <c r="Z181" s="175">
        <f t="shared" si="33"/>
        <v>929.21223437486162</v>
      </c>
      <c r="AA181" s="175">
        <f t="shared" si="33"/>
        <v>918.8578363359843</v>
      </c>
      <c r="AB181" s="175">
        <f t="shared" si="33"/>
        <v>908.50343829710687</v>
      </c>
      <c r="AC181" s="175">
        <f t="shared" si="33"/>
        <v>898.14904025822955</v>
      </c>
      <c r="AD181" s="175">
        <f t="shared" si="33"/>
        <v>887.794642219352</v>
      </c>
      <c r="AE181" s="175">
        <f t="shared" si="33"/>
        <v>877.44024418047468</v>
      </c>
      <c r="AF181" s="175">
        <f t="shared" si="33"/>
        <v>867.08584614159724</v>
      </c>
      <c r="AG181" s="175">
        <f t="shared" si="33"/>
        <v>856.73144810271981</v>
      </c>
      <c r="AH181" s="175">
        <f t="shared" si="33"/>
        <v>846.37705006384238</v>
      </c>
      <c r="AI181" s="175">
        <f t="shared" si="33"/>
        <v>836.02265202496505</v>
      </c>
      <c r="AJ181" s="175">
        <f t="shared" si="33"/>
        <v>825.66825398608773</v>
      </c>
      <c r="AK181" s="175">
        <f t="shared" si="33"/>
        <v>815.31385594721019</v>
      </c>
      <c r="AL181" s="175">
        <f t="shared" si="33"/>
        <v>804.95945790833287</v>
      </c>
      <c r="AM181" s="175">
        <f t="shared" si="33"/>
        <v>794.60505986945543</v>
      </c>
      <c r="AN181" s="175">
        <f t="shared" si="33"/>
        <v>784.25066183057811</v>
      </c>
      <c r="AO181" s="175">
        <f t="shared" si="33"/>
        <v>773.8962637917009</v>
      </c>
      <c r="AT181" s="153"/>
      <c r="AU181" s="153"/>
      <c r="AV181" s="153"/>
      <c r="AW181" s="153"/>
      <c r="AZ181" s="153"/>
    </row>
    <row r="182" spans="1:89" s="153" customFormat="1" ht="14.25" customHeight="1" thickTop="1" thickBot="1">
      <c r="A182" s="16"/>
      <c r="B182" s="16"/>
      <c r="C182" s="16"/>
      <c r="D182" s="16"/>
      <c r="E182" s="16"/>
      <c r="F182" s="16"/>
      <c r="G182" s="22"/>
      <c r="H182" s="302"/>
      <c r="I182" s="16"/>
      <c r="J182" s="304"/>
      <c r="K182" s="19" t="s">
        <v>235</v>
      </c>
      <c r="L182" s="129" t="s">
        <v>218</v>
      </c>
      <c r="M182" s="176">
        <f t="shared" ref="M182:AO182" si="34" xml:space="preserve"> M$391*(M214+M311)</f>
        <v>2058.2954411795413</v>
      </c>
      <c r="N182" s="176">
        <f t="shared" si="34"/>
        <v>1845.2278596640967</v>
      </c>
      <c r="O182" s="176">
        <f t="shared" si="34"/>
        <v>1794.7388271671873</v>
      </c>
      <c r="P182" s="176">
        <f t="shared" si="34"/>
        <v>1744.2497946702779</v>
      </c>
      <c r="Q182" s="176">
        <f t="shared" si="34"/>
        <v>1693.7607621733682</v>
      </c>
      <c r="R182" s="176">
        <f t="shared" si="34"/>
        <v>1643.271729676459</v>
      </c>
      <c r="S182" s="176">
        <f t="shared" si="34"/>
        <v>1592.7826971795494</v>
      </c>
      <c r="T182" s="176">
        <f t="shared" si="34"/>
        <v>1542.2936646826399</v>
      </c>
      <c r="U182" s="176">
        <f t="shared" si="34"/>
        <v>1491.8046321857303</v>
      </c>
      <c r="V182" s="176">
        <f t="shared" si="34"/>
        <v>1441.3155996888211</v>
      </c>
      <c r="W182" s="176">
        <f t="shared" si="34"/>
        <v>1390.8265671919114</v>
      </c>
      <c r="X182" s="176">
        <f t="shared" si="34"/>
        <v>1340.337534695002</v>
      </c>
      <c r="Y182" s="176">
        <f t="shared" si="34"/>
        <v>1289.8485021980925</v>
      </c>
      <c r="Z182" s="176">
        <f t="shared" si="34"/>
        <v>1239.359469701182</v>
      </c>
      <c r="AA182" s="176">
        <f t="shared" si="34"/>
        <v>1218.682987346094</v>
      </c>
      <c r="AB182" s="176">
        <f t="shared" si="34"/>
        <v>1198.0065049910061</v>
      </c>
      <c r="AC182" s="176">
        <f t="shared" si="34"/>
        <v>1177.3300226359181</v>
      </c>
      <c r="AD182" s="176">
        <f t="shared" si="34"/>
        <v>1156.6535402808304</v>
      </c>
      <c r="AE182" s="176">
        <f t="shared" si="34"/>
        <v>1135.9770579257422</v>
      </c>
      <c r="AF182" s="176">
        <f t="shared" si="34"/>
        <v>1115.3005755706542</v>
      </c>
      <c r="AG182" s="176">
        <f t="shared" si="34"/>
        <v>1094.6240932155665</v>
      </c>
      <c r="AH182" s="176">
        <f t="shared" si="34"/>
        <v>1073.9476108604786</v>
      </c>
      <c r="AI182" s="176">
        <f t="shared" si="34"/>
        <v>1053.2711285053906</v>
      </c>
      <c r="AJ182" s="176">
        <f t="shared" si="34"/>
        <v>1032.5946461503024</v>
      </c>
      <c r="AK182" s="176">
        <f t="shared" si="34"/>
        <v>1011.9181637952145</v>
      </c>
      <c r="AL182" s="176">
        <f t="shared" si="34"/>
        <v>991.24168144012651</v>
      </c>
      <c r="AM182" s="176">
        <f t="shared" si="34"/>
        <v>970.56519908503844</v>
      </c>
      <c r="AN182" s="176">
        <f t="shared" si="34"/>
        <v>949.88871672995037</v>
      </c>
      <c r="AO182" s="176">
        <f t="shared" si="34"/>
        <v>929.21223437486162</v>
      </c>
      <c r="AP182" s="16"/>
      <c r="AQ182" s="16"/>
      <c r="AR182" s="16"/>
      <c r="AS182" s="16"/>
      <c r="AT182" s="155"/>
      <c r="AU182" s="155"/>
      <c r="AV182" s="155"/>
      <c r="AW182" s="155"/>
      <c r="AZ182" s="155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</row>
    <row r="183" spans="1:89" s="155" customFormat="1" ht="14.25" customHeight="1" thickTop="1" thickBot="1">
      <c r="A183" s="16"/>
      <c r="B183" s="16"/>
      <c r="C183" s="16"/>
      <c r="D183" s="16"/>
      <c r="E183" s="16"/>
      <c r="F183" s="16"/>
      <c r="G183" s="22"/>
      <c r="H183" s="302"/>
      <c r="I183" s="16"/>
      <c r="J183" s="304"/>
      <c r="K183" s="144" t="s">
        <v>235</v>
      </c>
      <c r="L183" s="144" t="s">
        <v>214</v>
      </c>
      <c r="M183" s="177">
        <f t="shared" ref="M183:AO183" si="35" xml:space="preserve"> M$392*(M215+M312)</f>
        <v>2058.2954411795413</v>
      </c>
      <c r="N183" s="177">
        <f t="shared" si="35"/>
        <v>1845.2278596640967</v>
      </c>
      <c r="O183" s="177">
        <f t="shared" si="35"/>
        <v>1831.720277841571</v>
      </c>
      <c r="P183" s="177">
        <f t="shared" si="35"/>
        <v>1818.2126960190451</v>
      </c>
      <c r="Q183" s="177">
        <f t="shared" si="35"/>
        <v>1804.7051141965194</v>
      </c>
      <c r="R183" s="177">
        <f t="shared" si="35"/>
        <v>1791.1975323739937</v>
      </c>
      <c r="S183" s="177">
        <f t="shared" si="35"/>
        <v>1777.689950551468</v>
      </c>
      <c r="T183" s="177">
        <f t="shared" si="35"/>
        <v>1764.1823687289423</v>
      </c>
      <c r="U183" s="177">
        <f t="shared" si="35"/>
        <v>1750.6747869064166</v>
      </c>
      <c r="V183" s="177">
        <f t="shared" si="35"/>
        <v>1737.1672050838906</v>
      </c>
      <c r="W183" s="177">
        <f t="shared" si="35"/>
        <v>1723.6596232613649</v>
      </c>
      <c r="X183" s="177">
        <f t="shared" si="35"/>
        <v>1710.1520414388392</v>
      </c>
      <c r="Y183" s="177">
        <f t="shared" si="35"/>
        <v>1696.6444596163133</v>
      </c>
      <c r="Z183" s="177">
        <f t="shared" si="35"/>
        <v>1683.1368777937876</v>
      </c>
      <c r="AA183" s="177">
        <f t="shared" si="35"/>
        <v>1653.5517172542804</v>
      </c>
      <c r="AB183" s="177">
        <f t="shared" si="35"/>
        <v>1623.9665567147736</v>
      </c>
      <c r="AC183" s="177">
        <f t="shared" si="35"/>
        <v>1594.3813961752667</v>
      </c>
      <c r="AD183" s="177">
        <f t="shared" si="35"/>
        <v>1564.7962356357593</v>
      </c>
      <c r="AE183" s="177">
        <f t="shared" si="35"/>
        <v>1535.2110750962524</v>
      </c>
      <c r="AF183" s="177">
        <f t="shared" si="35"/>
        <v>1505.6259145567456</v>
      </c>
      <c r="AG183" s="177">
        <f t="shared" si="35"/>
        <v>1476.0407540172384</v>
      </c>
      <c r="AH183" s="177">
        <f t="shared" si="35"/>
        <v>1446.4555934777316</v>
      </c>
      <c r="AI183" s="177">
        <f t="shared" si="35"/>
        <v>1416.8704329382244</v>
      </c>
      <c r="AJ183" s="177">
        <f t="shared" si="35"/>
        <v>1387.2852723987173</v>
      </c>
      <c r="AK183" s="177">
        <f t="shared" si="35"/>
        <v>1357.7001118592104</v>
      </c>
      <c r="AL183" s="177">
        <f t="shared" si="35"/>
        <v>1328.1149513197033</v>
      </c>
      <c r="AM183" s="177">
        <f t="shared" si="35"/>
        <v>1298.5297907801964</v>
      </c>
      <c r="AN183" s="177">
        <f t="shared" si="35"/>
        <v>1268.9446302406893</v>
      </c>
      <c r="AO183" s="177">
        <f t="shared" si="35"/>
        <v>1239.359469701182</v>
      </c>
      <c r="AP183" s="16"/>
      <c r="AQ183" s="16"/>
      <c r="AR183" s="16"/>
      <c r="AS183" s="16"/>
      <c r="AT183" s="16"/>
      <c r="AU183" s="16"/>
      <c r="AV183" s="16"/>
      <c r="AW183" s="16"/>
      <c r="AZ183" s="16"/>
      <c r="BA183" s="16"/>
      <c r="BB183" s="16"/>
      <c r="BC183" s="16"/>
      <c r="BD183" s="16"/>
      <c r="BE183" s="153"/>
      <c r="BF183" s="153"/>
      <c r="BG183" s="153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</row>
    <row r="184" spans="1:89" ht="14.25" customHeight="1" thickTop="1" thickBot="1">
      <c r="G184" s="22"/>
      <c r="H184" s="302"/>
      <c r="J184" s="304"/>
      <c r="K184" s="140" t="s">
        <v>236</v>
      </c>
      <c r="L184" s="140" t="s">
        <v>219</v>
      </c>
      <c r="M184" s="175">
        <f t="shared" ref="M184:AO184" si="36" xml:space="preserve"> M$390*(M216+M313)</f>
        <v>2058.2954411795413</v>
      </c>
      <c r="N184" s="175">
        <f t="shared" si="36"/>
        <v>1845.2278596640967</v>
      </c>
      <c r="O184" s="175">
        <f t="shared" si="36"/>
        <v>1768.8932242233273</v>
      </c>
      <c r="P184" s="175">
        <f t="shared" si="36"/>
        <v>1692.558588782558</v>
      </c>
      <c r="Q184" s="175">
        <f t="shared" si="36"/>
        <v>1616.2239533417883</v>
      </c>
      <c r="R184" s="175">
        <f t="shared" si="36"/>
        <v>1539.8893179010188</v>
      </c>
      <c r="S184" s="175">
        <f t="shared" si="36"/>
        <v>1463.5546824602495</v>
      </c>
      <c r="T184" s="175">
        <f t="shared" si="36"/>
        <v>1387.2200470194798</v>
      </c>
      <c r="U184" s="175">
        <f t="shared" si="36"/>
        <v>1310.8854115787103</v>
      </c>
      <c r="V184" s="175">
        <f t="shared" si="36"/>
        <v>1234.5507761379406</v>
      </c>
      <c r="W184" s="175">
        <f t="shared" si="36"/>
        <v>1158.2161406971713</v>
      </c>
      <c r="X184" s="175">
        <f t="shared" si="36"/>
        <v>1081.8815052564019</v>
      </c>
      <c r="Y184" s="175">
        <f t="shared" si="36"/>
        <v>1005.5468698156322</v>
      </c>
      <c r="Z184" s="175">
        <f t="shared" si="36"/>
        <v>929.21223437486162</v>
      </c>
      <c r="AA184" s="175">
        <f t="shared" si="36"/>
        <v>918.8578363359843</v>
      </c>
      <c r="AB184" s="175">
        <f t="shared" si="36"/>
        <v>908.50343829710687</v>
      </c>
      <c r="AC184" s="175">
        <f t="shared" si="36"/>
        <v>898.14904025822955</v>
      </c>
      <c r="AD184" s="175">
        <f t="shared" si="36"/>
        <v>887.794642219352</v>
      </c>
      <c r="AE184" s="175">
        <f t="shared" si="36"/>
        <v>877.44024418047468</v>
      </c>
      <c r="AF184" s="175">
        <f t="shared" si="36"/>
        <v>867.08584614159724</v>
      </c>
      <c r="AG184" s="175">
        <f t="shared" si="36"/>
        <v>856.73144810271981</v>
      </c>
      <c r="AH184" s="175">
        <f t="shared" si="36"/>
        <v>846.37705006384238</v>
      </c>
      <c r="AI184" s="175">
        <f t="shared" si="36"/>
        <v>836.02265202496505</v>
      </c>
      <c r="AJ184" s="175">
        <f t="shared" si="36"/>
        <v>825.66825398608773</v>
      </c>
      <c r="AK184" s="175">
        <f t="shared" si="36"/>
        <v>815.31385594721019</v>
      </c>
      <c r="AL184" s="175">
        <f t="shared" si="36"/>
        <v>804.95945790833287</v>
      </c>
      <c r="AM184" s="175">
        <f t="shared" si="36"/>
        <v>794.60505986945543</v>
      </c>
      <c r="AN184" s="175">
        <f t="shared" si="36"/>
        <v>784.25066183057811</v>
      </c>
      <c r="AO184" s="175">
        <f t="shared" si="36"/>
        <v>773.8962637917009</v>
      </c>
      <c r="AT184" s="153"/>
      <c r="AU184" s="153"/>
      <c r="AV184" s="153"/>
      <c r="AW184" s="153"/>
      <c r="AZ184" s="153"/>
    </row>
    <row r="185" spans="1:89" s="153" customFormat="1" ht="14.25" customHeight="1" thickTop="1" thickBot="1">
      <c r="A185" s="16"/>
      <c r="B185" s="16"/>
      <c r="C185" s="16"/>
      <c r="D185" s="16"/>
      <c r="E185" s="16"/>
      <c r="F185" s="16"/>
      <c r="G185" s="22"/>
      <c r="H185" s="302"/>
      <c r="I185" s="16"/>
      <c r="J185" s="304"/>
      <c r="K185" s="19" t="s">
        <v>236</v>
      </c>
      <c r="L185" s="129" t="s">
        <v>218</v>
      </c>
      <c r="M185" s="176">
        <f t="shared" ref="M185:AO185" si="37" xml:space="preserve"> M$391*(M217+M314)</f>
        <v>2058.2954411795413</v>
      </c>
      <c r="N185" s="176">
        <f t="shared" si="37"/>
        <v>1845.2278596640967</v>
      </c>
      <c r="O185" s="176">
        <f t="shared" si="37"/>
        <v>1794.7388271671873</v>
      </c>
      <c r="P185" s="176">
        <f t="shared" si="37"/>
        <v>1744.2497946702779</v>
      </c>
      <c r="Q185" s="176">
        <f t="shared" si="37"/>
        <v>1693.7607621733682</v>
      </c>
      <c r="R185" s="176">
        <f t="shared" si="37"/>
        <v>1643.271729676459</v>
      </c>
      <c r="S185" s="176">
        <f t="shared" si="37"/>
        <v>1592.7826971795494</v>
      </c>
      <c r="T185" s="176">
        <f t="shared" si="37"/>
        <v>1542.2936646826399</v>
      </c>
      <c r="U185" s="176">
        <f t="shared" si="37"/>
        <v>1491.8046321857303</v>
      </c>
      <c r="V185" s="176">
        <f t="shared" si="37"/>
        <v>1441.3155996888211</v>
      </c>
      <c r="W185" s="176">
        <f t="shared" si="37"/>
        <v>1390.8265671919114</v>
      </c>
      <c r="X185" s="176">
        <f t="shared" si="37"/>
        <v>1340.337534695002</v>
      </c>
      <c r="Y185" s="176">
        <f t="shared" si="37"/>
        <v>1289.8485021980925</v>
      </c>
      <c r="Z185" s="176">
        <f t="shared" si="37"/>
        <v>1239.359469701182</v>
      </c>
      <c r="AA185" s="176">
        <f t="shared" si="37"/>
        <v>1218.682987346094</v>
      </c>
      <c r="AB185" s="176">
        <f t="shared" si="37"/>
        <v>1198.0065049910061</v>
      </c>
      <c r="AC185" s="176">
        <f t="shared" si="37"/>
        <v>1177.3300226359181</v>
      </c>
      <c r="AD185" s="176">
        <f t="shared" si="37"/>
        <v>1156.6535402808304</v>
      </c>
      <c r="AE185" s="176">
        <f t="shared" si="37"/>
        <v>1135.9770579257422</v>
      </c>
      <c r="AF185" s="176">
        <f t="shared" si="37"/>
        <v>1115.3005755706542</v>
      </c>
      <c r="AG185" s="176">
        <f t="shared" si="37"/>
        <v>1094.6240932155665</v>
      </c>
      <c r="AH185" s="176">
        <f t="shared" si="37"/>
        <v>1073.9476108604786</v>
      </c>
      <c r="AI185" s="176">
        <f t="shared" si="37"/>
        <v>1053.2711285053906</v>
      </c>
      <c r="AJ185" s="176">
        <f t="shared" si="37"/>
        <v>1032.5946461503024</v>
      </c>
      <c r="AK185" s="176">
        <f t="shared" si="37"/>
        <v>1011.9181637952145</v>
      </c>
      <c r="AL185" s="176">
        <f t="shared" si="37"/>
        <v>991.24168144012651</v>
      </c>
      <c r="AM185" s="176">
        <f t="shared" si="37"/>
        <v>970.56519908503844</v>
      </c>
      <c r="AN185" s="176">
        <f t="shared" si="37"/>
        <v>949.88871672995037</v>
      </c>
      <c r="AO185" s="176">
        <f t="shared" si="37"/>
        <v>929.21223437486162</v>
      </c>
      <c r="AP185" s="16"/>
      <c r="AQ185" s="16"/>
      <c r="AR185" s="16"/>
      <c r="AS185" s="16"/>
      <c r="AT185" s="155"/>
      <c r="AU185" s="155"/>
      <c r="AV185" s="155"/>
      <c r="AW185" s="155"/>
      <c r="AZ185" s="155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</row>
    <row r="186" spans="1:89" s="155" customFormat="1" ht="14.25" customHeight="1" thickTop="1" thickBot="1">
      <c r="A186" s="16"/>
      <c r="B186" s="16"/>
      <c r="C186" s="16"/>
      <c r="D186" s="16"/>
      <c r="E186" s="16"/>
      <c r="F186" s="16"/>
      <c r="G186" s="22"/>
      <c r="H186" s="302"/>
      <c r="I186" s="16"/>
      <c r="J186" s="304"/>
      <c r="K186" s="144" t="s">
        <v>236</v>
      </c>
      <c r="L186" s="144" t="s">
        <v>214</v>
      </c>
      <c r="M186" s="177">
        <f t="shared" ref="M186:AO186" si="38" xml:space="preserve"> M$392*(M218+M315)</f>
        <v>2058.2954411795413</v>
      </c>
      <c r="N186" s="177">
        <f t="shared" si="38"/>
        <v>1845.2278596640967</v>
      </c>
      <c r="O186" s="177">
        <f t="shared" si="38"/>
        <v>1831.720277841571</v>
      </c>
      <c r="P186" s="177">
        <f t="shared" si="38"/>
        <v>1818.2126960190451</v>
      </c>
      <c r="Q186" s="177">
        <f t="shared" si="38"/>
        <v>1804.7051141965194</v>
      </c>
      <c r="R186" s="177">
        <f t="shared" si="38"/>
        <v>1791.1975323739937</v>
      </c>
      <c r="S186" s="177">
        <f t="shared" si="38"/>
        <v>1777.689950551468</v>
      </c>
      <c r="T186" s="177">
        <f t="shared" si="38"/>
        <v>1764.1823687289423</v>
      </c>
      <c r="U186" s="177">
        <f t="shared" si="38"/>
        <v>1750.6747869064166</v>
      </c>
      <c r="V186" s="177">
        <f t="shared" si="38"/>
        <v>1737.1672050838906</v>
      </c>
      <c r="W186" s="177">
        <f t="shared" si="38"/>
        <v>1723.6596232613649</v>
      </c>
      <c r="X186" s="177">
        <f t="shared" si="38"/>
        <v>1710.1520414388392</v>
      </c>
      <c r="Y186" s="177">
        <f t="shared" si="38"/>
        <v>1696.6444596163133</v>
      </c>
      <c r="Z186" s="177">
        <f t="shared" si="38"/>
        <v>1683.1368777937876</v>
      </c>
      <c r="AA186" s="177">
        <f t="shared" si="38"/>
        <v>1653.5517172542804</v>
      </c>
      <c r="AB186" s="177">
        <f t="shared" si="38"/>
        <v>1623.9665567147736</v>
      </c>
      <c r="AC186" s="177">
        <f t="shared" si="38"/>
        <v>1594.3813961752667</v>
      </c>
      <c r="AD186" s="177">
        <f t="shared" si="38"/>
        <v>1564.7962356357593</v>
      </c>
      <c r="AE186" s="177">
        <f t="shared" si="38"/>
        <v>1535.2110750962524</v>
      </c>
      <c r="AF186" s="177">
        <f t="shared" si="38"/>
        <v>1505.6259145567456</v>
      </c>
      <c r="AG186" s="177">
        <f t="shared" si="38"/>
        <v>1476.0407540172384</v>
      </c>
      <c r="AH186" s="177">
        <f t="shared" si="38"/>
        <v>1446.4555934777316</v>
      </c>
      <c r="AI186" s="177">
        <f t="shared" si="38"/>
        <v>1416.8704329382244</v>
      </c>
      <c r="AJ186" s="177">
        <f t="shared" si="38"/>
        <v>1387.2852723987173</v>
      </c>
      <c r="AK186" s="177">
        <f t="shared" si="38"/>
        <v>1357.7001118592104</v>
      </c>
      <c r="AL186" s="177">
        <f t="shared" si="38"/>
        <v>1328.1149513197033</v>
      </c>
      <c r="AM186" s="177">
        <f t="shared" si="38"/>
        <v>1298.5297907801964</v>
      </c>
      <c r="AN186" s="177">
        <f t="shared" si="38"/>
        <v>1268.9446302406893</v>
      </c>
      <c r="AO186" s="177">
        <f t="shared" si="38"/>
        <v>1239.359469701182</v>
      </c>
      <c r="AP186" s="16"/>
      <c r="AQ186" s="16"/>
      <c r="AR186" s="16"/>
      <c r="AS186" s="16"/>
      <c r="AT186" s="16"/>
      <c r="AU186" s="16"/>
      <c r="AV186" s="16"/>
      <c r="AW186" s="16"/>
      <c r="AZ186" s="16"/>
      <c r="BA186" s="16"/>
      <c r="BB186" s="16"/>
      <c r="BC186" s="16"/>
      <c r="BD186" s="16"/>
      <c r="BE186" s="153"/>
      <c r="BF186" s="153"/>
      <c r="BG186" s="153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</row>
    <row r="187" spans="1:89" ht="14.25" customHeight="1" thickTop="1" thickBot="1">
      <c r="G187" s="22"/>
      <c r="H187" s="302"/>
      <c r="J187" s="304"/>
      <c r="K187" s="140" t="s">
        <v>237</v>
      </c>
      <c r="L187" s="140" t="s">
        <v>219</v>
      </c>
      <c r="M187" s="175">
        <f t="shared" ref="M187:AO187" si="39" xml:space="preserve"> M$390*(M219+M316)</f>
        <v>2058.2954411795413</v>
      </c>
      <c r="N187" s="175">
        <f t="shared" si="39"/>
        <v>1845.2278596640967</v>
      </c>
      <c r="O187" s="175">
        <f t="shared" si="39"/>
        <v>1768.8932242233273</v>
      </c>
      <c r="P187" s="175">
        <f t="shared" si="39"/>
        <v>1692.558588782558</v>
      </c>
      <c r="Q187" s="175">
        <f t="shared" si="39"/>
        <v>1616.2239533417883</v>
      </c>
      <c r="R187" s="175">
        <f t="shared" si="39"/>
        <v>1539.8893179010188</v>
      </c>
      <c r="S187" s="175">
        <f t="shared" si="39"/>
        <v>1463.5546824602495</v>
      </c>
      <c r="T187" s="175">
        <f t="shared" si="39"/>
        <v>1387.2200470194798</v>
      </c>
      <c r="U187" s="175">
        <f t="shared" si="39"/>
        <v>1310.8854115787103</v>
      </c>
      <c r="V187" s="175">
        <f t="shared" si="39"/>
        <v>1234.5507761379406</v>
      </c>
      <c r="W187" s="175">
        <f t="shared" si="39"/>
        <v>1158.2161406971713</v>
      </c>
      <c r="X187" s="175">
        <f t="shared" si="39"/>
        <v>1081.8815052564019</v>
      </c>
      <c r="Y187" s="175">
        <f t="shared" si="39"/>
        <v>1005.5468698156322</v>
      </c>
      <c r="Z187" s="175">
        <f t="shared" si="39"/>
        <v>929.21223437486162</v>
      </c>
      <c r="AA187" s="175">
        <f t="shared" si="39"/>
        <v>918.8578363359843</v>
      </c>
      <c r="AB187" s="175">
        <f t="shared" si="39"/>
        <v>908.50343829710687</v>
      </c>
      <c r="AC187" s="175">
        <f t="shared" si="39"/>
        <v>898.14904025822955</v>
      </c>
      <c r="AD187" s="175">
        <f t="shared" si="39"/>
        <v>887.794642219352</v>
      </c>
      <c r="AE187" s="175">
        <f t="shared" si="39"/>
        <v>877.44024418047468</v>
      </c>
      <c r="AF187" s="175">
        <f t="shared" si="39"/>
        <v>867.08584614159724</v>
      </c>
      <c r="AG187" s="175">
        <f t="shared" si="39"/>
        <v>856.73144810271981</v>
      </c>
      <c r="AH187" s="175">
        <f t="shared" si="39"/>
        <v>846.37705006384238</v>
      </c>
      <c r="AI187" s="175">
        <f t="shared" si="39"/>
        <v>836.02265202496505</v>
      </c>
      <c r="AJ187" s="175">
        <f t="shared" si="39"/>
        <v>825.66825398608773</v>
      </c>
      <c r="AK187" s="175">
        <f t="shared" si="39"/>
        <v>815.31385594721019</v>
      </c>
      <c r="AL187" s="175">
        <f t="shared" si="39"/>
        <v>804.95945790833287</v>
      </c>
      <c r="AM187" s="175">
        <f t="shared" si="39"/>
        <v>794.60505986945543</v>
      </c>
      <c r="AN187" s="175">
        <f t="shared" si="39"/>
        <v>784.25066183057811</v>
      </c>
      <c r="AO187" s="175">
        <f t="shared" si="39"/>
        <v>773.8962637917009</v>
      </c>
      <c r="AT187" s="153"/>
      <c r="AU187" s="153"/>
      <c r="AV187" s="153"/>
      <c r="AW187" s="153"/>
      <c r="AZ187" s="153"/>
    </row>
    <row r="188" spans="1:89" s="259" customFormat="1" ht="14.25" customHeight="1" thickTop="1" thickBot="1">
      <c r="A188" s="198"/>
      <c r="B188" s="198"/>
      <c r="C188" s="198"/>
      <c r="D188" s="198"/>
      <c r="E188" s="198"/>
      <c r="F188" s="198"/>
      <c r="G188" s="199"/>
      <c r="H188" s="302"/>
      <c r="I188" s="198"/>
      <c r="J188" s="304"/>
      <c r="K188" s="200" t="s">
        <v>237</v>
      </c>
      <c r="L188" s="218" t="s">
        <v>218</v>
      </c>
      <c r="M188" s="219">
        <f t="shared" ref="M188:AO188" si="40" xml:space="preserve"> M$391*(M220+M317)</f>
        <v>2058.2954411795413</v>
      </c>
      <c r="N188" s="219">
        <f t="shared" si="40"/>
        <v>1845.2278596640967</v>
      </c>
      <c r="O188" s="219">
        <f t="shared" si="40"/>
        <v>1794.7388271671873</v>
      </c>
      <c r="P188" s="219">
        <f t="shared" si="40"/>
        <v>1744.2497946702779</v>
      </c>
      <c r="Q188" s="219">
        <f t="shared" si="40"/>
        <v>1693.7607621733682</v>
      </c>
      <c r="R188" s="219">
        <f t="shared" si="40"/>
        <v>1643.271729676459</v>
      </c>
      <c r="S188" s="219">
        <f t="shared" si="40"/>
        <v>1592.7826971795494</v>
      </c>
      <c r="T188" s="219">
        <f t="shared" si="40"/>
        <v>1542.2936646826399</v>
      </c>
      <c r="U188" s="219">
        <f t="shared" si="40"/>
        <v>1491.8046321857303</v>
      </c>
      <c r="V188" s="219">
        <f t="shared" si="40"/>
        <v>1441.3155996888211</v>
      </c>
      <c r="W188" s="219">
        <f t="shared" si="40"/>
        <v>1390.8265671919114</v>
      </c>
      <c r="X188" s="219">
        <f t="shared" si="40"/>
        <v>1340.337534695002</v>
      </c>
      <c r="Y188" s="219">
        <f t="shared" si="40"/>
        <v>1289.8485021980925</v>
      </c>
      <c r="Z188" s="219">
        <f t="shared" si="40"/>
        <v>1239.359469701182</v>
      </c>
      <c r="AA188" s="219">
        <f t="shared" si="40"/>
        <v>1218.682987346094</v>
      </c>
      <c r="AB188" s="219">
        <f t="shared" si="40"/>
        <v>1198.0065049910061</v>
      </c>
      <c r="AC188" s="219">
        <f t="shared" si="40"/>
        <v>1177.3300226359181</v>
      </c>
      <c r="AD188" s="219">
        <f t="shared" si="40"/>
        <v>1156.6535402808304</v>
      </c>
      <c r="AE188" s="219">
        <f t="shared" si="40"/>
        <v>1135.9770579257422</v>
      </c>
      <c r="AF188" s="219">
        <f t="shared" si="40"/>
        <v>1115.3005755706542</v>
      </c>
      <c r="AG188" s="219">
        <f t="shared" si="40"/>
        <v>1094.6240932155665</v>
      </c>
      <c r="AH188" s="219">
        <f t="shared" si="40"/>
        <v>1073.9476108604786</v>
      </c>
      <c r="AI188" s="219">
        <f t="shared" si="40"/>
        <v>1053.2711285053906</v>
      </c>
      <c r="AJ188" s="219">
        <f t="shared" si="40"/>
        <v>1032.5946461503024</v>
      </c>
      <c r="AK188" s="219">
        <f t="shared" si="40"/>
        <v>1011.9181637952145</v>
      </c>
      <c r="AL188" s="219">
        <f t="shared" si="40"/>
        <v>991.24168144012651</v>
      </c>
      <c r="AM188" s="219">
        <f t="shared" si="40"/>
        <v>970.56519908503844</v>
      </c>
      <c r="AN188" s="219">
        <f t="shared" si="40"/>
        <v>949.88871672995037</v>
      </c>
      <c r="AO188" s="219">
        <f t="shared" si="40"/>
        <v>929.21223437486162</v>
      </c>
      <c r="AP188" s="198"/>
      <c r="AQ188" s="198"/>
      <c r="AR188" s="198"/>
      <c r="AS188" s="198"/>
      <c r="AT188" s="258"/>
      <c r="AU188" s="258"/>
      <c r="AV188" s="258"/>
      <c r="AW188" s="258"/>
      <c r="AZ188" s="258"/>
      <c r="BA188" s="198"/>
      <c r="BB188" s="198"/>
      <c r="BC188" s="198"/>
      <c r="BD188" s="198"/>
      <c r="BE188" s="198"/>
      <c r="BF188" s="198"/>
      <c r="BG188" s="198"/>
      <c r="BH188" s="198"/>
      <c r="BI188" s="198"/>
      <c r="BJ188" s="198"/>
      <c r="BK188" s="198"/>
      <c r="BL188" s="198"/>
      <c r="BM188" s="198"/>
      <c r="BN188" s="198"/>
      <c r="BO188" s="198"/>
      <c r="BP188" s="198"/>
      <c r="BQ188" s="198"/>
      <c r="BR188" s="198"/>
      <c r="BS188" s="198"/>
      <c r="BT188" s="198"/>
      <c r="BU188" s="198"/>
      <c r="BV188" s="198"/>
      <c r="BW188" s="198"/>
      <c r="BX188" s="198"/>
      <c r="BY188" s="198"/>
      <c r="BZ188" s="198"/>
      <c r="CA188" s="198"/>
      <c r="CB188" s="198"/>
      <c r="CC188" s="198"/>
      <c r="CD188" s="198"/>
      <c r="CE188" s="198"/>
      <c r="CF188" s="198"/>
      <c r="CG188" s="198"/>
      <c r="CH188" s="198"/>
      <c r="CI188" s="198"/>
      <c r="CJ188" s="198"/>
      <c r="CK188" s="198"/>
    </row>
    <row r="189" spans="1:89" s="155" customFormat="1" ht="14.25" customHeight="1" thickTop="1" thickBot="1">
      <c r="A189" s="16"/>
      <c r="B189" s="16"/>
      <c r="C189" s="16"/>
      <c r="D189" s="16"/>
      <c r="E189" s="16"/>
      <c r="F189" s="16"/>
      <c r="G189" s="22"/>
      <c r="H189" s="302"/>
      <c r="I189" s="16"/>
      <c r="J189" s="305"/>
      <c r="K189" s="144" t="s">
        <v>237</v>
      </c>
      <c r="L189" s="144" t="s">
        <v>214</v>
      </c>
      <c r="M189" s="177">
        <f t="shared" ref="M189:AO189" si="41" xml:space="preserve"> M$392*(M221+M318)</f>
        <v>2058.2954411795413</v>
      </c>
      <c r="N189" s="177">
        <f t="shared" si="41"/>
        <v>1845.2278596640967</v>
      </c>
      <c r="O189" s="177">
        <f t="shared" si="41"/>
        <v>1831.720277841571</v>
      </c>
      <c r="P189" s="177">
        <f t="shared" si="41"/>
        <v>1818.2126960190451</v>
      </c>
      <c r="Q189" s="177">
        <f t="shared" si="41"/>
        <v>1804.7051141965194</v>
      </c>
      <c r="R189" s="177">
        <f t="shared" si="41"/>
        <v>1791.1975323739937</v>
      </c>
      <c r="S189" s="177">
        <f t="shared" si="41"/>
        <v>1777.689950551468</v>
      </c>
      <c r="T189" s="177">
        <f t="shared" si="41"/>
        <v>1764.1823687289423</v>
      </c>
      <c r="U189" s="177">
        <f t="shared" si="41"/>
        <v>1750.6747869064166</v>
      </c>
      <c r="V189" s="177">
        <f t="shared" si="41"/>
        <v>1737.1672050838906</v>
      </c>
      <c r="W189" s="177">
        <f t="shared" si="41"/>
        <v>1723.6596232613649</v>
      </c>
      <c r="X189" s="177">
        <f t="shared" si="41"/>
        <v>1710.1520414388392</v>
      </c>
      <c r="Y189" s="177">
        <f t="shared" si="41"/>
        <v>1696.6444596163133</v>
      </c>
      <c r="Z189" s="177">
        <f t="shared" si="41"/>
        <v>1683.1368777937876</v>
      </c>
      <c r="AA189" s="177">
        <f t="shared" si="41"/>
        <v>1653.5517172542804</v>
      </c>
      <c r="AB189" s="177">
        <f t="shared" si="41"/>
        <v>1623.9665567147736</v>
      </c>
      <c r="AC189" s="177">
        <f t="shared" si="41"/>
        <v>1594.3813961752667</v>
      </c>
      <c r="AD189" s="177">
        <f t="shared" si="41"/>
        <v>1564.7962356357593</v>
      </c>
      <c r="AE189" s="177">
        <f t="shared" si="41"/>
        <v>1535.2110750962524</v>
      </c>
      <c r="AF189" s="177">
        <f t="shared" si="41"/>
        <v>1505.6259145567456</v>
      </c>
      <c r="AG189" s="177">
        <f t="shared" si="41"/>
        <v>1476.0407540172384</v>
      </c>
      <c r="AH189" s="177">
        <f t="shared" si="41"/>
        <v>1446.4555934777316</v>
      </c>
      <c r="AI189" s="177">
        <f t="shared" si="41"/>
        <v>1416.8704329382244</v>
      </c>
      <c r="AJ189" s="177">
        <f t="shared" si="41"/>
        <v>1387.2852723987173</v>
      </c>
      <c r="AK189" s="177">
        <f t="shared" si="41"/>
        <v>1357.7001118592104</v>
      </c>
      <c r="AL189" s="177">
        <f t="shared" si="41"/>
        <v>1328.1149513197033</v>
      </c>
      <c r="AM189" s="177">
        <f t="shared" si="41"/>
        <v>1298.5297907801964</v>
      </c>
      <c r="AN189" s="177">
        <f t="shared" si="41"/>
        <v>1268.9446302406893</v>
      </c>
      <c r="AO189" s="177">
        <f t="shared" si="41"/>
        <v>1239.359469701182</v>
      </c>
      <c r="AP189" s="16"/>
      <c r="AQ189" s="16"/>
      <c r="AR189" s="16"/>
      <c r="AS189" s="16"/>
      <c r="AT189" s="16"/>
      <c r="AU189" s="16"/>
      <c r="AV189" s="16"/>
      <c r="AW189" s="16"/>
      <c r="AZ189" s="16"/>
      <c r="BA189" s="16"/>
      <c r="BB189" s="16"/>
      <c r="BC189" s="16"/>
      <c r="BD189" s="16"/>
      <c r="BE189" s="153"/>
      <c r="BF189" s="153"/>
      <c r="BG189" s="153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</row>
    <row r="190" spans="1:89" ht="14.25" customHeight="1" thickTop="1" thickBot="1">
      <c r="G190" s="22"/>
      <c r="H190" s="302"/>
      <c r="J190" s="147"/>
      <c r="K190" s="19"/>
      <c r="L190" s="19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</row>
    <row r="191" spans="1:89" ht="14.25" customHeight="1" thickTop="1" thickBot="1">
      <c r="G191" s="22"/>
      <c r="H191" s="302"/>
      <c r="M191" s="128">
        <v>2022</v>
      </c>
      <c r="N191" s="128">
        <v>2023</v>
      </c>
      <c r="O191" s="128">
        <v>2024</v>
      </c>
      <c r="P191" s="128">
        <v>2025</v>
      </c>
      <c r="Q191" s="128">
        <v>2026</v>
      </c>
      <c r="R191" s="128">
        <v>2027</v>
      </c>
      <c r="S191" s="128">
        <v>2028</v>
      </c>
      <c r="T191" s="128">
        <v>2029</v>
      </c>
      <c r="U191" s="128">
        <v>2030</v>
      </c>
      <c r="V191" s="128">
        <v>2031</v>
      </c>
      <c r="W191" s="128">
        <v>2032</v>
      </c>
      <c r="X191" s="128">
        <v>2033</v>
      </c>
      <c r="Y191" s="128">
        <v>2034</v>
      </c>
      <c r="Z191" s="128">
        <v>2035</v>
      </c>
      <c r="AA191" s="128">
        <v>2036</v>
      </c>
      <c r="AB191" s="128">
        <v>2037</v>
      </c>
      <c r="AC191" s="128">
        <v>2038</v>
      </c>
      <c r="AD191" s="128">
        <v>2039</v>
      </c>
      <c r="AE191" s="128">
        <v>2040</v>
      </c>
      <c r="AF191" s="128">
        <v>2041</v>
      </c>
      <c r="AG191" s="128">
        <v>2042</v>
      </c>
      <c r="AH191" s="128">
        <v>2043</v>
      </c>
      <c r="AI191" s="128">
        <v>2044</v>
      </c>
      <c r="AJ191" s="128">
        <v>2045</v>
      </c>
      <c r="AK191" s="128">
        <v>2046</v>
      </c>
      <c r="AL191" s="128">
        <v>2047</v>
      </c>
      <c r="AM191" s="128">
        <v>2048</v>
      </c>
      <c r="AN191" s="128">
        <v>2049</v>
      </c>
      <c r="AO191" s="128">
        <v>2050</v>
      </c>
      <c r="BA191" s="153"/>
      <c r="BB191" s="153"/>
      <c r="BC191" s="153"/>
      <c r="BD191" s="153"/>
      <c r="BE191" s="155"/>
      <c r="BF191" s="155"/>
      <c r="BG191" s="155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</row>
    <row r="192" spans="1:89" ht="14.25" customHeight="1" thickTop="1">
      <c r="G192" s="22"/>
      <c r="H192" s="302"/>
      <c r="J192" s="303" t="s">
        <v>12</v>
      </c>
      <c r="K192" s="140" t="s">
        <v>228</v>
      </c>
      <c r="L192" s="140" t="s">
        <v>219</v>
      </c>
      <c r="M192" s="157">
        <v>1985.2811321462491</v>
      </c>
      <c r="N192" s="157">
        <v>1779.7717378232271</v>
      </c>
      <c r="O192" s="157">
        <v>1706.1449355489258</v>
      </c>
      <c r="P192" s="157">
        <v>1632.5181332746245</v>
      </c>
      <c r="Q192" s="157">
        <v>1558.8913310003229</v>
      </c>
      <c r="R192" s="157">
        <v>1485.2645287260216</v>
      </c>
      <c r="S192" s="157">
        <v>1411.6377264517203</v>
      </c>
      <c r="T192" s="157">
        <v>1338.0109241774187</v>
      </c>
      <c r="U192" s="157">
        <v>1264.3841219031174</v>
      </c>
      <c r="V192" s="157">
        <v>1190.7573196288158</v>
      </c>
      <c r="W192" s="157">
        <v>1117.1305173545145</v>
      </c>
      <c r="X192" s="157">
        <v>1043.5037150802132</v>
      </c>
      <c r="Y192" s="157">
        <v>969.87691280591162</v>
      </c>
      <c r="Z192" s="157">
        <v>896.25011053160915</v>
      </c>
      <c r="AA192" s="157">
        <v>886.2630160406768</v>
      </c>
      <c r="AB192" s="157">
        <v>876.27592154974445</v>
      </c>
      <c r="AC192" s="157">
        <v>866.2888270588121</v>
      </c>
      <c r="AD192" s="157">
        <v>856.30173256787964</v>
      </c>
      <c r="AE192" s="157">
        <v>846.31463807694729</v>
      </c>
      <c r="AF192" s="157">
        <v>836.32754358601494</v>
      </c>
      <c r="AG192" s="157">
        <v>826.34044909508248</v>
      </c>
      <c r="AH192" s="157">
        <v>816.35335460415013</v>
      </c>
      <c r="AI192" s="157">
        <v>806.36626011321778</v>
      </c>
      <c r="AJ192" s="157">
        <v>796.37916562228543</v>
      </c>
      <c r="AK192" s="157">
        <v>786.39207113135296</v>
      </c>
      <c r="AL192" s="157">
        <v>776.40497664042061</v>
      </c>
      <c r="AM192" s="157">
        <v>766.41788214948826</v>
      </c>
      <c r="AN192" s="157">
        <v>756.43078765855591</v>
      </c>
      <c r="AO192" s="157">
        <v>746.44369316762379</v>
      </c>
    </row>
    <row r="193" spans="7:89" ht="14.25" customHeight="1">
      <c r="G193" s="22"/>
      <c r="H193" s="302"/>
      <c r="J193" s="304"/>
      <c r="K193" s="19" t="s">
        <v>228</v>
      </c>
      <c r="L193" s="129" t="s">
        <v>218</v>
      </c>
      <c r="M193" s="158">
        <v>1985.2811321462491</v>
      </c>
      <c r="N193" s="158">
        <v>1779.7717378232271</v>
      </c>
      <c r="O193" s="158">
        <v>1731.0737124615271</v>
      </c>
      <c r="P193" s="158">
        <v>1682.3756870998268</v>
      </c>
      <c r="Q193" s="158">
        <v>1633.6776617381265</v>
      </c>
      <c r="R193" s="158">
        <v>1584.9796363764265</v>
      </c>
      <c r="S193" s="158">
        <v>1536.2816110147262</v>
      </c>
      <c r="T193" s="158">
        <v>1487.5835856530259</v>
      </c>
      <c r="U193" s="158">
        <v>1438.8855602913256</v>
      </c>
      <c r="V193" s="158">
        <v>1390.1875349296256</v>
      </c>
      <c r="W193" s="158">
        <v>1341.4895095679253</v>
      </c>
      <c r="X193" s="158">
        <v>1292.7914842062251</v>
      </c>
      <c r="Y193" s="158">
        <v>1244.093458844525</v>
      </c>
      <c r="Z193" s="158">
        <v>1195.3954334828236</v>
      </c>
      <c r="AA193" s="158">
        <v>1175.4524119527428</v>
      </c>
      <c r="AB193" s="158">
        <v>1155.5093904226619</v>
      </c>
      <c r="AC193" s="158">
        <v>1135.5663688925811</v>
      </c>
      <c r="AD193" s="158">
        <v>1115.6233473625002</v>
      </c>
      <c r="AE193" s="158">
        <v>1095.6803258324192</v>
      </c>
      <c r="AF193" s="158">
        <v>1075.7373043023383</v>
      </c>
      <c r="AG193" s="158">
        <v>1055.7942827722575</v>
      </c>
      <c r="AH193" s="158">
        <v>1035.8512612421766</v>
      </c>
      <c r="AI193" s="158">
        <v>1015.9082397120958</v>
      </c>
      <c r="AJ193" s="158">
        <v>995.96521818201472</v>
      </c>
      <c r="AK193" s="158">
        <v>976.02219665193377</v>
      </c>
      <c r="AL193" s="158">
        <v>956.07917512185281</v>
      </c>
      <c r="AM193" s="158">
        <v>936.13615359177186</v>
      </c>
      <c r="AN193" s="158">
        <v>916.19313206169079</v>
      </c>
      <c r="AO193" s="158">
        <v>896.25011053160915</v>
      </c>
    </row>
    <row r="194" spans="7:89" ht="14.25" customHeight="1" thickBot="1">
      <c r="G194" s="22"/>
      <c r="H194" s="302"/>
      <c r="J194" s="304"/>
      <c r="K194" s="144" t="s">
        <v>228</v>
      </c>
      <c r="L194" s="144" t="s">
        <v>214</v>
      </c>
      <c r="M194" s="159">
        <v>1985.2811321462491</v>
      </c>
      <c r="N194" s="159">
        <v>1779.7717378232271</v>
      </c>
      <c r="O194" s="159">
        <v>1766.7433130418874</v>
      </c>
      <c r="P194" s="159">
        <v>1753.7148882605477</v>
      </c>
      <c r="Q194" s="159">
        <v>1740.686463479208</v>
      </c>
      <c r="R194" s="159">
        <v>1727.6580386978683</v>
      </c>
      <c r="S194" s="159">
        <v>1714.6296139165288</v>
      </c>
      <c r="T194" s="159">
        <v>1701.6011891351891</v>
      </c>
      <c r="U194" s="159">
        <v>1688.5727643538494</v>
      </c>
      <c r="V194" s="159">
        <v>1675.5443395725097</v>
      </c>
      <c r="W194" s="159">
        <v>1662.51591479117</v>
      </c>
      <c r="X194" s="159">
        <v>1649.4874900098303</v>
      </c>
      <c r="Y194" s="159">
        <v>1636.4590652284905</v>
      </c>
      <c r="Z194" s="159">
        <v>1623.4306404471508</v>
      </c>
      <c r="AA194" s="159">
        <v>1594.8949599828622</v>
      </c>
      <c r="AB194" s="159">
        <v>1566.3592795185739</v>
      </c>
      <c r="AC194" s="159">
        <v>1537.8235990542855</v>
      </c>
      <c r="AD194" s="159">
        <v>1509.2879185899969</v>
      </c>
      <c r="AE194" s="159">
        <v>1480.7522381257086</v>
      </c>
      <c r="AF194" s="159">
        <v>1452.2165576614202</v>
      </c>
      <c r="AG194" s="159">
        <v>1423.6808771971316</v>
      </c>
      <c r="AH194" s="159">
        <v>1395.1451967328433</v>
      </c>
      <c r="AI194" s="159">
        <v>1366.6095162685547</v>
      </c>
      <c r="AJ194" s="159">
        <v>1338.0738358042663</v>
      </c>
      <c r="AK194" s="159">
        <v>1309.5381553399779</v>
      </c>
      <c r="AL194" s="159">
        <v>1281.0024748756894</v>
      </c>
      <c r="AM194" s="159">
        <v>1252.466794411401</v>
      </c>
      <c r="AN194" s="159">
        <v>1223.9311139471124</v>
      </c>
      <c r="AO194" s="159">
        <v>1195.3954334828236</v>
      </c>
      <c r="BX194" s="153"/>
      <c r="BY194" s="153"/>
      <c r="BZ194" s="153"/>
      <c r="CA194" s="153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</row>
    <row r="195" spans="7:89" ht="14.25" customHeight="1" thickTop="1">
      <c r="G195" s="22"/>
      <c r="H195" s="302"/>
      <c r="J195" s="304"/>
      <c r="K195" s="140" t="s">
        <v>229</v>
      </c>
      <c r="L195" s="140" t="s">
        <v>219</v>
      </c>
      <c r="M195" s="160">
        <f t="shared" ref="M195:AO203" si="42">M192</f>
        <v>1985.2811321462491</v>
      </c>
      <c r="N195" s="160">
        <f t="shared" si="42"/>
        <v>1779.7717378232271</v>
      </c>
      <c r="O195" s="160">
        <f t="shared" si="42"/>
        <v>1706.1449355489258</v>
      </c>
      <c r="P195" s="160">
        <f t="shared" si="42"/>
        <v>1632.5181332746245</v>
      </c>
      <c r="Q195" s="160">
        <f t="shared" si="42"/>
        <v>1558.8913310003229</v>
      </c>
      <c r="R195" s="160">
        <f t="shared" si="42"/>
        <v>1485.2645287260216</v>
      </c>
      <c r="S195" s="160">
        <f t="shared" si="42"/>
        <v>1411.6377264517203</v>
      </c>
      <c r="T195" s="160">
        <f t="shared" si="42"/>
        <v>1338.0109241774187</v>
      </c>
      <c r="U195" s="160">
        <f t="shared" si="42"/>
        <v>1264.3841219031174</v>
      </c>
      <c r="V195" s="160">
        <f t="shared" si="42"/>
        <v>1190.7573196288158</v>
      </c>
      <c r="W195" s="160">
        <f t="shared" si="42"/>
        <v>1117.1305173545145</v>
      </c>
      <c r="X195" s="160">
        <f t="shared" si="42"/>
        <v>1043.5037150802132</v>
      </c>
      <c r="Y195" s="160">
        <f t="shared" si="42"/>
        <v>969.87691280591162</v>
      </c>
      <c r="Z195" s="160">
        <f t="shared" si="42"/>
        <v>896.25011053160915</v>
      </c>
      <c r="AA195" s="160">
        <f t="shared" si="42"/>
        <v>886.2630160406768</v>
      </c>
      <c r="AB195" s="160">
        <f t="shared" si="42"/>
        <v>876.27592154974445</v>
      </c>
      <c r="AC195" s="160">
        <f t="shared" si="42"/>
        <v>866.2888270588121</v>
      </c>
      <c r="AD195" s="160">
        <f t="shared" si="42"/>
        <v>856.30173256787964</v>
      </c>
      <c r="AE195" s="160">
        <f t="shared" si="42"/>
        <v>846.31463807694729</v>
      </c>
      <c r="AF195" s="160">
        <f t="shared" si="42"/>
        <v>836.32754358601494</v>
      </c>
      <c r="AG195" s="160">
        <f t="shared" si="42"/>
        <v>826.34044909508248</v>
      </c>
      <c r="AH195" s="160">
        <f t="shared" si="42"/>
        <v>816.35335460415013</v>
      </c>
      <c r="AI195" s="160">
        <f t="shared" si="42"/>
        <v>806.36626011321778</v>
      </c>
      <c r="AJ195" s="160">
        <f t="shared" si="42"/>
        <v>796.37916562228543</v>
      </c>
      <c r="AK195" s="160">
        <f t="shared" si="42"/>
        <v>786.39207113135296</v>
      </c>
      <c r="AL195" s="160">
        <f t="shared" si="42"/>
        <v>776.40497664042061</v>
      </c>
      <c r="AM195" s="160">
        <f t="shared" si="42"/>
        <v>766.41788214948826</v>
      </c>
      <c r="AN195" s="160">
        <f t="shared" si="42"/>
        <v>756.43078765855591</v>
      </c>
      <c r="AO195" s="160">
        <f t="shared" si="42"/>
        <v>746.44369316762379</v>
      </c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</row>
    <row r="196" spans="7:89" ht="14.25" customHeight="1">
      <c r="G196" s="22"/>
      <c r="H196" s="302"/>
      <c r="J196" s="304"/>
      <c r="K196" s="19" t="s">
        <v>229</v>
      </c>
      <c r="L196" s="129" t="s">
        <v>218</v>
      </c>
      <c r="M196" s="161">
        <f t="shared" si="42"/>
        <v>1985.2811321462491</v>
      </c>
      <c r="N196" s="161">
        <f t="shared" si="42"/>
        <v>1779.7717378232271</v>
      </c>
      <c r="O196" s="161">
        <f t="shared" si="42"/>
        <v>1731.0737124615271</v>
      </c>
      <c r="P196" s="161">
        <f t="shared" si="42"/>
        <v>1682.3756870998268</v>
      </c>
      <c r="Q196" s="161">
        <f t="shared" si="42"/>
        <v>1633.6776617381265</v>
      </c>
      <c r="R196" s="161">
        <f t="shared" si="42"/>
        <v>1584.9796363764265</v>
      </c>
      <c r="S196" s="161">
        <f t="shared" si="42"/>
        <v>1536.2816110147262</v>
      </c>
      <c r="T196" s="161">
        <f t="shared" si="42"/>
        <v>1487.5835856530259</v>
      </c>
      <c r="U196" s="161">
        <f t="shared" si="42"/>
        <v>1438.8855602913256</v>
      </c>
      <c r="V196" s="161">
        <f t="shared" si="42"/>
        <v>1390.1875349296256</v>
      </c>
      <c r="W196" s="161">
        <f t="shared" si="42"/>
        <v>1341.4895095679253</v>
      </c>
      <c r="X196" s="161">
        <f t="shared" si="42"/>
        <v>1292.7914842062251</v>
      </c>
      <c r="Y196" s="161">
        <f t="shared" si="42"/>
        <v>1244.093458844525</v>
      </c>
      <c r="Z196" s="161">
        <f t="shared" si="42"/>
        <v>1195.3954334828236</v>
      </c>
      <c r="AA196" s="161">
        <f t="shared" si="42"/>
        <v>1175.4524119527428</v>
      </c>
      <c r="AB196" s="161">
        <f t="shared" si="42"/>
        <v>1155.5093904226619</v>
      </c>
      <c r="AC196" s="161">
        <f t="shared" si="42"/>
        <v>1135.5663688925811</v>
      </c>
      <c r="AD196" s="161">
        <f t="shared" si="42"/>
        <v>1115.6233473625002</v>
      </c>
      <c r="AE196" s="161">
        <f t="shared" si="42"/>
        <v>1095.6803258324192</v>
      </c>
      <c r="AF196" s="161">
        <f t="shared" si="42"/>
        <v>1075.7373043023383</v>
      </c>
      <c r="AG196" s="161">
        <f t="shared" si="42"/>
        <v>1055.7942827722575</v>
      </c>
      <c r="AH196" s="161">
        <f t="shared" si="42"/>
        <v>1035.8512612421766</v>
      </c>
      <c r="AI196" s="161">
        <f t="shared" si="42"/>
        <v>1015.9082397120958</v>
      </c>
      <c r="AJ196" s="161">
        <f t="shared" si="42"/>
        <v>995.96521818201472</v>
      </c>
      <c r="AK196" s="161">
        <f t="shared" si="42"/>
        <v>976.02219665193377</v>
      </c>
      <c r="AL196" s="161">
        <f t="shared" si="42"/>
        <v>956.07917512185281</v>
      </c>
      <c r="AM196" s="161">
        <f t="shared" si="42"/>
        <v>936.13615359177186</v>
      </c>
      <c r="AN196" s="161">
        <f t="shared" si="42"/>
        <v>916.19313206169079</v>
      </c>
      <c r="AO196" s="161">
        <f t="shared" si="42"/>
        <v>896.25011053160915</v>
      </c>
    </row>
    <row r="197" spans="7:89" ht="14.25" customHeight="1" thickBot="1">
      <c r="G197" s="22"/>
      <c r="H197" s="302"/>
      <c r="J197" s="304"/>
      <c r="K197" s="144" t="s">
        <v>229</v>
      </c>
      <c r="L197" s="144" t="s">
        <v>214</v>
      </c>
      <c r="M197" s="162">
        <f t="shared" si="42"/>
        <v>1985.2811321462491</v>
      </c>
      <c r="N197" s="162">
        <f t="shared" si="42"/>
        <v>1779.7717378232271</v>
      </c>
      <c r="O197" s="162">
        <f t="shared" si="42"/>
        <v>1766.7433130418874</v>
      </c>
      <c r="P197" s="162">
        <f t="shared" si="42"/>
        <v>1753.7148882605477</v>
      </c>
      <c r="Q197" s="162">
        <f t="shared" si="42"/>
        <v>1740.686463479208</v>
      </c>
      <c r="R197" s="162">
        <f t="shared" si="42"/>
        <v>1727.6580386978683</v>
      </c>
      <c r="S197" s="162">
        <f t="shared" si="42"/>
        <v>1714.6296139165288</v>
      </c>
      <c r="T197" s="162">
        <f t="shared" si="42"/>
        <v>1701.6011891351891</v>
      </c>
      <c r="U197" s="162">
        <f t="shared" si="42"/>
        <v>1688.5727643538494</v>
      </c>
      <c r="V197" s="162">
        <f t="shared" si="42"/>
        <v>1675.5443395725097</v>
      </c>
      <c r="W197" s="162">
        <f t="shared" si="42"/>
        <v>1662.51591479117</v>
      </c>
      <c r="X197" s="162">
        <f t="shared" si="42"/>
        <v>1649.4874900098303</v>
      </c>
      <c r="Y197" s="162">
        <f t="shared" si="42"/>
        <v>1636.4590652284905</v>
      </c>
      <c r="Z197" s="162">
        <f t="shared" si="42"/>
        <v>1623.4306404471508</v>
      </c>
      <c r="AA197" s="162">
        <f t="shared" si="42"/>
        <v>1594.8949599828622</v>
      </c>
      <c r="AB197" s="162">
        <f t="shared" si="42"/>
        <v>1566.3592795185739</v>
      </c>
      <c r="AC197" s="162">
        <f t="shared" si="42"/>
        <v>1537.8235990542855</v>
      </c>
      <c r="AD197" s="162">
        <f t="shared" si="42"/>
        <v>1509.2879185899969</v>
      </c>
      <c r="AE197" s="162">
        <f t="shared" si="42"/>
        <v>1480.7522381257086</v>
      </c>
      <c r="AF197" s="162">
        <f t="shared" si="42"/>
        <v>1452.2165576614202</v>
      </c>
      <c r="AG197" s="162">
        <f t="shared" si="42"/>
        <v>1423.6808771971316</v>
      </c>
      <c r="AH197" s="162">
        <f t="shared" si="42"/>
        <v>1395.1451967328433</v>
      </c>
      <c r="AI197" s="162">
        <f t="shared" si="42"/>
        <v>1366.6095162685547</v>
      </c>
      <c r="AJ197" s="162">
        <f t="shared" si="42"/>
        <v>1338.0738358042663</v>
      </c>
      <c r="AK197" s="162">
        <f t="shared" si="42"/>
        <v>1309.5381553399779</v>
      </c>
      <c r="AL197" s="162">
        <f t="shared" si="42"/>
        <v>1281.0024748756894</v>
      </c>
      <c r="AM197" s="162">
        <f t="shared" si="42"/>
        <v>1252.466794411401</v>
      </c>
      <c r="AN197" s="162">
        <f t="shared" si="42"/>
        <v>1223.9311139471124</v>
      </c>
      <c r="AO197" s="162">
        <f t="shared" si="42"/>
        <v>1195.3954334828236</v>
      </c>
    </row>
    <row r="198" spans="7:89" ht="14.25" customHeight="1" thickTop="1">
      <c r="G198" s="22"/>
      <c r="H198" s="302"/>
      <c r="J198" s="304"/>
      <c r="K198" s="140" t="s">
        <v>230</v>
      </c>
      <c r="L198" s="140" t="s">
        <v>219</v>
      </c>
      <c r="M198" s="160">
        <f t="shared" si="42"/>
        <v>1985.2811321462491</v>
      </c>
      <c r="N198" s="160">
        <f t="shared" si="42"/>
        <v>1779.7717378232271</v>
      </c>
      <c r="O198" s="160">
        <f t="shared" si="42"/>
        <v>1706.1449355489258</v>
      </c>
      <c r="P198" s="160">
        <f t="shared" si="42"/>
        <v>1632.5181332746245</v>
      </c>
      <c r="Q198" s="160">
        <f t="shared" si="42"/>
        <v>1558.8913310003229</v>
      </c>
      <c r="R198" s="160">
        <f t="shared" si="42"/>
        <v>1485.2645287260216</v>
      </c>
      <c r="S198" s="160">
        <f t="shared" si="42"/>
        <v>1411.6377264517203</v>
      </c>
      <c r="T198" s="160">
        <f t="shared" si="42"/>
        <v>1338.0109241774187</v>
      </c>
      <c r="U198" s="160">
        <f t="shared" si="42"/>
        <v>1264.3841219031174</v>
      </c>
      <c r="V198" s="160">
        <f t="shared" si="42"/>
        <v>1190.7573196288158</v>
      </c>
      <c r="W198" s="160">
        <f t="shared" si="42"/>
        <v>1117.1305173545145</v>
      </c>
      <c r="X198" s="160">
        <f t="shared" si="42"/>
        <v>1043.5037150802132</v>
      </c>
      <c r="Y198" s="160">
        <f t="shared" si="42"/>
        <v>969.87691280591162</v>
      </c>
      <c r="Z198" s="160">
        <f t="shared" si="42"/>
        <v>896.25011053160915</v>
      </c>
      <c r="AA198" s="160">
        <f t="shared" si="42"/>
        <v>886.2630160406768</v>
      </c>
      <c r="AB198" s="160">
        <f t="shared" si="42"/>
        <v>876.27592154974445</v>
      </c>
      <c r="AC198" s="160">
        <f t="shared" si="42"/>
        <v>866.2888270588121</v>
      </c>
      <c r="AD198" s="160">
        <f t="shared" si="42"/>
        <v>856.30173256787964</v>
      </c>
      <c r="AE198" s="160">
        <f t="shared" si="42"/>
        <v>846.31463807694729</v>
      </c>
      <c r="AF198" s="160">
        <f t="shared" si="42"/>
        <v>836.32754358601494</v>
      </c>
      <c r="AG198" s="160">
        <f t="shared" si="42"/>
        <v>826.34044909508248</v>
      </c>
      <c r="AH198" s="160">
        <f t="shared" si="42"/>
        <v>816.35335460415013</v>
      </c>
      <c r="AI198" s="160">
        <f t="shared" si="42"/>
        <v>806.36626011321778</v>
      </c>
      <c r="AJ198" s="160">
        <f t="shared" si="42"/>
        <v>796.37916562228543</v>
      </c>
      <c r="AK198" s="160">
        <f t="shared" si="42"/>
        <v>786.39207113135296</v>
      </c>
      <c r="AL198" s="160">
        <f t="shared" si="42"/>
        <v>776.40497664042061</v>
      </c>
      <c r="AM198" s="160">
        <f t="shared" si="42"/>
        <v>766.41788214948826</v>
      </c>
      <c r="AN198" s="160">
        <f t="shared" si="42"/>
        <v>756.43078765855591</v>
      </c>
      <c r="AO198" s="160">
        <f t="shared" si="42"/>
        <v>746.44369316762379</v>
      </c>
    </row>
    <row r="199" spans="7:89" ht="14.25" customHeight="1">
      <c r="G199" s="22"/>
      <c r="H199" s="302"/>
      <c r="J199" s="304"/>
      <c r="K199" s="19" t="s">
        <v>230</v>
      </c>
      <c r="L199" s="129" t="s">
        <v>218</v>
      </c>
      <c r="M199" s="161">
        <f t="shared" si="42"/>
        <v>1985.2811321462491</v>
      </c>
      <c r="N199" s="161">
        <f t="shared" si="42"/>
        <v>1779.7717378232271</v>
      </c>
      <c r="O199" s="161">
        <f t="shared" si="42"/>
        <v>1731.0737124615271</v>
      </c>
      <c r="P199" s="161">
        <f t="shared" si="42"/>
        <v>1682.3756870998268</v>
      </c>
      <c r="Q199" s="161">
        <f t="shared" si="42"/>
        <v>1633.6776617381265</v>
      </c>
      <c r="R199" s="161">
        <f t="shared" si="42"/>
        <v>1584.9796363764265</v>
      </c>
      <c r="S199" s="161">
        <f t="shared" si="42"/>
        <v>1536.2816110147262</v>
      </c>
      <c r="T199" s="161">
        <f t="shared" si="42"/>
        <v>1487.5835856530259</v>
      </c>
      <c r="U199" s="161">
        <f t="shared" si="42"/>
        <v>1438.8855602913256</v>
      </c>
      <c r="V199" s="161">
        <f t="shared" si="42"/>
        <v>1390.1875349296256</v>
      </c>
      <c r="W199" s="161">
        <f t="shared" si="42"/>
        <v>1341.4895095679253</v>
      </c>
      <c r="X199" s="161">
        <f t="shared" si="42"/>
        <v>1292.7914842062251</v>
      </c>
      <c r="Y199" s="161">
        <f t="shared" si="42"/>
        <v>1244.093458844525</v>
      </c>
      <c r="Z199" s="161">
        <f t="shared" si="42"/>
        <v>1195.3954334828236</v>
      </c>
      <c r="AA199" s="161">
        <f t="shared" si="42"/>
        <v>1175.4524119527428</v>
      </c>
      <c r="AB199" s="161">
        <f t="shared" si="42"/>
        <v>1155.5093904226619</v>
      </c>
      <c r="AC199" s="161">
        <f t="shared" si="42"/>
        <v>1135.5663688925811</v>
      </c>
      <c r="AD199" s="161">
        <f t="shared" si="42"/>
        <v>1115.6233473625002</v>
      </c>
      <c r="AE199" s="161">
        <f t="shared" si="42"/>
        <v>1095.6803258324192</v>
      </c>
      <c r="AF199" s="161">
        <f t="shared" si="42"/>
        <v>1075.7373043023383</v>
      </c>
      <c r="AG199" s="161">
        <f t="shared" si="42"/>
        <v>1055.7942827722575</v>
      </c>
      <c r="AH199" s="161">
        <f t="shared" si="42"/>
        <v>1035.8512612421766</v>
      </c>
      <c r="AI199" s="161">
        <f t="shared" si="42"/>
        <v>1015.9082397120958</v>
      </c>
      <c r="AJ199" s="161">
        <f t="shared" si="42"/>
        <v>995.96521818201472</v>
      </c>
      <c r="AK199" s="161">
        <f t="shared" si="42"/>
        <v>976.02219665193377</v>
      </c>
      <c r="AL199" s="161">
        <f t="shared" si="42"/>
        <v>956.07917512185281</v>
      </c>
      <c r="AM199" s="161">
        <f t="shared" si="42"/>
        <v>936.13615359177186</v>
      </c>
      <c r="AN199" s="161">
        <f t="shared" si="42"/>
        <v>916.19313206169079</v>
      </c>
      <c r="AO199" s="161">
        <f t="shared" si="42"/>
        <v>896.25011053160915</v>
      </c>
    </row>
    <row r="200" spans="7:89" ht="14.25" customHeight="1" thickBot="1">
      <c r="G200" s="22"/>
      <c r="H200" s="302"/>
      <c r="J200" s="304"/>
      <c r="K200" s="144" t="s">
        <v>230</v>
      </c>
      <c r="L200" s="144" t="s">
        <v>214</v>
      </c>
      <c r="M200" s="162">
        <f t="shared" si="42"/>
        <v>1985.2811321462491</v>
      </c>
      <c r="N200" s="162">
        <f t="shared" si="42"/>
        <v>1779.7717378232271</v>
      </c>
      <c r="O200" s="162">
        <f t="shared" si="42"/>
        <v>1766.7433130418874</v>
      </c>
      <c r="P200" s="162">
        <f t="shared" si="42"/>
        <v>1753.7148882605477</v>
      </c>
      <c r="Q200" s="162">
        <f t="shared" si="42"/>
        <v>1740.686463479208</v>
      </c>
      <c r="R200" s="162">
        <f t="shared" si="42"/>
        <v>1727.6580386978683</v>
      </c>
      <c r="S200" s="162">
        <f t="shared" si="42"/>
        <v>1714.6296139165288</v>
      </c>
      <c r="T200" s="162">
        <f t="shared" si="42"/>
        <v>1701.6011891351891</v>
      </c>
      <c r="U200" s="162">
        <f t="shared" si="42"/>
        <v>1688.5727643538494</v>
      </c>
      <c r="V200" s="162">
        <f t="shared" si="42"/>
        <v>1675.5443395725097</v>
      </c>
      <c r="W200" s="162">
        <f t="shared" si="42"/>
        <v>1662.51591479117</v>
      </c>
      <c r="X200" s="162">
        <f t="shared" si="42"/>
        <v>1649.4874900098303</v>
      </c>
      <c r="Y200" s="162">
        <f t="shared" si="42"/>
        <v>1636.4590652284905</v>
      </c>
      <c r="Z200" s="162">
        <f t="shared" si="42"/>
        <v>1623.4306404471508</v>
      </c>
      <c r="AA200" s="162">
        <f t="shared" si="42"/>
        <v>1594.8949599828622</v>
      </c>
      <c r="AB200" s="162">
        <f t="shared" si="42"/>
        <v>1566.3592795185739</v>
      </c>
      <c r="AC200" s="162">
        <f t="shared" si="42"/>
        <v>1537.8235990542855</v>
      </c>
      <c r="AD200" s="162">
        <f t="shared" si="42"/>
        <v>1509.2879185899969</v>
      </c>
      <c r="AE200" s="162">
        <f t="shared" si="42"/>
        <v>1480.7522381257086</v>
      </c>
      <c r="AF200" s="162">
        <f t="shared" si="42"/>
        <v>1452.2165576614202</v>
      </c>
      <c r="AG200" s="162">
        <f t="shared" si="42"/>
        <v>1423.6808771971316</v>
      </c>
      <c r="AH200" s="162">
        <f t="shared" si="42"/>
        <v>1395.1451967328433</v>
      </c>
      <c r="AI200" s="162">
        <f t="shared" si="42"/>
        <v>1366.6095162685547</v>
      </c>
      <c r="AJ200" s="162">
        <f t="shared" si="42"/>
        <v>1338.0738358042663</v>
      </c>
      <c r="AK200" s="162">
        <f t="shared" si="42"/>
        <v>1309.5381553399779</v>
      </c>
      <c r="AL200" s="162">
        <f t="shared" si="42"/>
        <v>1281.0024748756894</v>
      </c>
      <c r="AM200" s="162">
        <f t="shared" si="42"/>
        <v>1252.466794411401</v>
      </c>
      <c r="AN200" s="162">
        <f t="shared" si="42"/>
        <v>1223.9311139471124</v>
      </c>
      <c r="AO200" s="162">
        <f t="shared" si="42"/>
        <v>1195.3954334828236</v>
      </c>
    </row>
    <row r="201" spans="7:89" ht="14.25" customHeight="1" thickTop="1">
      <c r="G201" s="22"/>
      <c r="H201" s="302"/>
      <c r="J201" s="304"/>
      <c r="K201" s="140" t="s">
        <v>231</v>
      </c>
      <c r="L201" s="140" t="s">
        <v>219</v>
      </c>
      <c r="M201" s="160">
        <f t="shared" si="42"/>
        <v>1985.2811321462491</v>
      </c>
      <c r="N201" s="160">
        <f t="shared" si="42"/>
        <v>1779.7717378232271</v>
      </c>
      <c r="O201" s="160">
        <f t="shared" si="42"/>
        <v>1706.1449355489258</v>
      </c>
      <c r="P201" s="160">
        <f t="shared" si="42"/>
        <v>1632.5181332746245</v>
      </c>
      <c r="Q201" s="160">
        <f t="shared" si="42"/>
        <v>1558.8913310003229</v>
      </c>
      <c r="R201" s="160">
        <f t="shared" si="42"/>
        <v>1485.2645287260216</v>
      </c>
      <c r="S201" s="160">
        <f t="shared" si="42"/>
        <v>1411.6377264517203</v>
      </c>
      <c r="T201" s="160">
        <f t="shared" si="42"/>
        <v>1338.0109241774187</v>
      </c>
      <c r="U201" s="160">
        <f t="shared" si="42"/>
        <v>1264.3841219031174</v>
      </c>
      <c r="V201" s="160">
        <f t="shared" si="42"/>
        <v>1190.7573196288158</v>
      </c>
      <c r="W201" s="160">
        <f t="shared" si="42"/>
        <v>1117.1305173545145</v>
      </c>
      <c r="X201" s="160">
        <f t="shared" si="42"/>
        <v>1043.5037150802132</v>
      </c>
      <c r="Y201" s="160">
        <f t="shared" si="42"/>
        <v>969.87691280591162</v>
      </c>
      <c r="Z201" s="160">
        <f t="shared" si="42"/>
        <v>896.25011053160915</v>
      </c>
      <c r="AA201" s="160">
        <f t="shared" si="42"/>
        <v>886.2630160406768</v>
      </c>
      <c r="AB201" s="160">
        <f t="shared" si="42"/>
        <v>876.27592154974445</v>
      </c>
      <c r="AC201" s="160">
        <f t="shared" si="42"/>
        <v>866.2888270588121</v>
      </c>
      <c r="AD201" s="160">
        <f t="shared" si="42"/>
        <v>856.30173256787964</v>
      </c>
      <c r="AE201" s="160">
        <f t="shared" si="42"/>
        <v>846.31463807694729</v>
      </c>
      <c r="AF201" s="160">
        <f t="shared" si="42"/>
        <v>836.32754358601494</v>
      </c>
      <c r="AG201" s="160">
        <f t="shared" si="42"/>
        <v>826.34044909508248</v>
      </c>
      <c r="AH201" s="160">
        <f t="shared" si="42"/>
        <v>816.35335460415013</v>
      </c>
      <c r="AI201" s="160">
        <f t="shared" si="42"/>
        <v>806.36626011321778</v>
      </c>
      <c r="AJ201" s="160">
        <f t="shared" si="42"/>
        <v>796.37916562228543</v>
      </c>
      <c r="AK201" s="160">
        <f t="shared" si="42"/>
        <v>786.39207113135296</v>
      </c>
      <c r="AL201" s="160">
        <f t="shared" si="42"/>
        <v>776.40497664042061</v>
      </c>
      <c r="AM201" s="160">
        <f t="shared" si="42"/>
        <v>766.41788214948826</v>
      </c>
      <c r="AN201" s="160">
        <f t="shared" si="42"/>
        <v>756.43078765855591</v>
      </c>
      <c r="AO201" s="160">
        <f t="shared" si="42"/>
        <v>746.44369316762379</v>
      </c>
    </row>
    <row r="202" spans="7:89" ht="14.25" customHeight="1">
      <c r="G202" s="22"/>
      <c r="H202" s="302"/>
      <c r="J202" s="304"/>
      <c r="K202" s="19" t="s">
        <v>231</v>
      </c>
      <c r="L202" s="129" t="s">
        <v>218</v>
      </c>
      <c r="M202" s="161">
        <f t="shared" si="42"/>
        <v>1985.2811321462491</v>
      </c>
      <c r="N202" s="161">
        <f t="shared" si="42"/>
        <v>1779.7717378232271</v>
      </c>
      <c r="O202" s="161">
        <f t="shared" si="42"/>
        <v>1731.0737124615271</v>
      </c>
      <c r="P202" s="161">
        <f t="shared" si="42"/>
        <v>1682.3756870998268</v>
      </c>
      <c r="Q202" s="161">
        <f t="shared" si="42"/>
        <v>1633.6776617381265</v>
      </c>
      <c r="R202" s="161">
        <f t="shared" si="42"/>
        <v>1584.9796363764265</v>
      </c>
      <c r="S202" s="161">
        <f t="shared" si="42"/>
        <v>1536.2816110147262</v>
      </c>
      <c r="T202" s="161">
        <f t="shared" si="42"/>
        <v>1487.5835856530259</v>
      </c>
      <c r="U202" s="161">
        <f t="shared" si="42"/>
        <v>1438.8855602913256</v>
      </c>
      <c r="V202" s="161">
        <f t="shared" si="42"/>
        <v>1390.1875349296256</v>
      </c>
      <c r="W202" s="161">
        <f t="shared" si="42"/>
        <v>1341.4895095679253</v>
      </c>
      <c r="X202" s="161">
        <f t="shared" si="42"/>
        <v>1292.7914842062251</v>
      </c>
      <c r="Y202" s="161">
        <f t="shared" si="42"/>
        <v>1244.093458844525</v>
      </c>
      <c r="Z202" s="161">
        <f t="shared" si="42"/>
        <v>1195.3954334828236</v>
      </c>
      <c r="AA202" s="161">
        <f t="shared" si="42"/>
        <v>1175.4524119527428</v>
      </c>
      <c r="AB202" s="161">
        <f t="shared" si="42"/>
        <v>1155.5093904226619</v>
      </c>
      <c r="AC202" s="161">
        <f t="shared" si="42"/>
        <v>1135.5663688925811</v>
      </c>
      <c r="AD202" s="161">
        <f t="shared" si="42"/>
        <v>1115.6233473625002</v>
      </c>
      <c r="AE202" s="161">
        <f t="shared" si="42"/>
        <v>1095.6803258324192</v>
      </c>
      <c r="AF202" s="161">
        <f t="shared" si="42"/>
        <v>1075.7373043023383</v>
      </c>
      <c r="AG202" s="161">
        <f t="shared" si="42"/>
        <v>1055.7942827722575</v>
      </c>
      <c r="AH202" s="161">
        <f t="shared" si="42"/>
        <v>1035.8512612421766</v>
      </c>
      <c r="AI202" s="161">
        <f t="shared" si="42"/>
        <v>1015.9082397120958</v>
      </c>
      <c r="AJ202" s="161">
        <f t="shared" si="42"/>
        <v>995.96521818201472</v>
      </c>
      <c r="AK202" s="161">
        <f t="shared" si="42"/>
        <v>976.02219665193377</v>
      </c>
      <c r="AL202" s="161">
        <f t="shared" si="42"/>
        <v>956.07917512185281</v>
      </c>
      <c r="AM202" s="161">
        <f t="shared" si="42"/>
        <v>936.13615359177186</v>
      </c>
      <c r="AN202" s="161">
        <f t="shared" si="42"/>
        <v>916.19313206169079</v>
      </c>
      <c r="AO202" s="161">
        <f t="shared" si="42"/>
        <v>896.25011053160915</v>
      </c>
    </row>
    <row r="203" spans="7:89" ht="14.25" customHeight="1" thickBot="1">
      <c r="G203" s="22"/>
      <c r="H203" s="302"/>
      <c r="J203" s="304"/>
      <c r="K203" s="144" t="s">
        <v>231</v>
      </c>
      <c r="L203" s="144" t="s">
        <v>214</v>
      </c>
      <c r="M203" s="162">
        <f t="shared" si="42"/>
        <v>1985.2811321462491</v>
      </c>
      <c r="N203" s="162">
        <f t="shared" si="42"/>
        <v>1779.7717378232271</v>
      </c>
      <c r="O203" s="162">
        <f t="shared" si="42"/>
        <v>1766.7433130418874</v>
      </c>
      <c r="P203" s="162">
        <f t="shared" si="42"/>
        <v>1753.7148882605477</v>
      </c>
      <c r="Q203" s="162">
        <f t="shared" si="42"/>
        <v>1740.686463479208</v>
      </c>
      <c r="R203" s="162">
        <f t="shared" si="42"/>
        <v>1727.6580386978683</v>
      </c>
      <c r="S203" s="162">
        <f t="shared" si="42"/>
        <v>1714.6296139165288</v>
      </c>
      <c r="T203" s="162">
        <f t="shared" si="42"/>
        <v>1701.6011891351891</v>
      </c>
      <c r="U203" s="162">
        <f t="shared" si="42"/>
        <v>1688.5727643538494</v>
      </c>
      <c r="V203" s="162">
        <f t="shared" si="42"/>
        <v>1675.5443395725097</v>
      </c>
      <c r="W203" s="162">
        <f t="shared" si="42"/>
        <v>1662.51591479117</v>
      </c>
      <c r="X203" s="162">
        <f t="shared" si="42"/>
        <v>1649.4874900098303</v>
      </c>
      <c r="Y203" s="162">
        <f t="shared" si="42"/>
        <v>1636.4590652284905</v>
      </c>
      <c r="Z203" s="162">
        <f t="shared" si="42"/>
        <v>1623.4306404471508</v>
      </c>
      <c r="AA203" s="162">
        <f t="shared" si="42"/>
        <v>1594.8949599828622</v>
      </c>
      <c r="AB203" s="162">
        <f t="shared" si="42"/>
        <v>1566.3592795185739</v>
      </c>
      <c r="AC203" s="162">
        <f t="shared" si="42"/>
        <v>1537.8235990542855</v>
      </c>
      <c r="AD203" s="162">
        <f t="shared" si="42"/>
        <v>1509.2879185899969</v>
      </c>
      <c r="AE203" s="162">
        <f t="shared" si="42"/>
        <v>1480.7522381257086</v>
      </c>
      <c r="AF203" s="162">
        <f t="shared" si="42"/>
        <v>1452.2165576614202</v>
      </c>
      <c r="AG203" s="162">
        <f t="shared" si="42"/>
        <v>1423.6808771971316</v>
      </c>
      <c r="AH203" s="162">
        <f t="shared" si="42"/>
        <v>1395.1451967328433</v>
      </c>
      <c r="AI203" s="162">
        <f t="shared" si="42"/>
        <v>1366.6095162685547</v>
      </c>
      <c r="AJ203" s="162">
        <f t="shared" ref="AJ203:AO203" si="43">AJ200</f>
        <v>1338.0738358042663</v>
      </c>
      <c r="AK203" s="162">
        <f t="shared" si="43"/>
        <v>1309.5381553399779</v>
      </c>
      <c r="AL203" s="162">
        <f t="shared" si="43"/>
        <v>1281.0024748756894</v>
      </c>
      <c r="AM203" s="162">
        <f t="shared" si="43"/>
        <v>1252.466794411401</v>
      </c>
      <c r="AN203" s="162">
        <f t="shared" si="43"/>
        <v>1223.9311139471124</v>
      </c>
      <c r="AO203" s="162">
        <f t="shared" si="43"/>
        <v>1195.3954334828236</v>
      </c>
    </row>
    <row r="204" spans="7:89" ht="14.25" customHeight="1" thickTop="1">
      <c r="G204" s="22"/>
      <c r="H204" s="302"/>
      <c r="J204" s="304"/>
      <c r="K204" s="140" t="s">
        <v>232</v>
      </c>
      <c r="L204" s="140" t="s">
        <v>219</v>
      </c>
      <c r="M204" s="160">
        <f t="shared" ref="M204:AO212" si="44">M201</f>
        <v>1985.2811321462491</v>
      </c>
      <c r="N204" s="160">
        <f t="shared" si="44"/>
        <v>1779.7717378232271</v>
      </c>
      <c r="O204" s="160">
        <f t="shared" si="44"/>
        <v>1706.1449355489258</v>
      </c>
      <c r="P204" s="160">
        <f t="shared" si="44"/>
        <v>1632.5181332746245</v>
      </c>
      <c r="Q204" s="160">
        <f t="shared" si="44"/>
        <v>1558.8913310003229</v>
      </c>
      <c r="R204" s="160">
        <f t="shared" si="44"/>
        <v>1485.2645287260216</v>
      </c>
      <c r="S204" s="160">
        <f t="shared" si="44"/>
        <v>1411.6377264517203</v>
      </c>
      <c r="T204" s="160">
        <f t="shared" si="44"/>
        <v>1338.0109241774187</v>
      </c>
      <c r="U204" s="160">
        <f t="shared" si="44"/>
        <v>1264.3841219031174</v>
      </c>
      <c r="V204" s="160">
        <f t="shared" si="44"/>
        <v>1190.7573196288158</v>
      </c>
      <c r="W204" s="160">
        <f t="shared" si="44"/>
        <v>1117.1305173545145</v>
      </c>
      <c r="X204" s="160">
        <f t="shared" si="44"/>
        <v>1043.5037150802132</v>
      </c>
      <c r="Y204" s="160">
        <f t="shared" si="44"/>
        <v>969.87691280591162</v>
      </c>
      <c r="Z204" s="160">
        <f t="shared" si="44"/>
        <v>896.25011053160915</v>
      </c>
      <c r="AA204" s="160">
        <f t="shared" si="44"/>
        <v>886.2630160406768</v>
      </c>
      <c r="AB204" s="160">
        <f t="shared" si="44"/>
        <v>876.27592154974445</v>
      </c>
      <c r="AC204" s="160">
        <f t="shared" si="44"/>
        <v>866.2888270588121</v>
      </c>
      <c r="AD204" s="160">
        <f t="shared" si="44"/>
        <v>856.30173256787964</v>
      </c>
      <c r="AE204" s="160">
        <f t="shared" si="44"/>
        <v>846.31463807694729</v>
      </c>
      <c r="AF204" s="160">
        <f t="shared" si="44"/>
        <v>836.32754358601494</v>
      </c>
      <c r="AG204" s="160">
        <f t="shared" si="44"/>
        <v>826.34044909508248</v>
      </c>
      <c r="AH204" s="160">
        <f t="shared" si="44"/>
        <v>816.35335460415013</v>
      </c>
      <c r="AI204" s="160">
        <f t="shared" si="44"/>
        <v>806.36626011321778</v>
      </c>
      <c r="AJ204" s="160">
        <f t="shared" si="44"/>
        <v>796.37916562228543</v>
      </c>
      <c r="AK204" s="160">
        <f t="shared" si="44"/>
        <v>786.39207113135296</v>
      </c>
      <c r="AL204" s="160">
        <f t="shared" si="44"/>
        <v>776.40497664042061</v>
      </c>
      <c r="AM204" s="160">
        <f t="shared" si="44"/>
        <v>766.41788214948826</v>
      </c>
      <c r="AN204" s="160">
        <f t="shared" si="44"/>
        <v>756.43078765855591</v>
      </c>
      <c r="AO204" s="160">
        <f t="shared" si="44"/>
        <v>746.44369316762379</v>
      </c>
    </row>
    <row r="205" spans="7:89" ht="14.25" customHeight="1">
      <c r="G205" s="22"/>
      <c r="H205" s="302"/>
      <c r="J205" s="304"/>
      <c r="K205" s="19" t="s">
        <v>232</v>
      </c>
      <c r="L205" s="129" t="s">
        <v>218</v>
      </c>
      <c r="M205" s="161">
        <f t="shared" si="44"/>
        <v>1985.2811321462491</v>
      </c>
      <c r="N205" s="161">
        <f t="shared" si="44"/>
        <v>1779.7717378232271</v>
      </c>
      <c r="O205" s="161">
        <f t="shared" si="44"/>
        <v>1731.0737124615271</v>
      </c>
      <c r="P205" s="161">
        <f t="shared" si="44"/>
        <v>1682.3756870998268</v>
      </c>
      <c r="Q205" s="161">
        <f t="shared" si="44"/>
        <v>1633.6776617381265</v>
      </c>
      <c r="R205" s="161">
        <f t="shared" si="44"/>
        <v>1584.9796363764265</v>
      </c>
      <c r="S205" s="161">
        <f t="shared" si="44"/>
        <v>1536.2816110147262</v>
      </c>
      <c r="T205" s="161">
        <f t="shared" si="44"/>
        <v>1487.5835856530259</v>
      </c>
      <c r="U205" s="161">
        <f t="shared" si="44"/>
        <v>1438.8855602913256</v>
      </c>
      <c r="V205" s="161">
        <f t="shared" si="44"/>
        <v>1390.1875349296256</v>
      </c>
      <c r="W205" s="161">
        <f t="shared" si="44"/>
        <v>1341.4895095679253</v>
      </c>
      <c r="X205" s="161">
        <f t="shared" si="44"/>
        <v>1292.7914842062251</v>
      </c>
      <c r="Y205" s="161">
        <f t="shared" si="44"/>
        <v>1244.093458844525</v>
      </c>
      <c r="Z205" s="161">
        <f t="shared" si="44"/>
        <v>1195.3954334828236</v>
      </c>
      <c r="AA205" s="161">
        <f t="shared" si="44"/>
        <v>1175.4524119527428</v>
      </c>
      <c r="AB205" s="161">
        <f t="shared" si="44"/>
        <v>1155.5093904226619</v>
      </c>
      <c r="AC205" s="161">
        <f t="shared" si="44"/>
        <v>1135.5663688925811</v>
      </c>
      <c r="AD205" s="161">
        <f t="shared" si="44"/>
        <v>1115.6233473625002</v>
      </c>
      <c r="AE205" s="161">
        <f t="shared" si="44"/>
        <v>1095.6803258324192</v>
      </c>
      <c r="AF205" s="161">
        <f t="shared" si="44"/>
        <v>1075.7373043023383</v>
      </c>
      <c r="AG205" s="161">
        <f t="shared" si="44"/>
        <v>1055.7942827722575</v>
      </c>
      <c r="AH205" s="161">
        <f t="shared" si="44"/>
        <v>1035.8512612421766</v>
      </c>
      <c r="AI205" s="161">
        <f t="shared" si="44"/>
        <v>1015.9082397120958</v>
      </c>
      <c r="AJ205" s="161">
        <f t="shared" si="44"/>
        <v>995.96521818201472</v>
      </c>
      <c r="AK205" s="161">
        <f t="shared" si="44"/>
        <v>976.02219665193377</v>
      </c>
      <c r="AL205" s="161">
        <f t="shared" si="44"/>
        <v>956.07917512185281</v>
      </c>
      <c r="AM205" s="161">
        <f t="shared" si="44"/>
        <v>936.13615359177186</v>
      </c>
      <c r="AN205" s="161">
        <f t="shared" si="44"/>
        <v>916.19313206169079</v>
      </c>
      <c r="AO205" s="161">
        <f t="shared" si="44"/>
        <v>896.25011053160915</v>
      </c>
    </row>
    <row r="206" spans="7:89" ht="14.25" customHeight="1" thickBot="1">
      <c r="G206" s="22"/>
      <c r="H206" s="302"/>
      <c r="J206" s="304"/>
      <c r="K206" s="144" t="s">
        <v>232</v>
      </c>
      <c r="L206" s="144" t="s">
        <v>214</v>
      </c>
      <c r="M206" s="162">
        <f t="shared" si="44"/>
        <v>1985.2811321462491</v>
      </c>
      <c r="N206" s="162">
        <f t="shared" si="44"/>
        <v>1779.7717378232271</v>
      </c>
      <c r="O206" s="162">
        <f t="shared" si="44"/>
        <v>1766.7433130418874</v>
      </c>
      <c r="P206" s="162">
        <f t="shared" si="44"/>
        <v>1753.7148882605477</v>
      </c>
      <c r="Q206" s="162">
        <f t="shared" si="44"/>
        <v>1740.686463479208</v>
      </c>
      <c r="R206" s="162">
        <f t="shared" si="44"/>
        <v>1727.6580386978683</v>
      </c>
      <c r="S206" s="162">
        <f t="shared" si="44"/>
        <v>1714.6296139165288</v>
      </c>
      <c r="T206" s="162">
        <f t="shared" si="44"/>
        <v>1701.6011891351891</v>
      </c>
      <c r="U206" s="162">
        <f t="shared" si="44"/>
        <v>1688.5727643538494</v>
      </c>
      <c r="V206" s="162">
        <f t="shared" si="44"/>
        <v>1675.5443395725097</v>
      </c>
      <c r="W206" s="162">
        <f t="shared" si="44"/>
        <v>1662.51591479117</v>
      </c>
      <c r="X206" s="162">
        <f t="shared" si="44"/>
        <v>1649.4874900098303</v>
      </c>
      <c r="Y206" s="162">
        <f t="shared" si="44"/>
        <v>1636.4590652284905</v>
      </c>
      <c r="Z206" s="162">
        <f t="shared" si="44"/>
        <v>1623.4306404471508</v>
      </c>
      <c r="AA206" s="162">
        <f t="shared" si="44"/>
        <v>1594.8949599828622</v>
      </c>
      <c r="AB206" s="162">
        <f t="shared" si="44"/>
        <v>1566.3592795185739</v>
      </c>
      <c r="AC206" s="162">
        <f t="shared" si="44"/>
        <v>1537.8235990542855</v>
      </c>
      <c r="AD206" s="162">
        <f t="shared" si="44"/>
        <v>1509.2879185899969</v>
      </c>
      <c r="AE206" s="162">
        <f t="shared" si="44"/>
        <v>1480.7522381257086</v>
      </c>
      <c r="AF206" s="162">
        <f t="shared" si="44"/>
        <v>1452.2165576614202</v>
      </c>
      <c r="AG206" s="162">
        <f t="shared" si="44"/>
        <v>1423.6808771971316</v>
      </c>
      <c r="AH206" s="162">
        <f t="shared" si="44"/>
        <v>1395.1451967328433</v>
      </c>
      <c r="AI206" s="162">
        <f t="shared" si="44"/>
        <v>1366.6095162685547</v>
      </c>
      <c r="AJ206" s="162">
        <f t="shared" si="44"/>
        <v>1338.0738358042663</v>
      </c>
      <c r="AK206" s="162">
        <f t="shared" si="44"/>
        <v>1309.5381553399779</v>
      </c>
      <c r="AL206" s="162">
        <f t="shared" si="44"/>
        <v>1281.0024748756894</v>
      </c>
      <c r="AM206" s="162">
        <f t="shared" si="44"/>
        <v>1252.466794411401</v>
      </c>
      <c r="AN206" s="162">
        <f t="shared" si="44"/>
        <v>1223.9311139471124</v>
      </c>
      <c r="AO206" s="162">
        <f t="shared" si="44"/>
        <v>1195.3954334828236</v>
      </c>
    </row>
    <row r="207" spans="7:89" ht="14.25" customHeight="1" thickTop="1">
      <c r="G207" s="22"/>
      <c r="H207" s="302"/>
      <c r="J207" s="304"/>
      <c r="K207" s="140" t="s">
        <v>233</v>
      </c>
      <c r="L207" s="140" t="s">
        <v>219</v>
      </c>
      <c r="M207" s="157">
        <f t="shared" si="44"/>
        <v>1985.2811321462491</v>
      </c>
      <c r="N207" s="157">
        <f t="shared" si="44"/>
        <v>1779.7717378232271</v>
      </c>
      <c r="O207" s="157">
        <f t="shared" si="44"/>
        <v>1706.1449355489258</v>
      </c>
      <c r="P207" s="157">
        <f t="shared" si="44"/>
        <v>1632.5181332746245</v>
      </c>
      <c r="Q207" s="157">
        <f t="shared" si="44"/>
        <v>1558.8913310003229</v>
      </c>
      <c r="R207" s="157">
        <f t="shared" si="44"/>
        <v>1485.2645287260216</v>
      </c>
      <c r="S207" s="157">
        <f t="shared" si="44"/>
        <v>1411.6377264517203</v>
      </c>
      <c r="T207" s="157">
        <f t="shared" si="44"/>
        <v>1338.0109241774187</v>
      </c>
      <c r="U207" s="157">
        <f t="shared" si="44"/>
        <v>1264.3841219031174</v>
      </c>
      <c r="V207" s="157">
        <f t="shared" si="44"/>
        <v>1190.7573196288158</v>
      </c>
      <c r="W207" s="157">
        <f t="shared" si="44"/>
        <v>1117.1305173545145</v>
      </c>
      <c r="X207" s="157">
        <f t="shared" si="44"/>
        <v>1043.5037150802132</v>
      </c>
      <c r="Y207" s="157">
        <f t="shared" si="44"/>
        <v>969.87691280591162</v>
      </c>
      <c r="Z207" s="157">
        <f t="shared" si="44"/>
        <v>896.25011053160915</v>
      </c>
      <c r="AA207" s="157">
        <f t="shared" si="44"/>
        <v>886.2630160406768</v>
      </c>
      <c r="AB207" s="157">
        <f t="shared" si="44"/>
        <v>876.27592154974445</v>
      </c>
      <c r="AC207" s="157">
        <f t="shared" si="44"/>
        <v>866.2888270588121</v>
      </c>
      <c r="AD207" s="157">
        <f t="shared" si="44"/>
        <v>856.30173256787964</v>
      </c>
      <c r="AE207" s="157">
        <f t="shared" si="44"/>
        <v>846.31463807694729</v>
      </c>
      <c r="AF207" s="157">
        <f t="shared" si="44"/>
        <v>836.32754358601494</v>
      </c>
      <c r="AG207" s="157">
        <f t="shared" si="44"/>
        <v>826.34044909508248</v>
      </c>
      <c r="AH207" s="157">
        <f t="shared" si="44"/>
        <v>816.35335460415013</v>
      </c>
      <c r="AI207" s="157">
        <f t="shared" si="44"/>
        <v>806.36626011321778</v>
      </c>
      <c r="AJ207" s="157">
        <f t="shared" si="44"/>
        <v>796.37916562228543</v>
      </c>
      <c r="AK207" s="157">
        <f t="shared" si="44"/>
        <v>786.39207113135296</v>
      </c>
      <c r="AL207" s="157">
        <f t="shared" si="44"/>
        <v>776.40497664042061</v>
      </c>
      <c r="AM207" s="157">
        <f t="shared" si="44"/>
        <v>766.41788214948826</v>
      </c>
      <c r="AN207" s="157">
        <f t="shared" si="44"/>
        <v>756.43078765855591</v>
      </c>
      <c r="AO207" s="157">
        <f t="shared" si="44"/>
        <v>746.44369316762379</v>
      </c>
    </row>
    <row r="208" spans="7:89" ht="14.25" customHeight="1">
      <c r="G208" s="22"/>
      <c r="H208" s="302"/>
      <c r="J208" s="304"/>
      <c r="K208" s="19" t="s">
        <v>233</v>
      </c>
      <c r="L208" s="129" t="s">
        <v>218</v>
      </c>
      <c r="M208" s="157">
        <f t="shared" si="44"/>
        <v>1985.2811321462491</v>
      </c>
      <c r="N208" s="157">
        <f t="shared" si="44"/>
        <v>1779.7717378232271</v>
      </c>
      <c r="O208" s="157">
        <f t="shared" si="44"/>
        <v>1731.0737124615271</v>
      </c>
      <c r="P208" s="157">
        <f t="shared" si="44"/>
        <v>1682.3756870998268</v>
      </c>
      <c r="Q208" s="157">
        <f t="shared" si="44"/>
        <v>1633.6776617381265</v>
      </c>
      <c r="R208" s="157">
        <f t="shared" si="44"/>
        <v>1584.9796363764265</v>
      </c>
      <c r="S208" s="157">
        <f t="shared" si="44"/>
        <v>1536.2816110147262</v>
      </c>
      <c r="T208" s="157">
        <f t="shared" si="44"/>
        <v>1487.5835856530259</v>
      </c>
      <c r="U208" s="157">
        <f t="shared" si="44"/>
        <v>1438.8855602913256</v>
      </c>
      <c r="V208" s="157">
        <f t="shared" si="44"/>
        <v>1390.1875349296256</v>
      </c>
      <c r="W208" s="157">
        <f t="shared" si="44"/>
        <v>1341.4895095679253</v>
      </c>
      <c r="X208" s="157">
        <f t="shared" si="44"/>
        <v>1292.7914842062251</v>
      </c>
      <c r="Y208" s="157">
        <f t="shared" si="44"/>
        <v>1244.093458844525</v>
      </c>
      <c r="Z208" s="157">
        <f t="shared" si="44"/>
        <v>1195.3954334828236</v>
      </c>
      <c r="AA208" s="157">
        <f t="shared" si="44"/>
        <v>1175.4524119527428</v>
      </c>
      <c r="AB208" s="157">
        <f t="shared" si="44"/>
        <v>1155.5093904226619</v>
      </c>
      <c r="AC208" s="157">
        <f t="shared" si="44"/>
        <v>1135.5663688925811</v>
      </c>
      <c r="AD208" s="157">
        <f t="shared" si="44"/>
        <v>1115.6233473625002</v>
      </c>
      <c r="AE208" s="157">
        <f t="shared" si="44"/>
        <v>1095.6803258324192</v>
      </c>
      <c r="AF208" s="157">
        <f t="shared" si="44"/>
        <v>1075.7373043023383</v>
      </c>
      <c r="AG208" s="157">
        <f t="shared" si="44"/>
        <v>1055.7942827722575</v>
      </c>
      <c r="AH208" s="157">
        <f t="shared" si="44"/>
        <v>1035.8512612421766</v>
      </c>
      <c r="AI208" s="157">
        <f t="shared" si="44"/>
        <v>1015.9082397120958</v>
      </c>
      <c r="AJ208" s="157">
        <f t="shared" si="44"/>
        <v>995.96521818201472</v>
      </c>
      <c r="AK208" s="157">
        <f t="shared" si="44"/>
        <v>976.02219665193377</v>
      </c>
      <c r="AL208" s="157">
        <f t="shared" si="44"/>
        <v>956.07917512185281</v>
      </c>
      <c r="AM208" s="157">
        <f t="shared" si="44"/>
        <v>936.13615359177186</v>
      </c>
      <c r="AN208" s="157">
        <f t="shared" si="44"/>
        <v>916.19313206169079</v>
      </c>
      <c r="AO208" s="157">
        <f t="shared" si="44"/>
        <v>896.25011053160915</v>
      </c>
    </row>
    <row r="209" spans="7:89" ht="14.25" customHeight="1" thickBot="1">
      <c r="G209" s="22"/>
      <c r="H209" s="302"/>
      <c r="J209" s="304"/>
      <c r="K209" s="144" t="s">
        <v>233</v>
      </c>
      <c r="L209" s="144" t="s">
        <v>214</v>
      </c>
      <c r="M209" s="157">
        <f t="shared" si="44"/>
        <v>1985.2811321462491</v>
      </c>
      <c r="N209" s="157">
        <f t="shared" si="44"/>
        <v>1779.7717378232271</v>
      </c>
      <c r="O209" s="157">
        <f t="shared" si="44"/>
        <v>1766.7433130418874</v>
      </c>
      <c r="P209" s="157">
        <f t="shared" si="44"/>
        <v>1753.7148882605477</v>
      </c>
      <c r="Q209" s="157">
        <f t="shared" si="44"/>
        <v>1740.686463479208</v>
      </c>
      <c r="R209" s="157">
        <f t="shared" si="44"/>
        <v>1727.6580386978683</v>
      </c>
      <c r="S209" s="157">
        <f t="shared" si="44"/>
        <v>1714.6296139165288</v>
      </c>
      <c r="T209" s="157">
        <f t="shared" si="44"/>
        <v>1701.6011891351891</v>
      </c>
      <c r="U209" s="157">
        <f t="shared" si="44"/>
        <v>1688.5727643538494</v>
      </c>
      <c r="V209" s="157">
        <f t="shared" si="44"/>
        <v>1675.5443395725097</v>
      </c>
      <c r="W209" s="157">
        <f t="shared" si="44"/>
        <v>1662.51591479117</v>
      </c>
      <c r="X209" s="157">
        <f t="shared" si="44"/>
        <v>1649.4874900098303</v>
      </c>
      <c r="Y209" s="157">
        <f t="shared" si="44"/>
        <v>1636.4590652284905</v>
      </c>
      <c r="Z209" s="157">
        <f t="shared" si="44"/>
        <v>1623.4306404471508</v>
      </c>
      <c r="AA209" s="157">
        <f t="shared" si="44"/>
        <v>1594.8949599828622</v>
      </c>
      <c r="AB209" s="157">
        <f t="shared" si="44"/>
        <v>1566.3592795185739</v>
      </c>
      <c r="AC209" s="157">
        <f t="shared" si="44"/>
        <v>1537.8235990542855</v>
      </c>
      <c r="AD209" s="157">
        <f t="shared" si="44"/>
        <v>1509.2879185899969</v>
      </c>
      <c r="AE209" s="157">
        <f t="shared" si="44"/>
        <v>1480.7522381257086</v>
      </c>
      <c r="AF209" s="157">
        <f t="shared" si="44"/>
        <v>1452.2165576614202</v>
      </c>
      <c r="AG209" s="157">
        <f t="shared" si="44"/>
        <v>1423.6808771971316</v>
      </c>
      <c r="AH209" s="157">
        <f t="shared" si="44"/>
        <v>1395.1451967328433</v>
      </c>
      <c r="AI209" s="157">
        <f t="shared" si="44"/>
        <v>1366.6095162685547</v>
      </c>
      <c r="AJ209" s="157">
        <f t="shared" si="44"/>
        <v>1338.0738358042663</v>
      </c>
      <c r="AK209" s="157">
        <f t="shared" si="44"/>
        <v>1309.5381553399779</v>
      </c>
      <c r="AL209" s="157">
        <f t="shared" si="44"/>
        <v>1281.0024748756894</v>
      </c>
      <c r="AM209" s="157">
        <f t="shared" si="44"/>
        <v>1252.466794411401</v>
      </c>
      <c r="AN209" s="157">
        <f t="shared" si="44"/>
        <v>1223.9311139471124</v>
      </c>
      <c r="AO209" s="157">
        <f t="shared" si="44"/>
        <v>1195.3954334828236</v>
      </c>
      <c r="BX209" s="153"/>
      <c r="BY209" s="153"/>
      <c r="BZ209" s="153"/>
      <c r="CA209" s="153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</row>
    <row r="210" spans="7:89" ht="14.25" customHeight="1" thickTop="1">
      <c r="G210" s="22"/>
      <c r="H210" s="302"/>
      <c r="J210" s="304"/>
      <c r="K210" s="140" t="s">
        <v>234</v>
      </c>
      <c r="L210" s="140" t="s">
        <v>219</v>
      </c>
      <c r="M210" s="160">
        <f t="shared" si="44"/>
        <v>1985.2811321462491</v>
      </c>
      <c r="N210" s="160">
        <f t="shared" si="44"/>
        <v>1779.7717378232271</v>
      </c>
      <c r="O210" s="160">
        <f t="shared" si="44"/>
        <v>1706.1449355489258</v>
      </c>
      <c r="P210" s="160">
        <f t="shared" si="44"/>
        <v>1632.5181332746245</v>
      </c>
      <c r="Q210" s="160">
        <f t="shared" si="44"/>
        <v>1558.8913310003229</v>
      </c>
      <c r="R210" s="160">
        <f t="shared" si="44"/>
        <v>1485.2645287260216</v>
      </c>
      <c r="S210" s="160">
        <f t="shared" si="44"/>
        <v>1411.6377264517203</v>
      </c>
      <c r="T210" s="160">
        <f t="shared" si="44"/>
        <v>1338.0109241774187</v>
      </c>
      <c r="U210" s="160">
        <f t="shared" si="44"/>
        <v>1264.3841219031174</v>
      </c>
      <c r="V210" s="160">
        <f t="shared" si="44"/>
        <v>1190.7573196288158</v>
      </c>
      <c r="W210" s="160">
        <f t="shared" si="44"/>
        <v>1117.1305173545145</v>
      </c>
      <c r="X210" s="160">
        <f t="shared" si="44"/>
        <v>1043.5037150802132</v>
      </c>
      <c r="Y210" s="160">
        <f t="shared" si="44"/>
        <v>969.87691280591162</v>
      </c>
      <c r="Z210" s="160">
        <f t="shared" si="44"/>
        <v>896.25011053160915</v>
      </c>
      <c r="AA210" s="160">
        <f t="shared" si="44"/>
        <v>886.2630160406768</v>
      </c>
      <c r="AB210" s="160">
        <f t="shared" si="44"/>
        <v>876.27592154974445</v>
      </c>
      <c r="AC210" s="160">
        <f t="shared" si="44"/>
        <v>866.2888270588121</v>
      </c>
      <c r="AD210" s="160">
        <f t="shared" si="44"/>
        <v>856.30173256787964</v>
      </c>
      <c r="AE210" s="160">
        <f t="shared" si="44"/>
        <v>846.31463807694729</v>
      </c>
      <c r="AF210" s="160">
        <f t="shared" si="44"/>
        <v>836.32754358601494</v>
      </c>
      <c r="AG210" s="160">
        <f t="shared" si="44"/>
        <v>826.34044909508248</v>
      </c>
      <c r="AH210" s="160">
        <f t="shared" si="44"/>
        <v>816.35335460415013</v>
      </c>
      <c r="AI210" s="160">
        <f t="shared" si="44"/>
        <v>806.36626011321778</v>
      </c>
      <c r="AJ210" s="160">
        <f t="shared" si="44"/>
        <v>796.37916562228543</v>
      </c>
      <c r="AK210" s="160">
        <f t="shared" si="44"/>
        <v>786.39207113135296</v>
      </c>
      <c r="AL210" s="160">
        <f t="shared" si="44"/>
        <v>776.40497664042061</v>
      </c>
      <c r="AM210" s="160">
        <f t="shared" si="44"/>
        <v>766.41788214948826</v>
      </c>
      <c r="AN210" s="160">
        <f t="shared" si="44"/>
        <v>756.43078765855591</v>
      </c>
      <c r="AO210" s="160">
        <f t="shared" si="44"/>
        <v>746.44369316762379</v>
      </c>
      <c r="BX210" s="155"/>
      <c r="BY210" s="155"/>
      <c r="BZ210" s="155"/>
      <c r="CA210" s="155"/>
      <c r="CB210" s="155"/>
      <c r="CC210" s="155"/>
      <c r="CD210" s="155"/>
      <c r="CE210" s="155"/>
      <c r="CF210" s="155"/>
      <c r="CG210" s="155"/>
      <c r="CH210" s="155"/>
      <c r="CI210" s="155"/>
      <c r="CJ210" s="155"/>
      <c r="CK210" s="155"/>
    </row>
    <row r="211" spans="7:89" ht="14.25" customHeight="1">
      <c r="G211" s="22"/>
      <c r="H211" s="302"/>
      <c r="J211" s="304"/>
      <c r="K211" s="19" t="s">
        <v>234</v>
      </c>
      <c r="L211" s="129" t="s">
        <v>218</v>
      </c>
      <c r="M211" s="161">
        <f t="shared" si="44"/>
        <v>1985.2811321462491</v>
      </c>
      <c r="N211" s="161">
        <f t="shared" si="44"/>
        <v>1779.7717378232271</v>
      </c>
      <c r="O211" s="161">
        <f t="shared" si="44"/>
        <v>1731.0737124615271</v>
      </c>
      <c r="P211" s="161">
        <f t="shared" si="44"/>
        <v>1682.3756870998268</v>
      </c>
      <c r="Q211" s="161">
        <f t="shared" si="44"/>
        <v>1633.6776617381265</v>
      </c>
      <c r="R211" s="161">
        <f t="shared" si="44"/>
        <v>1584.9796363764265</v>
      </c>
      <c r="S211" s="161">
        <f t="shared" si="44"/>
        <v>1536.2816110147262</v>
      </c>
      <c r="T211" s="161">
        <f t="shared" si="44"/>
        <v>1487.5835856530259</v>
      </c>
      <c r="U211" s="161">
        <f t="shared" si="44"/>
        <v>1438.8855602913256</v>
      </c>
      <c r="V211" s="161">
        <f t="shared" si="44"/>
        <v>1390.1875349296256</v>
      </c>
      <c r="W211" s="161">
        <f t="shared" si="44"/>
        <v>1341.4895095679253</v>
      </c>
      <c r="X211" s="161">
        <f t="shared" si="44"/>
        <v>1292.7914842062251</v>
      </c>
      <c r="Y211" s="161">
        <f t="shared" si="44"/>
        <v>1244.093458844525</v>
      </c>
      <c r="Z211" s="161">
        <f t="shared" si="44"/>
        <v>1195.3954334828236</v>
      </c>
      <c r="AA211" s="161">
        <f t="shared" si="44"/>
        <v>1175.4524119527428</v>
      </c>
      <c r="AB211" s="161">
        <f t="shared" si="44"/>
        <v>1155.5093904226619</v>
      </c>
      <c r="AC211" s="161">
        <f t="shared" si="44"/>
        <v>1135.5663688925811</v>
      </c>
      <c r="AD211" s="161">
        <f t="shared" si="44"/>
        <v>1115.6233473625002</v>
      </c>
      <c r="AE211" s="161">
        <f t="shared" si="44"/>
        <v>1095.6803258324192</v>
      </c>
      <c r="AF211" s="161">
        <f t="shared" si="44"/>
        <v>1075.7373043023383</v>
      </c>
      <c r="AG211" s="161">
        <f t="shared" si="44"/>
        <v>1055.7942827722575</v>
      </c>
      <c r="AH211" s="161">
        <f t="shared" si="44"/>
        <v>1035.8512612421766</v>
      </c>
      <c r="AI211" s="161">
        <f t="shared" si="44"/>
        <v>1015.9082397120958</v>
      </c>
      <c r="AJ211" s="161">
        <f t="shared" si="44"/>
        <v>995.96521818201472</v>
      </c>
      <c r="AK211" s="161">
        <f t="shared" si="44"/>
        <v>976.02219665193377</v>
      </c>
      <c r="AL211" s="161">
        <f t="shared" si="44"/>
        <v>956.07917512185281</v>
      </c>
      <c r="AM211" s="161">
        <f t="shared" si="44"/>
        <v>936.13615359177186</v>
      </c>
      <c r="AN211" s="161">
        <f t="shared" si="44"/>
        <v>916.19313206169079</v>
      </c>
      <c r="AO211" s="161">
        <f t="shared" si="44"/>
        <v>896.25011053160915</v>
      </c>
    </row>
    <row r="212" spans="7:89" ht="14.25" customHeight="1" thickBot="1">
      <c r="G212" s="22"/>
      <c r="H212" s="302"/>
      <c r="J212" s="304"/>
      <c r="K212" s="144" t="s">
        <v>234</v>
      </c>
      <c r="L212" s="144" t="s">
        <v>214</v>
      </c>
      <c r="M212" s="162">
        <f t="shared" si="44"/>
        <v>1985.2811321462491</v>
      </c>
      <c r="N212" s="162">
        <f t="shared" si="44"/>
        <v>1779.7717378232271</v>
      </c>
      <c r="O212" s="162">
        <f t="shared" si="44"/>
        <v>1766.7433130418874</v>
      </c>
      <c r="P212" s="162">
        <f t="shared" si="44"/>
        <v>1753.7148882605477</v>
      </c>
      <c r="Q212" s="162">
        <f t="shared" si="44"/>
        <v>1740.686463479208</v>
      </c>
      <c r="R212" s="162">
        <f t="shared" si="44"/>
        <v>1727.6580386978683</v>
      </c>
      <c r="S212" s="162">
        <f t="shared" si="44"/>
        <v>1714.6296139165288</v>
      </c>
      <c r="T212" s="162">
        <f t="shared" si="44"/>
        <v>1701.6011891351891</v>
      </c>
      <c r="U212" s="162">
        <f t="shared" si="44"/>
        <v>1688.5727643538494</v>
      </c>
      <c r="V212" s="162">
        <f t="shared" si="44"/>
        <v>1675.5443395725097</v>
      </c>
      <c r="W212" s="162">
        <f t="shared" si="44"/>
        <v>1662.51591479117</v>
      </c>
      <c r="X212" s="162">
        <f t="shared" si="44"/>
        <v>1649.4874900098303</v>
      </c>
      <c r="Y212" s="162">
        <f t="shared" si="44"/>
        <v>1636.4590652284905</v>
      </c>
      <c r="Z212" s="162">
        <f t="shared" si="44"/>
        <v>1623.4306404471508</v>
      </c>
      <c r="AA212" s="162">
        <f t="shared" si="44"/>
        <v>1594.8949599828622</v>
      </c>
      <c r="AB212" s="162">
        <f t="shared" si="44"/>
        <v>1566.3592795185739</v>
      </c>
      <c r="AC212" s="162">
        <f t="shared" si="44"/>
        <v>1537.8235990542855</v>
      </c>
      <c r="AD212" s="162">
        <f t="shared" si="44"/>
        <v>1509.2879185899969</v>
      </c>
      <c r="AE212" s="162">
        <f t="shared" si="44"/>
        <v>1480.7522381257086</v>
      </c>
      <c r="AF212" s="162">
        <f t="shared" si="44"/>
        <v>1452.2165576614202</v>
      </c>
      <c r="AG212" s="162">
        <f t="shared" si="44"/>
        <v>1423.6808771971316</v>
      </c>
      <c r="AH212" s="162">
        <f t="shared" si="44"/>
        <v>1395.1451967328433</v>
      </c>
      <c r="AI212" s="162">
        <f t="shared" si="44"/>
        <v>1366.6095162685547</v>
      </c>
      <c r="AJ212" s="162">
        <f t="shared" ref="AJ212:AO212" si="45">AJ209</f>
        <v>1338.0738358042663</v>
      </c>
      <c r="AK212" s="162">
        <f t="shared" si="45"/>
        <v>1309.5381553399779</v>
      </c>
      <c r="AL212" s="162">
        <f t="shared" si="45"/>
        <v>1281.0024748756894</v>
      </c>
      <c r="AM212" s="162">
        <f t="shared" si="45"/>
        <v>1252.466794411401</v>
      </c>
      <c r="AN212" s="162">
        <f t="shared" si="45"/>
        <v>1223.9311139471124</v>
      </c>
      <c r="AO212" s="162">
        <f t="shared" si="45"/>
        <v>1195.3954334828236</v>
      </c>
    </row>
    <row r="213" spans="7:89" ht="14.25" customHeight="1" thickTop="1">
      <c r="G213" s="22"/>
      <c r="H213" s="302"/>
      <c r="J213" s="304"/>
      <c r="K213" s="140" t="s">
        <v>235</v>
      </c>
      <c r="L213" s="140" t="s">
        <v>219</v>
      </c>
      <c r="M213" s="160">
        <f t="shared" ref="M213:AO221" si="46">M210</f>
        <v>1985.2811321462491</v>
      </c>
      <c r="N213" s="160">
        <f t="shared" si="46"/>
        <v>1779.7717378232271</v>
      </c>
      <c r="O213" s="160">
        <f t="shared" si="46"/>
        <v>1706.1449355489258</v>
      </c>
      <c r="P213" s="160">
        <f t="shared" si="46"/>
        <v>1632.5181332746245</v>
      </c>
      <c r="Q213" s="160">
        <f t="shared" si="46"/>
        <v>1558.8913310003229</v>
      </c>
      <c r="R213" s="160">
        <f t="shared" si="46"/>
        <v>1485.2645287260216</v>
      </c>
      <c r="S213" s="160">
        <f t="shared" si="46"/>
        <v>1411.6377264517203</v>
      </c>
      <c r="T213" s="160">
        <f t="shared" si="46"/>
        <v>1338.0109241774187</v>
      </c>
      <c r="U213" s="160">
        <f t="shared" si="46"/>
        <v>1264.3841219031174</v>
      </c>
      <c r="V213" s="160">
        <f t="shared" si="46"/>
        <v>1190.7573196288158</v>
      </c>
      <c r="W213" s="160">
        <f t="shared" si="46"/>
        <v>1117.1305173545145</v>
      </c>
      <c r="X213" s="160">
        <f t="shared" si="46"/>
        <v>1043.5037150802132</v>
      </c>
      <c r="Y213" s="160">
        <f t="shared" si="46"/>
        <v>969.87691280591162</v>
      </c>
      <c r="Z213" s="160">
        <f t="shared" si="46"/>
        <v>896.25011053160915</v>
      </c>
      <c r="AA213" s="160">
        <f t="shared" si="46"/>
        <v>886.2630160406768</v>
      </c>
      <c r="AB213" s="160">
        <f t="shared" si="46"/>
        <v>876.27592154974445</v>
      </c>
      <c r="AC213" s="160">
        <f t="shared" si="46"/>
        <v>866.2888270588121</v>
      </c>
      <c r="AD213" s="160">
        <f t="shared" si="46"/>
        <v>856.30173256787964</v>
      </c>
      <c r="AE213" s="160">
        <f t="shared" si="46"/>
        <v>846.31463807694729</v>
      </c>
      <c r="AF213" s="160">
        <f t="shared" si="46"/>
        <v>836.32754358601494</v>
      </c>
      <c r="AG213" s="160">
        <f t="shared" si="46"/>
        <v>826.34044909508248</v>
      </c>
      <c r="AH213" s="160">
        <f t="shared" si="46"/>
        <v>816.35335460415013</v>
      </c>
      <c r="AI213" s="160">
        <f t="shared" si="46"/>
        <v>806.36626011321778</v>
      </c>
      <c r="AJ213" s="160">
        <f t="shared" si="46"/>
        <v>796.37916562228543</v>
      </c>
      <c r="AK213" s="160">
        <f t="shared" si="46"/>
        <v>786.39207113135296</v>
      </c>
      <c r="AL213" s="160">
        <f t="shared" si="46"/>
        <v>776.40497664042061</v>
      </c>
      <c r="AM213" s="160">
        <f t="shared" si="46"/>
        <v>766.41788214948826</v>
      </c>
      <c r="AN213" s="160">
        <f t="shared" si="46"/>
        <v>756.43078765855591</v>
      </c>
      <c r="AO213" s="160">
        <f t="shared" si="46"/>
        <v>746.44369316762379</v>
      </c>
    </row>
    <row r="214" spans="7:89" ht="14.25" customHeight="1">
      <c r="G214" s="22"/>
      <c r="H214" s="302"/>
      <c r="J214" s="304"/>
      <c r="K214" s="19" t="s">
        <v>235</v>
      </c>
      <c r="L214" s="129" t="s">
        <v>218</v>
      </c>
      <c r="M214" s="161">
        <f t="shared" si="46"/>
        <v>1985.2811321462491</v>
      </c>
      <c r="N214" s="161">
        <f t="shared" si="46"/>
        <v>1779.7717378232271</v>
      </c>
      <c r="O214" s="161">
        <f t="shared" si="46"/>
        <v>1731.0737124615271</v>
      </c>
      <c r="P214" s="161">
        <f t="shared" si="46"/>
        <v>1682.3756870998268</v>
      </c>
      <c r="Q214" s="161">
        <f t="shared" si="46"/>
        <v>1633.6776617381265</v>
      </c>
      <c r="R214" s="161">
        <f t="shared" si="46"/>
        <v>1584.9796363764265</v>
      </c>
      <c r="S214" s="161">
        <f t="shared" si="46"/>
        <v>1536.2816110147262</v>
      </c>
      <c r="T214" s="161">
        <f t="shared" si="46"/>
        <v>1487.5835856530259</v>
      </c>
      <c r="U214" s="161">
        <f t="shared" si="46"/>
        <v>1438.8855602913256</v>
      </c>
      <c r="V214" s="161">
        <f t="shared" si="46"/>
        <v>1390.1875349296256</v>
      </c>
      <c r="W214" s="161">
        <f t="shared" si="46"/>
        <v>1341.4895095679253</v>
      </c>
      <c r="X214" s="161">
        <f t="shared" si="46"/>
        <v>1292.7914842062251</v>
      </c>
      <c r="Y214" s="161">
        <f t="shared" si="46"/>
        <v>1244.093458844525</v>
      </c>
      <c r="Z214" s="161">
        <f t="shared" si="46"/>
        <v>1195.3954334828236</v>
      </c>
      <c r="AA214" s="161">
        <f t="shared" si="46"/>
        <v>1175.4524119527428</v>
      </c>
      <c r="AB214" s="161">
        <f t="shared" si="46"/>
        <v>1155.5093904226619</v>
      </c>
      <c r="AC214" s="161">
        <f t="shared" si="46"/>
        <v>1135.5663688925811</v>
      </c>
      <c r="AD214" s="161">
        <f t="shared" si="46"/>
        <v>1115.6233473625002</v>
      </c>
      <c r="AE214" s="161">
        <f t="shared" si="46"/>
        <v>1095.6803258324192</v>
      </c>
      <c r="AF214" s="161">
        <f t="shared" si="46"/>
        <v>1075.7373043023383</v>
      </c>
      <c r="AG214" s="161">
        <f t="shared" si="46"/>
        <v>1055.7942827722575</v>
      </c>
      <c r="AH214" s="161">
        <f t="shared" si="46"/>
        <v>1035.8512612421766</v>
      </c>
      <c r="AI214" s="161">
        <f t="shared" si="46"/>
        <v>1015.9082397120958</v>
      </c>
      <c r="AJ214" s="161">
        <f t="shared" si="46"/>
        <v>995.96521818201472</v>
      </c>
      <c r="AK214" s="161">
        <f t="shared" si="46"/>
        <v>976.02219665193377</v>
      </c>
      <c r="AL214" s="161">
        <f t="shared" si="46"/>
        <v>956.07917512185281</v>
      </c>
      <c r="AM214" s="161">
        <f t="shared" si="46"/>
        <v>936.13615359177186</v>
      </c>
      <c r="AN214" s="161">
        <f t="shared" si="46"/>
        <v>916.19313206169079</v>
      </c>
      <c r="AO214" s="161">
        <f t="shared" si="46"/>
        <v>896.25011053160915</v>
      </c>
    </row>
    <row r="215" spans="7:89" ht="14.25" customHeight="1" thickBot="1">
      <c r="G215" s="22"/>
      <c r="H215" s="302"/>
      <c r="J215" s="304"/>
      <c r="K215" s="144" t="s">
        <v>235</v>
      </c>
      <c r="L215" s="144" t="s">
        <v>214</v>
      </c>
      <c r="M215" s="162">
        <f t="shared" si="46"/>
        <v>1985.2811321462491</v>
      </c>
      <c r="N215" s="162">
        <f t="shared" si="46"/>
        <v>1779.7717378232271</v>
      </c>
      <c r="O215" s="162">
        <f t="shared" si="46"/>
        <v>1766.7433130418874</v>
      </c>
      <c r="P215" s="162">
        <f t="shared" si="46"/>
        <v>1753.7148882605477</v>
      </c>
      <c r="Q215" s="162">
        <f t="shared" si="46"/>
        <v>1740.686463479208</v>
      </c>
      <c r="R215" s="162">
        <f t="shared" si="46"/>
        <v>1727.6580386978683</v>
      </c>
      <c r="S215" s="162">
        <f t="shared" si="46"/>
        <v>1714.6296139165288</v>
      </c>
      <c r="T215" s="162">
        <f t="shared" si="46"/>
        <v>1701.6011891351891</v>
      </c>
      <c r="U215" s="162">
        <f t="shared" si="46"/>
        <v>1688.5727643538494</v>
      </c>
      <c r="V215" s="162">
        <f t="shared" si="46"/>
        <v>1675.5443395725097</v>
      </c>
      <c r="W215" s="162">
        <f t="shared" si="46"/>
        <v>1662.51591479117</v>
      </c>
      <c r="X215" s="162">
        <f t="shared" si="46"/>
        <v>1649.4874900098303</v>
      </c>
      <c r="Y215" s="162">
        <f t="shared" si="46"/>
        <v>1636.4590652284905</v>
      </c>
      <c r="Z215" s="162">
        <f t="shared" si="46"/>
        <v>1623.4306404471508</v>
      </c>
      <c r="AA215" s="162">
        <f t="shared" si="46"/>
        <v>1594.8949599828622</v>
      </c>
      <c r="AB215" s="162">
        <f t="shared" si="46"/>
        <v>1566.3592795185739</v>
      </c>
      <c r="AC215" s="162">
        <f t="shared" si="46"/>
        <v>1537.8235990542855</v>
      </c>
      <c r="AD215" s="162">
        <f t="shared" si="46"/>
        <v>1509.2879185899969</v>
      </c>
      <c r="AE215" s="162">
        <f t="shared" si="46"/>
        <v>1480.7522381257086</v>
      </c>
      <c r="AF215" s="162">
        <f t="shared" si="46"/>
        <v>1452.2165576614202</v>
      </c>
      <c r="AG215" s="162">
        <f t="shared" si="46"/>
        <v>1423.6808771971316</v>
      </c>
      <c r="AH215" s="162">
        <f t="shared" si="46"/>
        <v>1395.1451967328433</v>
      </c>
      <c r="AI215" s="162">
        <f t="shared" si="46"/>
        <v>1366.6095162685547</v>
      </c>
      <c r="AJ215" s="162">
        <f t="shared" si="46"/>
        <v>1338.0738358042663</v>
      </c>
      <c r="AK215" s="162">
        <f t="shared" si="46"/>
        <v>1309.5381553399779</v>
      </c>
      <c r="AL215" s="162">
        <f t="shared" si="46"/>
        <v>1281.0024748756894</v>
      </c>
      <c r="AM215" s="162">
        <f t="shared" si="46"/>
        <v>1252.466794411401</v>
      </c>
      <c r="AN215" s="162">
        <f t="shared" si="46"/>
        <v>1223.9311139471124</v>
      </c>
      <c r="AO215" s="162">
        <f t="shared" si="46"/>
        <v>1195.3954334828236</v>
      </c>
    </row>
    <row r="216" spans="7:89" ht="14.25" customHeight="1" thickTop="1">
      <c r="G216" s="22"/>
      <c r="H216" s="302"/>
      <c r="J216" s="304"/>
      <c r="K216" s="140" t="s">
        <v>236</v>
      </c>
      <c r="L216" s="140" t="s">
        <v>219</v>
      </c>
      <c r="M216" s="160">
        <f t="shared" si="46"/>
        <v>1985.2811321462491</v>
      </c>
      <c r="N216" s="160">
        <f t="shared" si="46"/>
        <v>1779.7717378232271</v>
      </c>
      <c r="O216" s="160">
        <f t="shared" si="46"/>
        <v>1706.1449355489258</v>
      </c>
      <c r="P216" s="160">
        <f t="shared" si="46"/>
        <v>1632.5181332746245</v>
      </c>
      <c r="Q216" s="160">
        <f t="shared" si="46"/>
        <v>1558.8913310003229</v>
      </c>
      <c r="R216" s="160">
        <f t="shared" si="46"/>
        <v>1485.2645287260216</v>
      </c>
      <c r="S216" s="160">
        <f t="shared" si="46"/>
        <v>1411.6377264517203</v>
      </c>
      <c r="T216" s="160">
        <f t="shared" si="46"/>
        <v>1338.0109241774187</v>
      </c>
      <c r="U216" s="160">
        <f t="shared" si="46"/>
        <v>1264.3841219031174</v>
      </c>
      <c r="V216" s="160">
        <f t="shared" si="46"/>
        <v>1190.7573196288158</v>
      </c>
      <c r="W216" s="160">
        <f t="shared" si="46"/>
        <v>1117.1305173545145</v>
      </c>
      <c r="X216" s="160">
        <f t="shared" si="46"/>
        <v>1043.5037150802132</v>
      </c>
      <c r="Y216" s="160">
        <f t="shared" si="46"/>
        <v>969.87691280591162</v>
      </c>
      <c r="Z216" s="160">
        <f t="shared" si="46"/>
        <v>896.25011053160915</v>
      </c>
      <c r="AA216" s="160">
        <f t="shared" si="46"/>
        <v>886.2630160406768</v>
      </c>
      <c r="AB216" s="160">
        <f t="shared" si="46"/>
        <v>876.27592154974445</v>
      </c>
      <c r="AC216" s="160">
        <f t="shared" si="46"/>
        <v>866.2888270588121</v>
      </c>
      <c r="AD216" s="160">
        <f t="shared" si="46"/>
        <v>856.30173256787964</v>
      </c>
      <c r="AE216" s="160">
        <f t="shared" si="46"/>
        <v>846.31463807694729</v>
      </c>
      <c r="AF216" s="160">
        <f t="shared" si="46"/>
        <v>836.32754358601494</v>
      </c>
      <c r="AG216" s="160">
        <f t="shared" si="46"/>
        <v>826.34044909508248</v>
      </c>
      <c r="AH216" s="160">
        <f t="shared" si="46"/>
        <v>816.35335460415013</v>
      </c>
      <c r="AI216" s="160">
        <f t="shared" si="46"/>
        <v>806.36626011321778</v>
      </c>
      <c r="AJ216" s="160">
        <f t="shared" si="46"/>
        <v>796.37916562228543</v>
      </c>
      <c r="AK216" s="160">
        <f t="shared" si="46"/>
        <v>786.39207113135296</v>
      </c>
      <c r="AL216" s="160">
        <f t="shared" si="46"/>
        <v>776.40497664042061</v>
      </c>
      <c r="AM216" s="160">
        <f t="shared" si="46"/>
        <v>766.41788214948826</v>
      </c>
      <c r="AN216" s="160">
        <f t="shared" si="46"/>
        <v>756.43078765855591</v>
      </c>
      <c r="AO216" s="160">
        <f t="shared" si="46"/>
        <v>746.44369316762379</v>
      </c>
    </row>
    <row r="217" spans="7:89" ht="14.25" customHeight="1">
      <c r="G217" s="22"/>
      <c r="H217" s="302"/>
      <c r="J217" s="304"/>
      <c r="K217" s="19" t="s">
        <v>236</v>
      </c>
      <c r="L217" s="129" t="s">
        <v>218</v>
      </c>
      <c r="M217" s="161">
        <f t="shared" si="46"/>
        <v>1985.2811321462491</v>
      </c>
      <c r="N217" s="161">
        <f t="shared" si="46"/>
        <v>1779.7717378232271</v>
      </c>
      <c r="O217" s="161">
        <f t="shared" si="46"/>
        <v>1731.0737124615271</v>
      </c>
      <c r="P217" s="161">
        <f t="shared" si="46"/>
        <v>1682.3756870998268</v>
      </c>
      <c r="Q217" s="161">
        <f t="shared" si="46"/>
        <v>1633.6776617381265</v>
      </c>
      <c r="R217" s="161">
        <f t="shared" si="46"/>
        <v>1584.9796363764265</v>
      </c>
      <c r="S217" s="161">
        <f t="shared" si="46"/>
        <v>1536.2816110147262</v>
      </c>
      <c r="T217" s="161">
        <f t="shared" si="46"/>
        <v>1487.5835856530259</v>
      </c>
      <c r="U217" s="161">
        <f t="shared" si="46"/>
        <v>1438.8855602913256</v>
      </c>
      <c r="V217" s="161">
        <f t="shared" si="46"/>
        <v>1390.1875349296256</v>
      </c>
      <c r="W217" s="161">
        <f t="shared" si="46"/>
        <v>1341.4895095679253</v>
      </c>
      <c r="X217" s="161">
        <f t="shared" si="46"/>
        <v>1292.7914842062251</v>
      </c>
      <c r="Y217" s="161">
        <f t="shared" si="46"/>
        <v>1244.093458844525</v>
      </c>
      <c r="Z217" s="161">
        <f t="shared" si="46"/>
        <v>1195.3954334828236</v>
      </c>
      <c r="AA217" s="161">
        <f t="shared" si="46"/>
        <v>1175.4524119527428</v>
      </c>
      <c r="AB217" s="161">
        <f t="shared" si="46"/>
        <v>1155.5093904226619</v>
      </c>
      <c r="AC217" s="161">
        <f t="shared" si="46"/>
        <v>1135.5663688925811</v>
      </c>
      <c r="AD217" s="161">
        <f t="shared" si="46"/>
        <v>1115.6233473625002</v>
      </c>
      <c r="AE217" s="161">
        <f t="shared" si="46"/>
        <v>1095.6803258324192</v>
      </c>
      <c r="AF217" s="161">
        <f t="shared" si="46"/>
        <v>1075.7373043023383</v>
      </c>
      <c r="AG217" s="161">
        <f t="shared" si="46"/>
        <v>1055.7942827722575</v>
      </c>
      <c r="AH217" s="161">
        <f t="shared" si="46"/>
        <v>1035.8512612421766</v>
      </c>
      <c r="AI217" s="161">
        <f t="shared" si="46"/>
        <v>1015.9082397120958</v>
      </c>
      <c r="AJ217" s="161">
        <f t="shared" si="46"/>
        <v>995.96521818201472</v>
      </c>
      <c r="AK217" s="161">
        <f t="shared" si="46"/>
        <v>976.02219665193377</v>
      </c>
      <c r="AL217" s="161">
        <f t="shared" si="46"/>
        <v>956.07917512185281</v>
      </c>
      <c r="AM217" s="161">
        <f t="shared" si="46"/>
        <v>936.13615359177186</v>
      </c>
      <c r="AN217" s="161">
        <f t="shared" si="46"/>
        <v>916.19313206169079</v>
      </c>
      <c r="AO217" s="161">
        <f t="shared" si="46"/>
        <v>896.25011053160915</v>
      </c>
    </row>
    <row r="218" spans="7:89" ht="14.25" customHeight="1" thickBot="1">
      <c r="G218" s="22"/>
      <c r="H218" s="302"/>
      <c r="J218" s="304"/>
      <c r="K218" s="144" t="s">
        <v>236</v>
      </c>
      <c r="L218" s="144" t="s">
        <v>214</v>
      </c>
      <c r="M218" s="162">
        <f t="shared" si="46"/>
        <v>1985.2811321462491</v>
      </c>
      <c r="N218" s="162">
        <f t="shared" si="46"/>
        <v>1779.7717378232271</v>
      </c>
      <c r="O218" s="162">
        <f t="shared" si="46"/>
        <v>1766.7433130418874</v>
      </c>
      <c r="P218" s="162">
        <f t="shared" si="46"/>
        <v>1753.7148882605477</v>
      </c>
      <c r="Q218" s="162">
        <f t="shared" si="46"/>
        <v>1740.686463479208</v>
      </c>
      <c r="R218" s="162">
        <f t="shared" si="46"/>
        <v>1727.6580386978683</v>
      </c>
      <c r="S218" s="162">
        <f t="shared" si="46"/>
        <v>1714.6296139165288</v>
      </c>
      <c r="T218" s="162">
        <f t="shared" si="46"/>
        <v>1701.6011891351891</v>
      </c>
      <c r="U218" s="162">
        <f t="shared" si="46"/>
        <v>1688.5727643538494</v>
      </c>
      <c r="V218" s="162">
        <f t="shared" si="46"/>
        <v>1675.5443395725097</v>
      </c>
      <c r="W218" s="162">
        <f t="shared" si="46"/>
        <v>1662.51591479117</v>
      </c>
      <c r="X218" s="162">
        <f t="shared" si="46"/>
        <v>1649.4874900098303</v>
      </c>
      <c r="Y218" s="162">
        <f t="shared" si="46"/>
        <v>1636.4590652284905</v>
      </c>
      <c r="Z218" s="162">
        <f t="shared" si="46"/>
        <v>1623.4306404471508</v>
      </c>
      <c r="AA218" s="162">
        <f t="shared" si="46"/>
        <v>1594.8949599828622</v>
      </c>
      <c r="AB218" s="162">
        <f t="shared" si="46"/>
        <v>1566.3592795185739</v>
      </c>
      <c r="AC218" s="162">
        <f t="shared" si="46"/>
        <v>1537.8235990542855</v>
      </c>
      <c r="AD218" s="162">
        <f t="shared" si="46"/>
        <v>1509.2879185899969</v>
      </c>
      <c r="AE218" s="162">
        <f t="shared" si="46"/>
        <v>1480.7522381257086</v>
      </c>
      <c r="AF218" s="162">
        <f t="shared" si="46"/>
        <v>1452.2165576614202</v>
      </c>
      <c r="AG218" s="162">
        <f t="shared" si="46"/>
        <v>1423.6808771971316</v>
      </c>
      <c r="AH218" s="162">
        <f t="shared" si="46"/>
        <v>1395.1451967328433</v>
      </c>
      <c r="AI218" s="162">
        <f t="shared" si="46"/>
        <v>1366.6095162685547</v>
      </c>
      <c r="AJ218" s="162">
        <f t="shared" si="46"/>
        <v>1338.0738358042663</v>
      </c>
      <c r="AK218" s="162">
        <f t="shared" si="46"/>
        <v>1309.5381553399779</v>
      </c>
      <c r="AL218" s="162">
        <f t="shared" si="46"/>
        <v>1281.0024748756894</v>
      </c>
      <c r="AM218" s="162">
        <f t="shared" si="46"/>
        <v>1252.466794411401</v>
      </c>
      <c r="AN218" s="162">
        <f t="shared" si="46"/>
        <v>1223.9311139471124</v>
      </c>
      <c r="AO218" s="162">
        <f t="shared" si="46"/>
        <v>1195.3954334828236</v>
      </c>
    </row>
    <row r="219" spans="7:89" ht="14.25" customHeight="1" thickTop="1">
      <c r="G219" s="22"/>
      <c r="H219" s="302"/>
      <c r="J219" s="304"/>
      <c r="K219" s="140" t="s">
        <v>237</v>
      </c>
      <c r="L219" s="140" t="s">
        <v>219</v>
      </c>
      <c r="M219" s="160">
        <f t="shared" si="46"/>
        <v>1985.2811321462491</v>
      </c>
      <c r="N219" s="160">
        <f t="shared" si="46"/>
        <v>1779.7717378232271</v>
      </c>
      <c r="O219" s="160">
        <f t="shared" si="46"/>
        <v>1706.1449355489258</v>
      </c>
      <c r="P219" s="160">
        <f t="shared" si="46"/>
        <v>1632.5181332746245</v>
      </c>
      <c r="Q219" s="160">
        <f t="shared" si="46"/>
        <v>1558.8913310003229</v>
      </c>
      <c r="R219" s="160">
        <f t="shared" si="46"/>
        <v>1485.2645287260216</v>
      </c>
      <c r="S219" s="160">
        <f t="shared" si="46"/>
        <v>1411.6377264517203</v>
      </c>
      <c r="T219" s="160">
        <f t="shared" si="46"/>
        <v>1338.0109241774187</v>
      </c>
      <c r="U219" s="160">
        <f t="shared" si="46"/>
        <v>1264.3841219031174</v>
      </c>
      <c r="V219" s="160">
        <f t="shared" si="46"/>
        <v>1190.7573196288158</v>
      </c>
      <c r="W219" s="160">
        <f t="shared" si="46"/>
        <v>1117.1305173545145</v>
      </c>
      <c r="X219" s="160">
        <f t="shared" si="46"/>
        <v>1043.5037150802132</v>
      </c>
      <c r="Y219" s="160">
        <f t="shared" si="46"/>
        <v>969.87691280591162</v>
      </c>
      <c r="Z219" s="160">
        <f t="shared" si="46"/>
        <v>896.25011053160915</v>
      </c>
      <c r="AA219" s="160">
        <f t="shared" si="46"/>
        <v>886.2630160406768</v>
      </c>
      <c r="AB219" s="160">
        <f t="shared" si="46"/>
        <v>876.27592154974445</v>
      </c>
      <c r="AC219" s="160">
        <f t="shared" si="46"/>
        <v>866.2888270588121</v>
      </c>
      <c r="AD219" s="160">
        <f t="shared" si="46"/>
        <v>856.30173256787964</v>
      </c>
      <c r="AE219" s="160">
        <f t="shared" si="46"/>
        <v>846.31463807694729</v>
      </c>
      <c r="AF219" s="160">
        <f t="shared" si="46"/>
        <v>836.32754358601494</v>
      </c>
      <c r="AG219" s="160">
        <f t="shared" si="46"/>
        <v>826.34044909508248</v>
      </c>
      <c r="AH219" s="160">
        <f t="shared" si="46"/>
        <v>816.35335460415013</v>
      </c>
      <c r="AI219" s="160">
        <f t="shared" si="46"/>
        <v>806.36626011321778</v>
      </c>
      <c r="AJ219" s="160">
        <f t="shared" si="46"/>
        <v>796.37916562228543</v>
      </c>
      <c r="AK219" s="160">
        <f t="shared" si="46"/>
        <v>786.39207113135296</v>
      </c>
      <c r="AL219" s="160">
        <f t="shared" si="46"/>
        <v>776.40497664042061</v>
      </c>
      <c r="AM219" s="160">
        <f t="shared" si="46"/>
        <v>766.41788214948826</v>
      </c>
      <c r="AN219" s="160">
        <f t="shared" si="46"/>
        <v>756.43078765855591</v>
      </c>
      <c r="AO219" s="160">
        <f t="shared" si="46"/>
        <v>746.44369316762379</v>
      </c>
    </row>
    <row r="220" spans="7:89" ht="14.25" customHeight="1">
      <c r="G220" s="22"/>
      <c r="H220" s="302"/>
      <c r="J220" s="304"/>
      <c r="K220" s="19" t="s">
        <v>237</v>
      </c>
      <c r="L220" s="129" t="s">
        <v>218</v>
      </c>
      <c r="M220" s="161">
        <f t="shared" si="46"/>
        <v>1985.2811321462491</v>
      </c>
      <c r="N220" s="161">
        <f t="shared" si="46"/>
        <v>1779.7717378232271</v>
      </c>
      <c r="O220" s="161">
        <f t="shared" si="46"/>
        <v>1731.0737124615271</v>
      </c>
      <c r="P220" s="161">
        <f t="shared" si="46"/>
        <v>1682.3756870998268</v>
      </c>
      <c r="Q220" s="161">
        <f t="shared" si="46"/>
        <v>1633.6776617381265</v>
      </c>
      <c r="R220" s="161">
        <f t="shared" si="46"/>
        <v>1584.9796363764265</v>
      </c>
      <c r="S220" s="161">
        <f t="shared" si="46"/>
        <v>1536.2816110147262</v>
      </c>
      <c r="T220" s="161">
        <f t="shared" si="46"/>
        <v>1487.5835856530259</v>
      </c>
      <c r="U220" s="161">
        <f t="shared" si="46"/>
        <v>1438.8855602913256</v>
      </c>
      <c r="V220" s="161">
        <f t="shared" si="46"/>
        <v>1390.1875349296256</v>
      </c>
      <c r="W220" s="161">
        <f t="shared" si="46"/>
        <v>1341.4895095679253</v>
      </c>
      <c r="X220" s="161">
        <f t="shared" si="46"/>
        <v>1292.7914842062251</v>
      </c>
      <c r="Y220" s="161">
        <f t="shared" si="46"/>
        <v>1244.093458844525</v>
      </c>
      <c r="Z220" s="161">
        <f t="shared" si="46"/>
        <v>1195.3954334828236</v>
      </c>
      <c r="AA220" s="161">
        <f t="shared" si="46"/>
        <v>1175.4524119527428</v>
      </c>
      <c r="AB220" s="161">
        <f t="shared" si="46"/>
        <v>1155.5093904226619</v>
      </c>
      <c r="AC220" s="161">
        <f t="shared" si="46"/>
        <v>1135.5663688925811</v>
      </c>
      <c r="AD220" s="161">
        <f t="shared" si="46"/>
        <v>1115.6233473625002</v>
      </c>
      <c r="AE220" s="161">
        <f t="shared" si="46"/>
        <v>1095.6803258324192</v>
      </c>
      <c r="AF220" s="161">
        <f t="shared" si="46"/>
        <v>1075.7373043023383</v>
      </c>
      <c r="AG220" s="161">
        <f t="shared" si="46"/>
        <v>1055.7942827722575</v>
      </c>
      <c r="AH220" s="161">
        <f t="shared" si="46"/>
        <v>1035.8512612421766</v>
      </c>
      <c r="AI220" s="161">
        <f t="shared" si="46"/>
        <v>1015.9082397120958</v>
      </c>
      <c r="AJ220" s="161">
        <f t="shared" si="46"/>
        <v>995.96521818201472</v>
      </c>
      <c r="AK220" s="161">
        <f t="shared" si="46"/>
        <v>976.02219665193377</v>
      </c>
      <c r="AL220" s="161">
        <f t="shared" si="46"/>
        <v>956.07917512185281</v>
      </c>
      <c r="AM220" s="161">
        <f t="shared" si="46"/>
        <v>936.13615359177186</v>
      </c>
      <c r="AN220" s="161">
        <f t="shared" si="46"/>
        <v>916.19313206169079</v>
      </c>
      <c r="AO220" s="161">
        <f t="shared" si="46"/>
        <v>896.25011053160915</v>
      </c>
    </row>
    <row r="221" spans="7:89" ht="14.25" customHeight="1" thickBot="1">
      <c r="G221" s="22"/>
      <c r="H221" s="302"/>
      <c r="J221" s="305"/>
      <c r="K221" s="144" t="s">
        <v>237</v>
      </c>
      <c r="L221" s="144" t="s">
        <v>214</v>
      </c>
      <c r="M221" s="162">
        <f t="shared" si="46"/>
        <v>1985.2811321462491</v>
      </c>
      <c r="N221" s="162">
        <f t="shared" si="46"/>
        <v>1779.7717378232271</v>
      </c>
      <c r="O221" s="162">
        <f t="shared" si="46"/>
        <v>1766.7433130418874</v>
      </c>
      <c r="P221" s="162">
        <f t="shared" si="46"/>
        <v>1753.7148882605477</v>
      </c>
      <c r="Q221" s="162">
        <f t="shared" si="46"/>
        <v>1740.686463479208</v>
      </c>
      <c r="R221" s="162">
        <f t="shared" si="46"/>
        <v>1727.6580386978683</v>
      </c>
      <c r="S221" s="162">
        <f t="shared" si="46"/>
        <v>1714.6296139165288</v>
      </c>
      <c r="T221" s="162">
        <f t="shared" si="46"/>
        <v>1701.6011891351891</v>
      </c>
      <c r="U221" s="162">
        <f t="shared" si="46"/>
        <v>1688.5727643538494</v>
      </c>
      <c r="V221" s="162">
        <f t="shared" si="46"/>
        <v>1675.5443395725097</v>
      </c>
      <c r="W221" s="162">
        <f t="shared" si="46"/>
        <v>1662.51591479117</v>
      </c>
      <c r="X221" s="162">
        <f t="shared" si="46"/>
        <v>1649.4874900098303</v>
      </c>
      <c r="Y221" s="162">
        <f t="shared" si="46"/>
        <v>1636.4590652284905</v>
      </c>
      <c r="Z221" s="162">
        <f t="shared" si="46"/>
        <v>1623.4306404471508</v>
      </c>
      <c r="AA221" s="162">
        <f t="shared" si="46"/>
        <v>1594.8949599828622</v>
      </c>
      <c r="AB221" s="162">
        <f t="shared" si="46"/>
        <v>1566.3592795185739</v>
      </c>
      <c r="AC221" s="162">
        <f t="shared" si="46"/>
        <v>1537.8235990542855</v>
      </c>
      <c r="AD221" s="162">
        <f t="shared" si="46"/>
        <v>1509.2879185899969</v>
      </c>
      <c r="AE221" s="162">
        <f t="shared" si="46"/>
        <v>1480.7522381257086</v>
      </c>
      <c r="AF221" s="162">
        <f t="shared" si="46"/>
        <v>1452.2165576614202</v>
      </c>
      <c r="AG221" s="162">
        <f t="shared" si="46"/>
        <v>1423.6808771971316</v>
      </c>
      <c r="AH221" s="162">
        <f t="shared" si="46"/>
        <v>1395.1451967328433</v>
      </c>
      <c r="AI221" s="162">
        <f t="shared" si="46"/>
        <v>1366.6095162685547</v>
      </c>
      <c r="AJ221" s="162">
        <f t="shared" ref="AJ221:AN221" si="47">AJ218</f>
        <v>1338.0738358042663</v>
      </c>
      <c r="AK221" s="162">
        <f t="shared" si="47"/>
        <v>1309.5381553399779</v>
      </c>
      <c r="AL221" s="162">
        <f t="shared" si="47"/>
        <v>1281.0024748756894</v>
      </c>
      <c r="AM221" s="162">
        <f t="shared" si="47"/>
        <v>1252.466794411401</v>
      </c>
      <c r="AN221" s="162">
        <f t="shared" si="47"/>
        <v>1223.9311139471124</v>
      </c>
      <c r="AO221" s="162">
        <f>AO218</f>
        <v>1195.3954334828236</v>
      </c>
    </row>
    <row r="222" spans="7:89" ht="14.25" customHeight="1" thickTop="1">
      <c r="G222" s="22"/>
      <c r="H222" s="302"/>
      <c r="J222" s="147"/>
      <c r="K222" s="19"/>
      <c r="L222" s="19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  <c r="AO222" s="163"/>
    </row>
    <row r="223" spans="7:89" ht="14.25" customHeight="1">
      <c r="G223" s="22"/>
      <c r="H223" s="302"/>
      <c r="M223" s="128">
        <v>2022</v>
      </c>
      <c r="N223" s="128">
        <v>2023</v>
      </c>
      <c r="O223" s="128">
        <v>2024</v>
      </c>
      <c r="P223" s="128">
        <v>2025</v>
      </c>
      <c r="Q223" s="128">
        <v>2026</v>
      </c>
      <c r="R223" s="128">
        <v>2027</v>
      </c>
      <c r="S223" s="128">
        <v>2028</v>
      </c>
      <c r="T223" s="128">
        <v>2029</v>
      </c>
      <c r="U223" s="128">
        <v>2030</v>
      </c>
      <c r="V223" s="128">
        <v>2031</v>
      </c>
      <c r="W223" s="128">
        <v>2032</v>
      </c>
      <c r="X223" s="128">
        <v>2033</v>
      </c>
      <c r="Y223" s="128">
        <v>2034</v>
      </c>
      <c r="Z223" s="128">
        <v>2035</v>
      </c>
      <c r="AA223" s="128">
        <v>2036</v>
      </c>
      <c r="AB223" s="128">
        <v>2037</v>
      </c>
      <c r="AC223" s="128">
        <v>2038</v>
      </c>
      <c r="AD223" s="128">
        <v>2039</v>
      </c>
      <c r="AE223" s="128">
        <v>2040</v>
      </c>
      <c r="AF223" s="128">
        <v>2041</v>
      </c>
      <c r="AG223" s="128">
        <v>2042</v>
      </c>
      <c r="AH223" s="128">
        <v>2043</v>
      </c>
      <c r="AI223" s="128">
        <v>2044</v>
      </c>
      <c r="AJ223" s="128">
        <v>2045</v>
      </c>
      <c r="AK223" s="128">
        <v>2046</v>
      </c>
      <c r="AL223" s="128">
        <v>2047</v>
      </c>
      <c r="AM223" s="128">
        <v>2048</v>
      </c>
      <c r="AN223" s="128">
        <v>2049</v>
      </c>
      <c r="AO223" s="128">
        <v>2050</v>
      </c>
    </row>
    <row r="224" spans="7:89" ht="14.25" customHeight="1">
      <c r="G224" s="22"/>
      <c r="H224" s="302"/>
      <c r="J224" s="303" t="s">
        <v>165</v>
      </c>
      <c r="K224" s="140" t="s">
        <v>228</v>
      </c>
      <c r="L224" s="140" t="s">
        <v>219</v>
      </c>
      <c r="M224" s="160">
        <v>20.583832601636189</v>
      </c>
      <c r="N224" s="160">
        <v>18.810681947891432</v>
      </c>
      <c r="O224" s="160">
        <v>18.170128768105009</v>
      </c>
      <c r="P224" s="160">
        <v>17.529575588318586</v>
      </c>
      <c r="Q224" s="160">
        <v>16.889022408532167</v>
      </c>
      <c r="R224" s="160">
        <v>16.248469228745744</v>
      </c>
      <c r="S224" s="160">
        <v>15.607916048959321</v>
      </c>
      <c r="T224" s="160">
        <v>14.967362869172899</v>
      </c>
      <c r="U224" s="160">
        <v>14.326809689386476</v>
      </c>
      <c r="V224" s="160">
        <v>13.686256509600053</v>
      </c>
      <c r="W224" s="160">
        <v>13.045703329813634</v>
      </c>
      <c r="X224" s="160">
        <v>12.405150150027211</v>
      </c>
      <c r="Y224" s="160">
        <v>11.764596970240788</v>
      </c>
      <c r="Z224" s="160">
        <v>11.124043790454357</v>
      </c>
      <c r="AA224" s="160">
        <v>11.037156068383243</v>
      </c>
      <c r="AB224" s="160">
        <v>10.950268346312132</v>
      </c>
      <c r="AC224" s="160">
        <v>10.863380624241021</v>
      </c>
      <c r="AD224" s="160">
        <v>10.77649290216991</v>
      </c>
      <c r="AE224" s="160">
        <v>10.689605180098798</v>
      </c>
      <c r="AF224" s="160">
        <v>10.602717458027687</v>
      </c>
      <c r="AG224" s="160">
        <v>10.515829735956574</v>
      </c>
      <c r="AH224" s="160">
        <v>10.428942013885461</v>
      </c>
      <c r="AI224" s="160">
        <v>10.342054291814351</v>
      </c>
      <c r="AJ224" s="160">
        <v>10.255166569743238</v>
      </c>
      <c r="AK224" s="160">
        <v>10.168278847672127</v>
      </c>
      <c r="AL224" s="160">
        <v>10.081391125601016</v>
      </c>
      <c r="AM224" s="160">
        <v>9.9945034035299045</v>
      </c>
      <c r="AN224" s="160">
        <v>9.9076156814587932</v>
      </c>
      <c r="AO224" s="160">
        <v>9.8207279593876837</v>
      </c>
    </row>
    <row r="225" spans="7:67" ht="14.25" customHeight="1">
      <c r="G225" s="22"/>
      <c r="H225" s="302"/>
      <c r="J225" s="304"/>
      <c r="K225" s="19" t="s">
        <v>228</v>
      </c>
      <c r="L225" s="129" t="s">
        <v>218</v>
      </c>
      <c r="M225" s="161">
        <v>20.583832601636189</v>
      </c>
      <c r="N225" s="161">
        <v>18.810681947891432</v>
      </c>
      <c r="O225" s="161">
        <v>18.387009127244639</v>
      </c>
      <c r="P225" s="161">
        <v>17.963336306597849</v>
      </c>
      <c r="Q225" s="161">
        <v>17.539663485951056</v>
      </c>
      <c r="R225" s="161">
        <v>17.115990665304263</v>
      </c>
      <c r="S225" s="161">
        <v>16.692317844657474</v>
      </c>
      <c r="T225" s="161">
        <v>16.268645024010681</v>
      </c>
      <c r="U225" s="161">
        <v>15.844972203363888</v>
      </c>
      <c r="V225" s="161">
        <v>15.421299382717098</v>
      </c>
      <c r="W225" s="161">
        <v>14.997626562070305</v>
      </c>
      <c r="X225" s="161">
        <v>14.573953741423516</v>
      </c>
      <c r="Y225" s="161">
        <v>14.150280920776723</v>
      </c>
      <c r="Z225" s="161">
        <v>13.726608100129923</v>
      </c>
      <c r="AA225" s="161">
        <v>13.553103812818218</v>
      </c>
      <c r="AB225" s="161">
        <v>13.379599525506514</v>
      </c>
      <c r="AC225" s="161">
        <v>13.206095238194813</v>
      </c>
      <c r="AD225" s="161">
        <v>13.032590950883108</v>
      </c>
      <c r="AE225" s="161">
        <v>12.859086663571404</v>
      </c>
      <c r="AF225" s="161">
        <v>12.685582376259699</v>
      </c>
      <c r="AG225" s="161">
        <v>12.512078088947998</v>
      </c>
      <c r="AH225" s="161">
        <v>12.338573801636294</v>
      </c>
      <c r="AI225" s="161">
        <v>12.165069514324589</v>
      </c>
      <c r="AJ225" s="161">
        <v>11.991565227012885</v>
      </c>
      <c r="AK225" s="161">
        <v>11.81806093970118</v>
      </c>
      <c r="AL225" s="161">
        <v>11.644556652389475</v>
      </c>
      <c r="AM225" s="161">
        <v>11.471052365077771</v>
      </c>
      <c r="AN225" s="161">
        <v>11.297548077766066</v>
      </c>
      <c r="AO225" s="161">
        <v>11.124043790454357</v>
      </c>
    </row>
    <row r="226" spans="7:67" ht="14.25" customHeight="1" thickBot="1">
      <c r="G226" s="22"/>
      <c r="H226" s="302"/>
      <c r="J226" s="304"/>
      <c r="K226" s="144" t="s">
        <v>228</v>
      </c>
      <c r="L226" s="144" t="s">
        <v>214</v>
      </c>
      <c r="M226" s="162">
        <v>20.583832601636189</v>
      </c>
      <c r="N226" s="162">
        <v>18.810681947891432</v>
      </c>
      <c r="O226" s="162">
        <v>18.697334652293776</v>
      </c>
      <c r="P226" s="162">
        <v>18.58398735669612</v>
      </c>
      <c r="Q226" s="162">
        <v>18.470640061098464</v>
      </c>
      <c r="R226" s="162">
        <v>18.357292765500809</v>
      </c>
      <c r="S226" s="162">
        <v>18.243945469903153</v>
      </c>
      <c r="T226" s="162">
        <v>18.130598174305501</v>
      </c>
      <c r="U226" s="162">
        <v>18.017250878707845</v>
      </c>
      <c r="V226" s="162">
        <v>17.903903583110189</v>
      </c>
      <c r="W226" s="162">
        <v>17.790556287512533</v>
      </c>
      <c r="X226" s="162">
        <v>17.677208991914878</v>
      </c>
      <c r="Y226" s="162">
        <v>17.563861696317222</v>
      </c>
      <c r="Z226" s="162">
        <v>17.45051440071957</v>
      </c>
      <c r="AA226" s="162">
        <v>17.202253980680258</v>
      </c>
      <c r="AB226" s="162">
        <v>16.953993560640949</v>
      </c>
      <c r="AC226" s="162">
        <v>16.705733140601637</v>
      </c>
      <c r="AD226" s="162">
        <v>16.457472720562329</v>
      </c>
      <c r="AE226" s="162">
        <v>16.209212300523021</v>
      </c>
      <c r="AF226" s="162">
        <v>15.960951880483709</v>
      </c>
      <c r="AG226" s="162">
        <v>15.7126914604444</v>
      </c>
      <c r="AH226" s="162">
        <v>15.464431040405092</v>
      </c>
      <c r="AI226" s="162">
        <v>15.216170620365784</v>
      </c>
      <c r="AJ226" s="162">
        <v>14.967910200326472</v>
      </c>
      <c r="AK226" s="162">
        <v>14.719649780287163</v>
      </c>
      <c r="AL226" s="162">
        <v>14.471389360247855</v>
      </c>
      <c r="AM226" s="162">
        <v>14.223128940208543</v>
      </c>
      <c r="AN226" s="162">
        <v>13.974868520169235</v>
      </c>
      <c r="AO226" s="162">
        <v>13.726608100129923</v>
      </c>
    </row>
    <row r="227" spans="7:67" ht="14.25" customHeight="1" thickTop="1">
      <c r="G227" s="22"/>
      <c r="H227" s="302"/>
      <c r="J227" s="304"/>
      <c r="K227" s="140" t="s">
        <v>229</v>
      </c>
      <c r="L227" s="140" t="s">
        <v>219</v>
      </c>
      <c r="M227" s="160">
        <f t="shared" ref="M227:AO235" si="48">M224</f>
        <v>20.583832601636189</v>
      </c>
      <c r="N227" s="160">
        <f t="shared" si="48"/>
        <v>18.810681947891432</v>
      </c>
      <c r="O227" s="160">
        <f t="shared" si="48"/>
        <v>18.170128768105009</v>
      </c>
      <c r="P227" s="160">
        <f t="shared" si="48"/>
        <v>17.529575588318586</v>
      </c>
      <c r="Q227" s="160">
        <f t="shared" si="48"/>
        <v>16.889022408532167</v>
      </c>
      <c r="R227" s="160">
        <f t="shared" si="48"/>
        <v>16.248469228745744</v>
      </c>
      <c r="S227" s="160">
        <f t="shared" si="48"/>
        <v>15.607916048959321</v>
      </c>
      <c r="T227" s="160">
        <f t="shared" si="48"/>
        <v>14.967362869172899</v>
      </c>
      <c r="U227" s="160">
        <f t="shared" si="48"/>
        <v>14.326809689386476</v>
      </c>
      <c r="V227" s="160">
        <f t="shared" si="48"/>
        <v>13.686256509600053</v>
      </c>
      <c r="W227" s="160">
        <f t="shared" si="48"/>
        <v>13.045703329813634</v>
      </c>
      <c r="X227" s="160">
        <f t="shared" si="48"/>
        <v>12.405150150027211</v>
      </c>
      <c r="Y227" s="160">
        <f t="shared" si="48"/>
        <v>11.764596970240788</v>
      </c>
      <c r="Z227" s="160">
        <f t="shared" si="48"/>
        <v>11.124043790454357</v>
      </c>
      <c r="AA227" s="160">
        <f t="shared" si="48"/>
        <v>11.037156068383243</v>
      </c>
      <c r="AB227" s="160">
        <f t="shared" si="48"/>
        <v>10.950268346312132</v>
      </c>
      <c r="AC227" s="160">
        <f t="shared" si="48"/>
        <v>10.863380624241021</v>
      </c>
      <c r="AD227" s="160">
        <f t="shared" si="48"/>
        <v>10.77649290216991</v>
      </c>
      <c r="AE227" s="160">
        <f t="shared" si="48"/>
        <v>10.689605180098798</v>
      </c>
      <c r="AF227" s="160">
        <f t="shared" si="48"/>
        <v>10.602717458027687</v>
      </c>
      <c r="AG227" s="160">
        <f t="shared" si="48"/>
        <v>10.515829735956574</v>
      </c>
      <c r="AH227" s="160">
        <f t="shared" si="48"/>
        <v>10.428942013885461</v>
      </c>
      <c r="AI227" s="160">
        <f t="shared" si="48"/>
        <v>10.342054291814351</v>
      </c>
      <c r="AJ227" s="160">
        <f t="shared" si="48"/>
        <v>10.255166569743238</v>
      </c>
      <c r="AK227" s="160">
        <f t="shared" si="48"/>
        <v>10.168278847672127</v>
      </c>
      <c r="AL227" s="160">
        <f t="shared" si="48"/>
        <v>10.081391125601016</v>
      </c>
      <c r="AM227" s="160">
        <f t="shared" si="48"/>
        <v>9.9945034035299045</v>
      </c>
      <c r="AN227" s="160">
        <f t="shared" si="48"/>
        <v>9.9076156814587932</v>
      </c>
      <c r="AO227" s="160">
        <f t="shared" si="48"/>
        <v>9.8207279593876837</v>
      </c>
      <c r="AP227"/>
      <c r="AQ227"/>
    </row>
    <row r="228" spans="7:67" ht="14.25" customHeight="1">
      <c r="G228" s="22"/>
      <c r="H228" s="302"/>
      <c r="J228" s="304"/>
      <c r="K228" s="19" t="s">
        <v>229</v>
      </c>
      <c r="L228" s="129" t="s">
        <v>218</v>
      </c>
      <c r="M228" s="161">
        <f t="shared" si="48"/>
        <v>20.583832601636189</v>
      </c>
      <c r="N228" s="161">
        <f t="shared" si="48"/>
        <v>18.810681947891432</v>
      </c>
      <c r="O228" s="161">
        <f t="shared" si="48"/>
        <v>18.387009127244639</v>
      </c>
      <c r="P228" s="161">
        <f t="shared" si="48"/>
        <v>17.963336306597849</v>
      </c>
      <c r="Q228" s="161">
        <f t="shared" si="48"/>
        <v>17.539663485951056</v>
      </c>
      <c r="R228" s="161">
        <f t="shared" si="48"/>
        <v>17.115990665304263</v>
      </c>
      <c r="S228" s="161">
        <f t="shared" si="48"/>
        <v>16.692317844657474</v>
      </c>
      <c r="T228" s="161">
        <f t="shared" si="48"/>
        <v>16.268645024010681</v>
      </c>
      <c r="U228" s="161">
        <f t="shared" si="48"/>
        <v>15.844972203363888</v>
      </c>
      <c r="V228" s="161">
        <f t="shared" si="48"/>
        <v>15.421299382717098</v>
      </c>
      <c r="W228" s="161">
        <f t="shared" si="48"/>
        <v>14.997626562070305</v>
      </c>
      <c r="X228" s="161">
        <f t="shared" si="48"/>
        <v>14.573953741423516</v>
      </c>
      <c r="Y228" s="161">
        <f t="shared" si="48"/>
        <v>14.150280920776723</v>
      </c>
      <c r="Z228" s="161">
        <f t="shared" si="48"/>
        <v>13.726608100129923</v>
      </c>
      <c r="AA228" s="161">
        <f t="shared" si="48"/>
        <v>13.553103812818218</v>
      </c>
      <c r="AB228" s="161">
        <f t="shared" si="48"/>
        <v>13.379599525506514</v>
      </c>
      <c r="AC228" s="161">
        <f t="shared" si="48"/>
        <v>13.206095238194813</v>
      </c>
      <c r="AD228" s="161">
        <f t="shared" si="48"/>
        <v>13.032590950883108</v>
      </c>
      <c r="AE228" s="161">
        <f t="shared" si="48"/>
        <v>12.859086663571404</v>
      </c>
      <c r="AF228" s="161">
        <f t="shared" si="48"/>
        <v>12.685582376259699</v>
      </c>
      <c r="AG228" s="161">
        <f t="shared" si="48"/>
        <v>12.512078088947998</v>
      </c>
      <c r="AH228" s="161">
        <f t="shared" si="48"/>
        <v>12.338573801636294</v>
      </c>
      <c r="AI228" s="161">
        <f t="shared" si="48"/>
        <v>12.165069514324589</v>
      </c>
      <c r="AJ228" s="161">
        <f t="shared" si="48"/>
        <v>11.991565227012885</v>
      </c>
      <c r="AK228" s="161">
        <f t="shared" si="48"/>
        <v>11.81806093970118</v>
      </c>
      <c r="AL228" s="161">
        <f t="shared" si="48"/>
        <v>11.644556652389475</v>
      </c>
      <c r="AM228" s="161">
        <f t="shared" si="48"/>
        <v>11.471052365077771</v>
      </c>
      <c r="AN228" s="161">
        <f t="shared" si="48"/>
        <v>11.297548077766066</v>
      </c>
      <c r="AO228" s="161">
        <f t="shared" si="48"/>
        <v>11.124043790454357</v>
      </c>
    </row>
    <row r="229" spans="7:67" ht="14.25" customHeight="1" thickBot="1">
      <c r="G229" s="22"/>
      <c r="H229" s="302"/>
      <c r="J229" s="304"/>
      <c r="K229" s="144" t="s">
        <v>229</v>
      </c>
      <c r="L229" s="144" t="s">
        <v>214</v>
      </c>
      <c r="M229" s="162">
        <f t="shared" si="48"/>
        <v>20.583832601636189</v>
      </c>
      <c r="N229" s="162">
        <f t="shared" si="48"/>
        <v>18.810681947891432</v>
      </c>
      <c r="O229" s="162">
        <f t="shared" si="48"/>
        <v>18.697334652293776</v>
      </c>
      <c r="P229" s="162">
        <f t="shared" si="48"/>
        <v>18.58398735669612</v>
      </c>
      <c r="Q229" s="162">
        <f t="shared" si="48"/>
        <v>18.470640061098464</v>
      </c>
      <c r="R229" s="162">
        <f t="shared" si="48"/>
        <v>18.357292765500809</v>
      </c>
      <c r="S229" s="162">
        <f t="shared" si="48"/>
        <v>18.243945469903153</v>
      </c>
      <c r="T229" s="162">
        <f t="shared" si="48"/>
        <v>18.130598174305501</v>
      </c>
      <c r="U229" s="162">
        <f t="shared" si="48"/>
        <v>18.017250878707845</v>
      </c>
      <c r="V229" s="162">
        <f t="shared" si="48"/>
        <v>17.903903583110189</v>
      </c>
      <c r="W229" s="162">
        <f t="shared" si="48"/>
        <v>17.790556287512533</v>
      </c>
      <c r="X229" s="162">
        <f t="shared" si="48"/>
        <v>17.677208991914878</v>
      </c>
      <c r="Y229" s="162">
        <f t="shared" si="48"/>
        <v>17.563861696317222</v>
      </c>
      <c r="Z229" s="162">
        <f t="shared" si="48"/>
        <v>17.45051440071957</v>
      </c>
      <c r="AA229" s="162">
        <f t="shared" si="48"/>
        <v>17.202253980680258</v>
      </c>
      <c r="AB229" s="162">
        <f t="shared" si="48"/>
        <v>16.953993560640949</v>
      </c>
      <c r="AC229" s="162">
        <f t="shared" si="48"/>
        <v>16.705733140601637</v>
      </c>
      <c r="AD229" s="162">
        <f t="shared" si="48"/>
        <v>16.457472720562329</v>
      </c>
      <c r="AE229" s="162">
        <f t="shared" si="48"/>
        <v>16.209212300523021</v>
      </c>
      <c r="AF229" s="162">
        <f t="shared" si="48"/>
        <v>15.960951880483709</v>
      </c>
      <c r="AG229" s="162">
        <f t="shared" si="48"/>
        <v>15.7126914604444</v>
      </c>
      <c r="AH229" s="162">
        <f t="shared" si="48"/>
        <v>15.464431040405092</v>
      </c>
      <c r="AI229" s="162">
        <f t="shared" si="48"/>
        <v>15.216170620365784</v>
      </c>
      <c r="AJ229" s="162">
        <f t="shared" si="48"/>
        <v>14.967910200326472</v>
      </c>
      <c r="AK229" s="162">
        <f t="shared" si="48"/>
        <v>14.719649780287163</v>
      </c>
      <c r="AL229" s="162">
        <f t="shared" si="48"/>
        <v>14.471389360247855</v>
      </c>
      <c r="AM229" s="162">
        <f t="shared" si="48"/>
        <v>14.223128940208543</v>
      </c>
      <c r="AN229" s="162">
        <f t="shared" si="48"/>
        <v>13.974868520169235</v>
      </c>
      <c r="AO229" s="162">
        <f t="shared" si="48"/>
        <v>13.726608100129923</v>
      </c>
      <c r="BE229"/>
      <c r="BF229"/>
      <c r="BG229"/>
    </row>
    <row r="230" spans="7:67" ht="14.25" customHeight="1" thickTop="1">
      <c r="G230" s="22"/>
      <c r="H230" s="302"/>
      <c r="J230" s="304"/>
      <c r="K230" s="140" t="s">
        <v>230</v>
      </c>
      <c r="L230" s="140" t="s">
        <v>219</v>
      </c>
      <c r="M230" s="160">
        <f t="shared" si="48"/>
        <v>20.583832601636189</v>
      </c>
      <c r="N230" s="160">
        <f t="shared" si="48"/>
        <v>18.810681947891432</v>
      </c>
      <c r="O230" s="160">
        <f t="shared" si="48"/>
        <v>18.170128768105009</v>
      </c>
      <c r="P230" s="160">
        <f t="shared" si="48"/>
        <v>17.529575588318586</v>
      </c>
      <c r="Q230" s="160">
        <f t="shared" si="48"/>
        <v>16.889022408532167</v>
      </c>
      <c r="R230" s="160">
        <f t="shared" si="48"/>
        <v>16.248469228745744</v>
      </c>
      <c r="S230" s="160">
        <f t="shared" si="48"/>
        <v>15.607916048959321</v>
      </c>
      <c r="T230" s="160">
        <f t="shared" si="48"/>
        <v>14.967362869172899</v>
      </c>
      <c r="U230" s="160">
        <f t="shared" si="48"/>
        <v>14.326809689386476</v>
      </c>
      <c r="V230" s="160">
        <f t="shared" si="48"/>
        <v>13.686256509600053</v>
      </c>
      <c r="W230" s="160">
        <f t="shared" si="48"/>
        <v>13.045703329813634</v>
      </c>
      <c r="X230" s="160">
        <f t="shared" si="48"/>
        <v>12.405150150027211</v>
      </c>
      <c r="Y230" s="160">
        <f t="shared" si="48"/>
        <v>11.764596970240788</v>
      </c>
      <c r="Z230" s="160">
        <f t="shared" si="48"/>
        <v>11.124043790454357</v>
      </c>
      <c r="AA230" s="160">
        <f t="shared" si="48"/>
        <v>11.037156068383243</v>
      </c>
      <c r="AB230" s="160">
        <f t="shared" si="48"/>
        <v>10.950268346312132</v>
      </c>
      <c r="AC230" s="160">
        <f t="shared" si="48"/>
        <v>10.863380624241021</v>
      </c>
      <c r="AD230" s="160">
        <f t="shared" si="48"/>
        <v>10.77649290216991</v>
      </c>
      <c r="AE230" s="160">
        <f t="shared" si="48"/>
        <v>10.689605180098798</v>
      </c>
      <c r="AF230" s="160">
        <f t="shared" si="48"/>
        <v>10.602717458027687</v>
      </c>
      <c r="AG230" s="160">
        <f t="shared" si="48"/>
        <v>10.515829735956574</v>
      </c>
      <c r="AH230" s="160">
        <f t="shared" si="48"/>
        <v>10.428942013885461</v>
      </c>
      <c r="AI230" s="160">
        <f t="shared" si="48"/>
        <v>10.342054291814351</v>
      </c>
      <c r="AJ230" s="160">
        <f t="shared" si="48"/>
        <v>10.255166569743238</v>
      </c>
      <c r="AK230" s="160">
        <f t="shared" si="48"/>
        <v>10.168278847672127</v>
      </c>
      <c r="AL230" s="160">
        <f t="shared" si="48"/>
        <v>10.081391125601016</v>
      </c>
      <c r="AM230" s="160">
        <f t="shared" si="48"/>
        <v>9.9945034035299045</v>
      </c>
      <c r="AN230" s="160">
        <f t="shared" si="48"/>
        <v>9.9076156814587932</v>
      </c>
      <c r="AO230" s="160">
        <f t="shared" si="48"/>
        <v>9.8207279593876837</v>
      </c>
      <c r="AT230"/>
      <c r="AU230"/>
      <c r="AV230"/>
      <c r="AW230"/>
      <c r="AZ230"/>
      <c r="BA230"/>
      <c r="BB230"/>
      <c r="BC230"/>
      <c r="BD230"/>
      <c r="BH230"/>
      <c r="BI230"/>
      <c r="BJ230"/>
      <c r="BK230"/>
      <c r="BL230"/>
      <c r="BM230"/>
      <c r="BN230"/>
      <c r="BO230"/>
    </row>
    <row r="231" spans="7:67" ht="14.25" customHeight="1">
      <c r="G231" s="22"/>
      <c r="H231" s="302"/>
      <c r="J231" s="304"/>
      <c r="K231" s="19" t="s">
        <v>230</v>
      </c>
      <c r="L231" s="129" t="s">
        <v>218</v>
      </c>
      <c r="M231" s="161">
        <f t="shared" si="48"/>
        <v>20.583832601636189</v>
      </c>
      <c r="N231" s="161">
        <f t="shared" si="48"/>
        <v>18.810681947891432</v>
      </c>
      <c r="O231" s="161">
        <f t="shared" si="48"/>
        <v>18.387009127244639</v>
      </c>
      <c r="P231" s="161">
        <f t="shared" si="48"/>
        <v>17.963336306597849</v>
      </c>
      <c r="Q231" s="161">
        <f t="shared" si="48"/>
        <v>17.539663485951056</v>
      </c>
      <c r="R231" s="161">
        <f t="shared" si="48"/>
        <v>17.115990665304263</v>
      </c>
      <c r="S231" s="161">
        <f t="shared" si="48"/>
        <v>16.692317844657474</v>
      </c>
      <c r="T231" s="161">
        <f t="shared" si="48"/>
        <v>16.268645024010681</v>
      </c>
      <c r="U231" s="161">
        <f t="shared" si="48"/>
        <v>15.844972203363888</v>
      </c>
      <c r="V231" s="161">
        <f t="shared" si="48"/>
        <v>15.421299382717098</v>
      </c>
      <c r="W231" s="161">
        <f t="shared" si="48"/>
        <v>14.997626562070305</v>
      </c>
      <c r="X231" s="161">
        <f t="shared" si="48"/>
        <v>14.573953741423516</v>
      </c>
      <c r="Y231" s="161">
        <f t="shared" si="48"/>
        <v>14.150280920776723</v>
      </c>
      <c r="Z231" s="161">
        <f t="shared" si="48"/>
        <v>13.726608100129923</v>
      </c>
      <c r="AA231" s="161">
        <f t="shared" si="48"/>
        <v>13.553103812818218</v>
      </c>
      <c r="AB231" s="161">
        <f t="shared" si="48"/>
        <v>13.379599525506514</v>
      </c>
      <c r="AC231" s="161">
        <f t="shared" si="48"/>
        <v>13.206095238194813</v>
      </c>
      <c r="AD231" s="161">
        <f t="shared" si="48"/>
        <v>13.032590950883108</v>
      </c>
      <c r="AE231" s="161">
        <f t="shared" si="48"/>
        <v>12.859086663571404</v>
      </c>
      <c r="AF231" s="161">
        <f t="shared" si="48"/>
        <v>12.685582376259699</v>
      </c>
      <c r="AG231" s="161">
        <f t="shared" si="48"/>
        <v>12.512078088947998</v>
      </c>
      <c r="AH231" s="161">
        <f t="shared" si="48"/>
        <v>12.338573801636294</v>
      </c>
      <c r="AI231" s="161">
        <f t="shared" si="48"/>
        <v>12.165069514324589</v>
      </c>
      <c r="AJ231" s="161">
        <f t="shared" si="48"/>
        <v>11.991565227012885</v>
      </c>
      <c r="AK231" s="161">
        <f t="shared" si="48"/>
        <v>11.81806093970118</v>
      </c>
      <c r="AL231" s="161">
        <f t="shared" si="48"/>
        <v>11.644556652389475</v>
      </c>
      <c r="AM231" s="161">
        <f t="shared" si="48"/>
        <v>11.471052365077771</v>
      </c>
      <c r="AN231" s="161">
        <f t="shared" si="48"/>
        <v>11.297548077766066</v>
      </c>
      <c r="AO231" s="161">
        <f t="shared" si="48"/>
        <v>11.124043790454357</v>
      </c>
      <c r="AX231"/>
      <c r="AY231"/>
    </row>
    <row r="232" spans="7:67" ht="14.25" customHeight="1" thickBot="1">
      <c r="G232" s="22"/>
      <c r="H232" s="302"/>
      <c r="J232" s="304"/>
      <c r="K232" s="144" t="s">
        <v>230</v>
      </c>
      <c r="L232" s="144" t="s">
        <v>214</v>
      </c>
      <c r="M232" s="162">
        <f t="shared" si="48"/>
        <v>20.583832601636189</v>
      </c>
      <c r="N232" s="162">
        <f t="shared" si="48"/>
        <v>18.810681947891432</v>
      </c>
      <c r="O232" s="162">
        <f t="shared" si="48"/>
        <v>18.697334652293776</v>
      </c>
      <c r="P232" s="162">
        <f t="shared" si="48"/>
        <v>18.58398735669612</v>
      </c>
      <c r="Q232" s="162">
        <f t="shared" si="48"/>
        <v>18.470640061098464</v>
      </c>
      <c r="R232" s="162">
        <f t="shared" si="48"/>
        <v>18.357292765500809</v>
      </c>
      <c r="S232" s="162">
        <f t="shared" si="48"/>
        <v>18.243945469903153</v>
      </c>
      <c r="T232" s="162">
        <f t="shared" si="48"/>
        <v>18.130598174305501</v>
      </c>
      <c r="U232" s="162">
        <f t="shared" si="48"/>
        <v>18.017250878707845</v>
      </c>
      <c r="V232" s="162">
        <f t="shared" si="48"/>
        <v>17.903903583110189</v>
      </c>
      <c r="W232" s="162">
        <f t="shared" si="48"/>
        <v>17.790556287512533</v>
      </c>
      <c r="X232" s="162">
        <f t="shared" si="48"/>
        <v>17.677208991914878</v>
      </c>
      <c r="Y232" s="162">
        <f t="shared" si="48"/>
        <v>17.563861696317222</v>
      </c>
      <c r="Z232" s="162">
        <f t="shared" si="48"/>
        <v>17.45051440071957</v>
      </c>
      <c r="AA232" s="162">
        <f t="shared" si="48"/>
        <v>17.202253980680258</v>
      </c>
      <c r="AB232" s="162">
        <f t="shared" si="48"/>
        <v>16.953993560640949</v>
      </c>
      <c r="AC232" s="162">
        <f t="shared" si="48"/>
        <v>16.705733140601637</v>
      </c>
      <c r="AD232" s="162">
        <f t="shared" si="48"/>
        <v>16.457472720562329</v>
      </c>
      <c r="AE232" s="162">
        <f t="shared" si="48"/>
        <v>16.209212300523021</v>
      </c>
      <c r="AF232" s="162">
        <f t="shared" si="48"/>
        <v>15.960951880483709</v>
      </c>
      <c r="AG232" s="162">
        <f t="shared" si="48"/>
        <v>15.7126914604444</v>
      </c>
      <c r="AH232" s="162">
        <f t="shared" si="48"/>
        <v>15.464431040405092</v>
      </c>
      <c r="AI232" s="162">
        <f t="shared" si="48"/>
        <v>15.216170620365784</v>
      </c>
      <c r="AJ232" s="162">
        <f t="shared" si="48"/>
        <v>14.967910200326472</v>
      </c>
      <c r="AK232" s="162">
        <f t="shared" si="48"/>
        <v>14.719649780287163</v>
      </c>
      <c r="AL232" s="162">
        <f t="shared" si="48"/>
        <v>14.471389360247855</v>
      </c>
      <c r="AM232" s="162">
        <f t="shared" si="48"/>
        <v>14.223128940208543</v>
      </c>
      <c r="AN232" s="162">
        <f t="shared" si="48"/>
        <v>13.974868520169235</v>
      </c>
      <c r="AO232" s="162">
        <f t="shared" si="48"/>
        <v>13.726608100129923</v>
      </c>
    </row>
    <row r="233" spans="7:67" ht="14.25" customHeight="1" thickTop="1">
      <c r="G233" s="22"/>
      <c r="H233" s="302"/>
      <c r="J233" s="304"/>
      <c r="K233" s="140" t="s">
        <v>231</v>
      </c>
      <c r="L233" s="140" t="s">
        <v>219</v>
      </c>
      <c r="M233" s="160">
        <f t="shared" si="48"/>
        <v>20.583832601636189</v>
      </c>
      <c r="N233" s="160">
        <f t="shared" si="48"/>
        <v>18.810681947891432</v>
      </c>
      <c r="O233" s="160">
        <f t="shared" si="48"/>
        <v>18.170128768105009</v>
      </c>
      <c r="P233" s="160">
        <f t="shared" si="48"/>
        <v>17.529575588318586</v>
      </c>
      <c r="Q233" s="160">
        <f t="shared" si="48"/>
        <v>16.889022408532167</v>
      </c>
      <c r="R233" s="160">
        <f t="shared" si="48"/>
        <v>16.248469228745744</v>
      </c>
      <c r="S233" s="160">
        <f t="shared" si="48"/>
        <v>15.607916048959321</v>
      </c>
      <c r="T233" s="160">
        <f t="shared" si="48"/>
        <v>14.967362869172899</v>
      </c>
      <c r="U233" s="160">
        <f t="shared" si="48"/>
        <v>14.326809689386476</v>
      </c>
      <c r="V233" s="160">
        <f t="shared" si="48"/>
        <v>13.686256509600053</v>
      </c>
      <c r="W233" s="160">
        <f t="shared" si="48"/>
        <v>13.045703329813634</v>
      </c>
      <c r="X233" s="160">
        <f t="shared" si="48"/>
        <v>12.405150150027211</v>
      </c>
      <c r="Y233" s="160">
        <f t="shared" si="48"/>
        <v>11.764596970240788</v>
      </c>
      <c r="Z233" s="160">
        <f t="shared" si="48"/>
        <v>11.124043790454357</v>
      </c>
      <c r="AA233" s="160">
        <f t="shared" si="48"/>
        <v>11.037156068383243</v>
      </c>
      <c r="AB233" s="160">
        <f t="shared" si="48"/>
        <v>10.950268346312132</v>
      </c>
      <c r="AC233" s="160">
        <f t="shared" si="48"/>
        <v>10.863380624241021</v>
      </c>
      <c r="AD233" s="160">
        <f t="shared" si="48"/>
        <v>10.77649290216991</v>
      </c>
      <c r="AE233" s="160">
        <f t="shared" si="48"/>
        <v>10.689605180098798</v>
      </c>
      <c r="AF233" s="160">
        <f t="shared" si="48"/>
        <v>10.602717458027687</v>
      </c>
      <c r="AG233" s="160">
        <f t="shared" si="48"/>
        <v>10.515829735956574</v>
      </c>
      <c r="AH233" s="160">
        <f t="shared" si="48"/>
        <v>10.428942013885461</v>
      </c>
      <c r="AI233" s="160">
        <f t="shared" si="48"/>
        <v>10.342054291814351</v>
      </c>
      <c r="AJ233" s="160">
        <f t="shared" si="48"/>
        <v>10.255166569743238</v>
      </c>
      <c r="AK233" s="160">
        <f t="shared" si="48"/>
        <v>10.168278847672127</v>
      </c>
      <c r="AL233" s="160">
        <f t="shared" si="48"/>
        <v>10.081391125601016</v>
      </c>
      <c r="AM233" s="160">
        <f t="shared" si="48"/>
        <v>9.9945034035299045</v>
      </c>
      <c r="AN233" s="160">
        <f t="shared" si="48"/>
        <v>9.9076156814587932</v>
      </c>
      <c r="AO233" s="160">
        <f t="shared" si="48"/>
        <v>9.8207279593876837</v>
      </c>
      <c r="AT233"/>
      <c r="AU233"/>
      <c r="AV233"/>
      <c r="AW233"/>
      <c r="AZ233"/>
      <c r="BA233"/>
      <c r="BB233"/>
      <c r="BC233"/>
      <c r="BD233"/>
      <c r="BH233"/>
      <c r="BI233"/>
      <c r="BJ233"/>
      <c r="BK233"/>
      <c r="BL233"/>
      <c r="BM233"/>
      <c r="BN233"/>
      <c r="BO233"/>
    </row>
    <row r="234" spans="7:67" ht="14.25" customHeight="1">
      <c r="G234" s="22"/>
      <c r="H234" s="302"/>
      <c r="J234" s="304"/>
      <c r="K234" s="19" t="s">
        <v>231</v>
      </c>
      <c r="L234" s="129" t="s">
        <v>218</v>
      </c>
      <c r="M234" s="161">
        <f t="shared" si="48"/>
        <v>20.583832601636189</v>
      </c>
      <c r="N234" s="161">
        <f t="shared" si="48"/>
        <v>18.810681947891432</v>
      </c>
      <c r="O234" s="161">
        <f t="shared" si="48"/>
        <v>18.387009127244639</v>
      </c>
      <c r="P234" s="161">
        <f t="shared" si="48"/>
        <v>17.963336306597849</v>
      </c>
      <c r="Q234" s="161">
        <f t="shared" si="48"/>
        <v>17.539663485951056</v>
      </c>
      <c r="R234" s="161">
        <f t="shared" si="48"/>
        <v>17.115990665304263</v>
      </c>
      <c r="S234" s="161">
        <f t="shared" si="48"/>
        <v>16.692317844657474</v>
      </c>
      <c r="T234" s="161">
        <f t="shared" si="48"/>
        <v>16.268645024010681</v>
      </c>
      <c r="U234" s="161">
        <f t="shared" si="48"/>
        <v>15.844972203363888</v>
      </c>
      <c r="V234" s="161">
        <f t="shared" si="48"/>
        <v>15.421299382717098</v>
      </c>
      <c r="W234" s="161">
        <f t="shared" si="48"/>
        <v>14.997626562070305</v>
      </c>
      <c r="X234" s="161">
        <f t="shared" si="48"/>
        <v>14.573953741423516</v>
      </c>
      <c r="Y234" s="161">
        <f t="shared" si="48"/>
        <v>14.150280920776723</v>
      </c>
      <c r="Z234" s="161">
        <f t="shared" si="48"/>
        <v>13.726608100129923</v>
      </c>
      <c r="AA234" s="161">
        <f t="shared" si="48"/>
        <v>13.553103812818218</v>
      </c>
      <c r="AB234" s="161">
        <f t="shared" si="48"/>
        <v>13.379599525506514</v>
      </c>
      <c r="AC234" s="161">
        <f t="shared" si="48"/>
        <v>13.206095238194813</v>
      </c>
      <c r="AD234" s="161">
        <f t="shared" si="48"/>
        <v>13.032590950883108</v>
      </c>
      <c r="AE234" s="161">
        <f t="shared" si="48"/>
        <v>12.859086663571404</v>
      </c>
      <c r="AF234" s="161">
        <f t="shared" si="48"/>
        <v>12.685582376259699</v>
      </c>
      <c r="AG234" s="161">
        <f t="shared" si="48"/>
        <v>12.512078088947998</v>
      </c>
      <c r="AH234" s="161">
        <f t="shared" si="48"/>
        <v>12.338573801636294</v>
      </c>
      <c r="AI234" s="161">
        <f t="shared" si="48"/>
        <v>12.165069514324589</v>
      </c>
      <c r="AJ234" s="161">
        <f t="shared" si="48"/>
        <v>11.991565227012885</v>
      </c>
      <c r="AK234" s="161">
        <f t="shared" si="48"/>
        <v>11.81806093970118</v>
      </c>
      <c r="AL234" s="161">
        <f t="shared" si="48"/>
        <v>11.644556652389475</v>
      </c>
      <c r="AM234" s="161">
        <f t="shared" si="48"/>
        <v>11.471052365077771</v>
      </c>
      <c r="AN234" s="161">
        <f t="shared" si="48"/>
        <v>11.297548077766066</v>
      </c>
      <c r="AO234" s="161">
        <f t="shared" si="48"/>
        <v>11.124043790454357</v>
      </c>
      <c r="AX234"/>
      <c r="AY234"/>
    </row>
    <row r="235" spans="7:67" ht="14.25" customHeight="1" thickBot="1">
      <c r="G235" s="22"/>
      <c r="H235" s="302"/>
      <c r="J235" s="304"/>
      <c r="K235" s="144" t="s">
        <v>231</v>
      </c>
      <c r="L235" s="144" t="s">
        <v>214</v>
      </c>
      <c r="M235" s="162">
        <f t="shared" si="48"/>
        <v>20.583832601636189</v>
      </c>
      <c r="N235" s="162">
        <f t="shared" si="48"/>
        <v>18.810681947891432</v>
      </c>
      <c r="O235" s="162">
        <f t="shared" si="48"/>
        <v>18.697334652293776</v>
      </c>
      <c r="P235" s="162">
        <f t="shared" si="48"/>
        <v>18.58398735669612</v>
      </c>
      <c r="Q235" s="162">
        <f t="shared" si="48"/>
        <v>18.470640061098464</v>
      </c>
      <c r="R235" s="162">
        <f t="shared" si="48"/>
        <v>18.357292765500809</v>
      </c>
      <c r="S235" s="162">
        <f t="shared" si="48"/>
        <v>18.243945469903153</v>
      </c>
      <c r="T235" s="162">
        <f t="shared" si="48"/>
        <v>18.130598174305501</v>
      </c>
      <c r="U235" s="162">
        <f t="shared" si="48"/>
        <v>18.017250878707845</v>
      </c>
      <c r="V235" s="162">
        <f t="shared" si="48"/>
        <v>17.903903583110189</v>
      </c>
      <c r="W235" s="162">
        <f t="shared" si="48"/>
        <v>17.790556287512533</v>
      </c>
      <c r="X235" s="162">
        <f t="shared" si="48"/>
        <v>17.677208991914878</v>
      </c>
      <c r="Y235" s="162">
        <f t="shared" si="48"/>
        <v>17.563861696317222</v>
      </c>
      <c r="Z235" s="162">
        <f t="shared" si="48"/>
        <v>17.45051440071957</v>
      </c>
      <c r="AA235" s="162">
        <f t="shared" si="48"/>
        <v>17.202253980680258</v>
      </c>
      <c r="AB235" s="162">
        <f t="shared" si="48"/>
        <v>16.953993560640949</v>
      </c>
      <c r="AC235" s="162">
        <f t="shared" si="48"/>
        <v>16.705733140601637</v>
      </c>
      <c r="AD235" s="162">
        <f t="shared" si="48"/>
        <v>16.457472720562329</v>
      </c>
      <c r="AE235" s="162">
        <f t="shared" si="48"/>
        <v>16.209212300523021</v>
      </c>
      <c r="AF235" s="162">
        <f t="shared" si="48"/>
        <v>15.960951880483709</v>
      </c>
      <c r="AG235" s="162">
        <f t="shared" si="48"/>
        <v>15.7126914604444</v>
      </c>
      <c r="AH235" s="162">
        <f t="shared" si="48"/>
        <v>15.464431040405092</v>
      </c>
      <c r="AI235" s="162">
        <f t="shared" si="48"/>
        <v>15.216170620365784</v>
      </c>
      <c r="AJ235" s="162">
        <f t="shared" ref="AJ235:AO235" si="49">AJ232</f>
        <v>14.967910200326472</v>
      </c>
      <c r="AK235" s="162">
        <f t="shared" si="49"/>
        <v>14.719649780287163</v>
      </c>
      <c r="AL235" s="162">
        <f t="shared" si="49"/>
        <v>14.471389360247855</v>
      </c>
      <c r="AM235" s="162">
        <f t="shared" si="49"/>
        <v>14.223128940208543</v>
      </c>
      <c r="AN235" s="162">
        <f t="shared" si="49"/>
        <v>13.974868520169235</v>
      </c>
      <c r="AO235" s="162">
        <f t="shared" si="49"/>
        <v>13.726608100129923</v>
      </c>
    </row>
    <row r="236" spans="7:67" ht="14.25" customHeight="1" thickTop="1">
      <c r="G236" s="22"/>
      <c r="H236" s="302"/>
      <c r="J236" s="304"/>
      <c r="K236" s="140" t="s">
        <v>232</v>
      </c>
      <c r="L236" s="140" t="s">
        <v>219</v>
      </c>
      <c r="M236" s="160">
        <f t="shared" ref="M236:AO244" si="50">M233</f>
        <v>20.583832601636189</v>
      </c>
      <c r="N236" s="160">
        <f t="shared" si="50"/>
        <v>18.810681947891432</v>
      </c>
      <c r="O236" s="160">
        <f t="shared" si="50"/>
        <v>18.170128768105009</v>
      </c>
      <c r="P236" s="160">
        <f t="shared" si="50"/>
        <v>17.529575588318586</v>
      </c>
      <c r="Q236" s="160">
        <f t="shared" si="50"/>
        <v>16.889022408532167</v>
      </c>
      <c r="R236" s="160">
        <f t="shared" si="50"/>
        <v>16.248469228745744</v>
      </c>
      <c r="S236" s="160">
        <f t="shared" si="50"/>
        <v>15.607916048959321</v>
      </c>
      <c r="T236" s="160">
        <f t="shared" si="50"/>
        <v>14.967362869172899</v>
      </c>
      <c r="U236" s="160">
        <f t="shared" si="50"/>
        <v>14.326809689386476</v>
      </c>
      <c r="V236" s="160">
        <f t="shared" si="50"/>
        <v>13.686256509600053</v>
      </c>
      <c r="W236" s="160">
        <f t="shared" si="50"/>
        <v>13.045703329813634</v>
      </c>
      <c r="X236" s="160">
        <f t="shared" si="50"/>
        <v>12.405150150027211</v>
      </c>
      <c r="Y236" s="160">
        <f t="shared" si="50"/>
        <v>11.764596970240788</v>
      </c>
      <c r="Z236" s="160">
        <f t="shared" si="50"/>
        <v>11.124043790454357</v>
      </c>
      <c r="AA236" s="160">
        <f t="shared" si="50"/>
        <v>11.037156068383243</v>
      </c>
      <c r="AB236" s="160">
        <f t="shared" si="50"/>
        <v>10.950268346312132</v>
      </c>
      <c r="AC236" s="160">
        <f t="shared" si="50"/>
        <v>10.863380624241021</v>
      </c>
      <c r="AD236" s="160">
        <f t="shared" si="50"/>
        <v>10.77649290216991</v>
      </c>
      <c r="AE236" s="160">
        <f t="shared" si="50"/>
        <v>10.689605180098798</v>
      </c>
      <c r="AF236" s="160">
        <f t="shared" si="50"/>
        <v>10.602717458027687</v>
      </c>
      <c r="AG236" s="160">
        <f t="shared" si="50"/>
        <v>10.515829735956574</v>
      </c>
      <c r="AH236" s="160">
        <f t="shared" si="50"/>
        <v>10.428942013885461</v>
      </c>
      <c r="AI236" s="160">
        <f t="shared" si="50"/>
        <v>10.342054291814351</v>
      </c>
      <c r="AJ236" s="160">
        <f t="shared" si="50"/>
        <v>10.255166569743238</v>
      </c>
      <c r="AK236" s="160">
        <f t="shared" si="50"/>
        <v>10.168278847672127</v>
      </c>
      <c r="AL236" s="160">
        <f t="shared" si="50"/>
        <v>10.081391125601016</v>
      </c>
      <c r="AM236" s="160">
        <f t="shared" si="50"/>
        <v>9.9945034035299045</v>
      </c>
      <c r="AN236" s="160">
        <f t="shared" si="50"/>
        <v>9.9076156814587932</v>
      </c>
      <c r="AO236" s="160">
        <f t="shared" si="50"/>
        <v>9.8207279593876837</v>
      </c>
      <c r="AT236"/>
      <c r="AU236"/>
      <c r="AV236"/>
      <c r="AW236"/>
      <c r="AZ236"/>
      <c r="BA236"/>
      <c r="BB236"/>
      <c r="BC236"/>
      <c r="BD236"/>
      <c r="BH236"/>
      <c r="BI236"/>
      <c r="BJ236"/>
      <c r="BK236"/>
      <c r="BL236"/>
      <c r="BM236"/>
      <c r="BN236"/>
      <c r="BO236"/>
    </row>
    <row r="237" spans="7:67" ht="14.25" customHeight="1">
      <c r="G237" s="22"/>
      <c r="H237" s="302"/>
      <c r="J237" s="304"/>
      <c r="K237" s="19" t="s">
        <v>232</v>
      </c>
      <c r="L237" s="129" t="s">
        <v>218</v>
      </c>
      <c r="M237" s="161">
        <f t="shared" si="50"/>
        <v>20.583832601636189</v>
      </c>
      <c r="N237" s="161">
        <f t="shared" si="50"/>
        <v>18.810681947891432</v>
      </c>
      <c r="O237" s="161">
        <f t="shared" si="50"/>
        <v>18.387009127244639</v>
      </c>
      <c r="P237" s="161">
        <f t="shared" si="50"/>
        <v>17.963336306597849</v>
      </c>
      <c r="Q237" s="161">
        <f t="shared" si="50"/>
        <v>17.539663485951056</v>
      </c>
      <c r="R237" s="161">
        <f t="shared" si="50"/>
        <v>17.115990665304263</v>
      </c>
      <c r="S237" s="161">
        <f t="shared" si="50"/>
        <v>16.692317844657474</v>
      </c>
      <c r="T237" s="161">
        <f t="shared" si="50"/>
        <v>16.268645024010681</v>
      </c>
      <c r="U237" s="161">
        <f t="shared" si="50"/>
        <v>15.844972203363888</v>
      </c>
      <c r="V237" s="161">
        <f t="shared" si="50"/>
        <v>15.421299382717098</v>
      </c>
      <c r="W237" s="161">
        <f t="shared" si="50"/>
        <v>14.997626562070305</v>
      </c>
      <c r="X237" s="161">
        <f t="shared" si="50"/>
        <v>14.573953741423516</v>
      </c>
      <c r="Y237" s="161">
        <f t="shared" si="50"/>
        <v>14.150280920776723</v>
      </c>
      <c r="Z237" s="161">
        <f t="shared" si="50"/>
        <v>13.726608100129923</v>
      </c>
      <c r="AA237" s="161">
        <f t="shared" si="50"/>
        <v>13.553103812818218</v>
      </c>
      <c r="AB237" s="161">
        <f t="shared" si="50"/>
        <v>13.379599525506514</v>
      </c>
      <c r="AC237" s="161">
        <f t="shared" si="50"/>
        <v>13.206095238194813</v>
      </c>
      <c r="AD237" s="161">
        <f t="shared" si="50"/>
        <v>13.032590950883108</v>
      </c>
      <c r="AE237" s="161">
        <f t="shared" si="50"/>
        <v>12.859086663571404</v>
      </c>
      <c r="AF237" s="161">
        <f t="shared" si="50"/>
        <v>12.685582376259699</v>
      </c>
      <c r="AG237" s="161">
        <f t="shared" si="50"/>
        <v>12.512078088947998</v>
      </c>
      <c r="AH237" s="161">
        <f t="shared" si="50"/>
        <v>12.338573801636294</v>
      </c>
      <c r="AI237" s="161">
        <f t="shared" si="50"/>
        <v>12.165069514324589</v>
      </c>
      <c r="AJ237" s="161">
        <f t="shared" si="50"/>
        <v>11.991565227012885</v>
      </c>
      <c r="AK237" s="161">
        <f t="shared" si="50"/>
        <v>11.81806093970118</v>
      </c>
      <c r="AL237" s="161">
        <f t="shared" si="50"/>
        <v>11.644556652389475</v>
      </c>
      <c r="AM237" s="161">
        <f t="shared" si="50"/>
        <v>11.471052365077771</v>
      </c>
      <c r="AN237" s="161">
        <f t="shared" si="50"/>
        <v>11.297548077766066</v>
      </c>
      <c r="AO237" s="161">
        <f t="shared" si="50"/>
        <v>11.124043790454357</v>
      </c>
      <c r="AX237"/>
      <c r="AY237"/>
    </row>
    <row r="238" spans="7:67" ht="14.25" customHeight="1" thickBot="1">
      <c r="G238" s="22"/>
      <c r="H238" s="302"/>
      <c r="J238" s="304"/>
      <c r="K238" s="144" t="s">
        <v>232</v>
      </c>
      <c r="L238" s="144" t="s">
        <v>214</v>
      </c>
      <c r="M238" s="162">
        <f t="shared" si="50"/>
        <v>20.583832601636189</v>
      </c>
      <c r="N238" s="162">
        <f t="shared" si="50"/>
        <v>18.810681947891432</v>
      </c>
      <c r="O238" s="162">
        <f t="shared" si="50"/>
        <v>18.697334652293776</v>
      </c>
      <c r="P238" s="162">
        <f t="shared" si="50"/>
        <v>18.58398735669612</v>
      </c>
      <c r="Q238" s="162">
        <f t="shared" si="50"/>
        <v>18.470640061098464</v>
      </c>
      <c r="R238" s="162">
        <f t="shared" si="50"/>
        <v>18.357292765500809</v>
      </c>
      <c r="S238" s="162">
        <f t="shared" si="50"/>
        <v>18.243945469903153</v>
      </c>
      <c r="T238" s="162">
        <f t="shared" si="50"/>
        <v>18.130598174305501</v>
      </c>
      <c r="U238" s="162">
        <f t="shared" si="50"/>
        <v>18.017250878707845</v>
      </c>
      <c r="V238" s="162">
        <f t="shared" si="50"/>
        <v>17.903903583110189</v>
      </c>
      <c r="W238" s="162">
        <f t="shared" si="50"/>
        <v>17.790556287512533</v>
      </c>
      <c r="X238" s="162">
        <f t="shared" si="50"/>
        <v>17.677208991914878</v>
      </c>
      <c r="Y238" s="162">
        <f t="shared" si="50"/>
        <v>17.563861696317222</v>
      </c>
      <c r="Z238" s="162">
        <f t="shared" si="50"/>
        <v>17.45051440071957</v>
      </c>
      <c r="AA238" s="162">
        <f t="shared" si="50"/>
        <v>17.202253980680258</v>
      </c>
      <c r="AB238" s="162">
        <f t="shared" si="50"/>
        <v>16.953993560640949</v>
      </c>
      <c r="AC238" s="162">
        <f t="shared" si="50"/>
        <v>16.705733140601637</v>
      </c>
      <c r="AD238" s="162">
        <f t="shared" si="50"/>
        <v>16.457472720562329</v>
      </c>
      <c r="AE238" s="162">
        <f t="shared" si="50"/>
        <v>16.209212300523021</v>
      </c>
      <c r="AF238" s="162">
        <f t="shared" si="50"/>
        <v>15.960951880483709</v>
      </c>
      <c r="AG238" s="162">
        <f t="shared" si="50"/>
        <v>15.7126914604444</v>
      </c>
      <c r="AH238" s="162">
        <f t="shared" si="50"/>
        <v>15.464431040405092</v>
      </c>
      <c r="AI238" s="162">
        <f t="shared" si="50"/>
        <v>15.216170620365784</v>
      </c>
      <c r="AJ238" s="162">
        <f t="shared" si="50"/>
        <v>14.967910200326472</v>
      </c>
      <c r="AK238" s="162">
        <f t="shared" si="50"/>
        <v>14.719649780287163</v>
      </c>
      <c r="AL238" s="162">
        <f t="shared" si="50"/>
        <v>14.471389360247855</v>
      </c>
      <c r="AM238" s="162">
        <f t="shared" si="50"/>
        <v>14.223128940208543</v>
      </c>
      <c r="AN238" s="162">
        <f t="shared" si="50"/>
        <v>13.974868520169235</v>
      </c>
      <c r="AO238" s="162">
        <f t="shared" si="50"/>
        <v>13.726608100129923</v>
      </c>
    </row>
    <row r="239" spans="7:67" ht="14.25" customHeight="1" thickTop="1">
      <c r="G239" s="22"/>
      <c r="H239" s="302"/>
      <c r="J239" s="304"/>
      <c r="K239" s="140" t="s">
        <v>233</v>
      </c>
      <c r="L239" s="140" t="s">
        <v>219</v>
      </c>
      <c r="M239" s="160">
        <f t="shared" si="50"/>
        <v>20.583832601636189</v>
      </c>
      <c r="N239" s="160">
        <f t="shared" si="50"/>
        <v>18.810681947891432</v>
      </c>
      <c r="O239" s="160">
        <f t="shared" si="50"/>
        <v>18.170128768105009</v>
      </c>
      <c r="P239" s="160">
        <f t="shared" si="50"/>
        <v>17.529575588318586</v>
      </c>
      <c r="Q239" s="160">
        <f t="shared" si="50"/>
        <v>16.889022408532167</v>
      </c>
      <c r="R239" s="160">
        <f t="shared" si="50"/>
        <v>16.248469228745744</v>
      </c>
      <c r="S239" s="160">
        <f t="shared" si="50"/>
        <v>15.607916048959321</v>
      </c>
      <c r="T239" s="160">
        <f t="shared" si="50"/>
        <v>14.967362869172899</v>
      </c>
      <c r="U239" s="160">
        <f t="shared" si="50"/>
        <v>14.326809689386476</v>
      </c>
      <c r="V239" s="160">
        <f t="shared" si="50"/>
        <v>13.686256509600053</v>
      </c>
      <c r="W239" s="160">
        <f t="shared" si="50"/>
        <v>13.045703329813634</v>
      </c>
      <c r="X239" s="160">
        <f t="shared" si="50"/>
        <v>12.405150150027211</v>
      </c>
      <c r="Y239" s="160">
        <f t="shared" si="50"/>
        <v>11.764596970240788</v>
      </c>
      <c r="Z239" s="160">
        <f t="shared" si="50"/>
        <v>11.124043790454357</v>
      </c>
      <c r="AA239" s="160">
        <f t="shared" si="50"/>
        <v>11.037156068383243</v>
      </c>
      <c r="AB239" s="160">
        <f t="shared" si="50"/>
        <v>10.950268346312132</v>
      </c>
      <c r="AC239" s="160">
        <f t="shared" si="50"/>
        <v>10.863380624241021</v>
      </c>
      <c r="AD239" s="160">
        <f t="shared" si="50"/>
        <v>10.77649290216991</v>
      </c>
      <c r="AE239" s="160">
        <f t="shared" si="50"/>
        <v>10.689605180098798</v>
      </c>
      <c r="AF239" s="160">
        <f t="shared" si="50"/>
        <v>10.602717458027687</v>
      </c>
      <c r="AG239" s="160">
        <f t="shared" si="50"/>
        <v>10.515829735956574</v>
      </c>
      <c r="AH239" s="160">
        <f t="shared" si="50"/>
        <v>10.428942013885461</v>
      </c>
      <c r="AI239" s="160">
        <f t="shared" si="50"/>
        <v>10.342054291814351</v>
      </c>
      <c r="AJ239" s="160">
        <f t="shared" si="50"/>
        <v>10.255166569743238</v>
      </c>
      <c r="AK239" s="160">
        <f t="shared" si="50"/>
        <v>10.168278847672127</v>
      </c>
      <c r="AL239" s="160">
        <f t="shared" si="50"/>
        <v>10.081391125601016</v>
      </c>
      <c r="AM239" s="160">
        <f t="shared" si="50"/>
        <v>9.9945034035299045</v>
      </c>
      <c r="AN239" s="160">
        <f t="shared" si="50"/>
        <v>9.9076156814587932</v>
      </c>
      <c r="AO239" s="160">
        <f t="shared" si="50"/>
        <v>9.8207279593876837</v>
      </c>
    </row>
    <row r="240" spans="7:67" ht="14.25" customHeight="1">
      <c r="G240" s="22"/>
      <c r="H240" s="302"/>
      <c r="J240" s="304"/>
      <c r="K240" s="19" t="s">
        <v>233</v>
      </c>
      <c r="L240" s="129" t="s">
        <v>218</v>
      </c>
      <c r="M240" s="161">
        <f t="shared" si="50"/>
        <v>20.583832601636189</v>
      </c>
      <c r="N240" s="161">
        <f t="shared" si="50"/>
        <v>18.810681947891432</v>
      </c>
      <c r="O240" s="161">
        <f t="shared" si="50"/>
        <v>18.387009127244639</v>
      </c>
      <c r="P240" s="161">
        <f t="shared" si="50"/>
        <v>17.963336306597849</v>
      </c>
      <c r="Q240" s="161">
        <f t="shared" si="50"/>
        <v>17.539663485951056</v>
      </c>
      <c r="R240" s="161">
        <f t="shared" si="50"/>
        <v>17.115990665304263</v>
      </c>
      <c r="S240" s="161">
        <f t="shared" si="50"/>
        <v>16.692317844657474</v>
      </c>
      <c r="T240" s="161">
        <f t="shared" si="50"/>
        <v>16.268645024010681</v>
      </c>
      <c r="U240" s="161">
        <f t="shared" si="50"/>
        <v>15.844972203363888</v>
      </c>
      <c r="V240" s="161">
        <f t="shared" si="50"/>
        <v>15.421299382717098</v>
      </c>
      <c r="W240" s="161">
        <f t="shared" si="50"/>
        <v>14.997626562070305</v>
      </c>
      <c r="X240" s="161">
        <f t="shared" si="50"/>
        <v>14.573953741423516</v>
      </c>
      <c r="Y240" s="161">
        <f t="shared" si="50"/>
        <v>14.150280920776723</v>
      </c>
      <c r="Z240" s="161">
        <f t="shared" si="50"/>
        <v>13.726608100129923</v>
      </c>
      <c r="AA240" s="161">
        <f t="shared" si="50"/>
        <v>13.553103812818218</v>
      </c>
      <c r="AB240" s="161">
        <f t="shared" si="50"/>
        <v>13.379599525506514</v>
      </c>
      <c r="AC240" s="161">
        <f t="shared" si="50"/>
        <v>13.206095238194813</v>
      </c>
      <c r="AD240" s="161">
        <f t="shared" si="50"/>
        <v>13.032590950883108</v>
      </c>
      <c r="AE240" s="161">
        <f t="shared" si="50"/>
        <v>12.859086663571404</v>
      </c>
      <c r="AF240" s="161">
        <f t="shared" si="50"/>
        <v>12.685582376259699</v>
      </c>
      <c r="AG240" s="161">
        <f t="shared" si="50"/>
        <v>12.512078088947998</v>
      </c>
      <c r="AH240" s="161">
        <f t="shared" si="50"/>
        <v>12.338573801636294</v>
      </c>
      <c r="AI240" s="161">
        <f t="shared" si="50"/>
        <v>12.165069514324589</v>
      </c>
      <c r="AJ240" s="161">
        <f t="shared" si="50"/>
        <v>11.991565227012885</v>
      </c>
      <c r="AK240" s="161">
        <f t="shared" si="50"/>
        <v>11.81806093970118</v>
      </c>
      <c r="AL240" s="161">
        <f t="shared" si="50"/>
        <v>11.644556652389475</v>
      </c>
      <c r="AM240" s="161">
        <f t="shared" si="50"/>
        <v>11.471052365077771</v>
      </c>
      <c r="AN240" s="161">
        <f t="shared" si="50"/>
        <v>11.297548077766066</v>
      </c>
      <c r="AO240" s="161">
        <f t="shared" si="50"/>
        <v>11.124043790454357</v>
      </c>
    </row>
    <row r="241" spans="7:67" ht="14.25" customHeight="1" thickBot="1">
      <c r="G241" s="22"/>
      <c r="H241" s="302"/>
      <c r="J241" s="304"/>
      <c r="K241" s="144" t="s">
        <v>233</v>
      </c>
      <c r="L241" s="144" t="s">
        <v>214</v>
      </c>
      <c r="M241" s="162">
        <f t="shared" si="50"/>
        <v>20.583832601636189</v>
      </c>
      <c r="N241" s="162">
        <f t="shared" si="50"/>
        <v>18.810681947891432</v>
      </c>
      <c r="O241" s="162">
        <f t="shared" si="50"/>
        <v>18.697334652293776</v>
      </c>
      <c r="P241" s="162">
        <f t="shared" si="50"/>
        <v>18.58398735669612</v>
      </c>
      <c r="Q241" s="162">
        <f t="shared" si="50"/>
        <v>18.470640061098464</v>
      </c>
      <c r="R241" s="162">
        <f t="shared" si="50"/>
        <v>18.357292765500809</v>
      </c>
      <c r="S241" s="162">
        <f t="shared" si="50"/>
        <v>18.243945469903153</v>
      </c>
      <c r="T241" s="162">
        <f t="shared" si="50"/>
        <v>18.130598174305501</v>
      </c>
      <c r="U241" s="162">
        <f t="shared" si="50"/>
        <v>18.017250878707845</v>
      </c>
      <c r="V241" s="162">
        <f t="shared" si="50"/>
        <v>17.903903583110189</v>
      </c>
      <c r="W241" s="162">
        <f t="shared" si="50"/>
        <v>17.790556287512533</v>
      </c>
      <c r="X241" s="162">
        <f t="shared" si="50"/>
        <v>17.677208991914878</v>
      </c>
      <c r="Y241" s="162">
        <f t="shared" si="50"/>
        <v>17.563861696317222</v>
      </c>
      <c r="Z241" s="162">
        <f t="shared" si="50"/>
        <v>17.45051440071957</v>
      </c>
      <c r="AA241" s="162">
        <f t="shared" si="50"/>
        <v>17.202253980680258</v>
      </c>
      <c r="AB241" s="162">
        <f t="shared" si="50"/>
        <v>16.953993560640949</v>
      </c>
      <c r="AC241" s="162">
        <f t="shared" si="50"/>
        <v>16.705733140601637</v>
      </c>
      <c r="AD241" s="162">
        <f t="shared" si="50"/>
        <v>16.457472720562329</v>
      </c>
      <c r="AE241" s="162">
        <f t="shared" si="50"/>
        <v>16.209212300523021</v>
      </c>
      <c r="AF241" s="162">
        <f t="shared" si="50"/>
        <v>15.960951880483709</v>
      </c>
      <c r="AG241" s="162">
        <f t="shared" si="50"/>
        <v>15.7126914604444</v>
      </c>
      <c r="AH241" s="162">
        <f t="shared" si="50"/>
        <v>15.464431040405092</v>
      </c>
      <c r="AI241" s="162">
        <f t="shared" si="50"/>
        <v>15.216170620365784</v>
      </c>
      <c r="AJ241" s="162">
        <f t="shared" si="50"/>
        <v>14.967910200326472</v>
      </c>
      <c r="AK241" s="162">
        <f t="shared" si="50"/>
        <v>14.719649780287163</v>
      </c>
      <c r="AL241" s="162">
        <f t="shared" si="50"/>
        <v>14.471389360247855</v>
      </c>
      <c r="AM241" s="162">
        <f t="shared" si="50"/>
        <v>14.223128940208543</v>
      </c>
      <c r="AN241" s="162">
        <f t="shared" si="50"/>
        <v>13.974868520169235</v>
      </c>
      <c r="AO241" s="162">
        <f t="shared" si="50"/>
        <v>13.726608100129923</v>
      </c>
    </row>
    <row r="242" spans="7:67" ht="14.25" customHeight="1" thickTop="1">
      <c r="G242" s="22"/>
      <c r="H242" s="302"/>
      <c r="J242" s="304"/>
      <c r="K242" s="140" t="s">
        <v>234</v>
      </c>
      <c r="L242" s="140" t="s">
        <v>219</v>
      </c>
      <c r="M242" s="160">
        <f t="shared" si="50"/>
        <v>20.583832601636189</v>
      </c>
      <c r="N242" s="160">
        <f t="shared" si="50"/>
        <v>18.810681947891432</v>
      </c>
      <c r="O242" s="160">
        <f t="shared" si="50"/>
        <v>18.170128768105009</v>
      </c>
      <c r="P242" s="160">
        <f t="shared" si="50"/>
        <v>17.529575588318586</v>
      </c>
      <c r="Q242" s="160">
        <f t="shared" si="50"/>
        <v>16.889022408532167</v>
      </c>
      <c r="R242" s="160">
        <f t="shared" si="50"/>
        <v>16.248469228745744</v>
      </c>
      <c r="S242" s="160">
        <f t="shared" si="50"/>
        <v>15.607916048959321</v>
      </c>
      <c r="T242" s="160">
        <f t="shared" si="50"/>
        <v>14.967362869172899</v>
      </c>
      <c r="U242" s="160">
        <f t="shared" si="50"/>
        <v>14.326809689386476</v>
      </c>
      <c r="V242" s="160">
        <f t="shared" si="50"/>
        <v>13.686256509600053</v>
      </c>
      <c r="W242" s="160">
        <f t="shared" si="50"/>
        <v>13.045703329813634</v>
      </c>
      <c r="X242" s="160">
        <f t="shared" si="50"/>
        <v>12.405150150027211</v>
      </c>
      <c r="Y242" s="160">
        <f t="shared" si="50"/>
        <v>11.764596970240788</v>
      </c>
      <c r="Z242" s="160">
        <f t="shared" si="50"/>
        <v>11.124043790454357</v>
      </c>
      <c r="AA242" s="160">
        <f t="shared" si="50"/>
        <v>11.037156068383243</v>
      </c>
      <c r="AB242" s="160">
        <f t="shared" si="50"/>
        <v>10.950268346312132</v>
      </c>
      <c r="AC242" s="160">
        <f t="shared" si="50"/>
        <v>10.863380624241021</v>
      </c>
      <c r="AD242" s="160">
        <f t="shared" si="50"/>
        <v>10.77649290216991</v>
      </c>
      <c r="AE242" s="160">
        <f t="shared" si="50"/>
        <v>10.689605180098798</v>
      </c>
      <c r="AF242" s="160">
        <f t="shared" si="50"/>
        <v>10.602717458027687</v>
      </c>
      <c r="AG242" s="160">
        <f t="shared" si="50"/>
        <v>10.515829735956574</v>
      </c>
      <c r="AH242" s="160">
        <f t="shared" si="50"/>
        <v>10.428942013885461</v>
      </c>
      <c r="AI242" s="160">
        <f t="shared" si="50"/>
        <v>10.342054291814351</v>
      </c>
      <c r="AJ242" s="160">
        <f t="shared" si="50"/>
        <v>10.255166569743238</v>
      </c>
      <c r="AK242" s="160">
        <f t="shared" si="50"/>
        <v>10.168278847672127</v>
      </c>
      <c r="AL242" s="160">
        <f t="shared" si="50"/>
        <v>10.081391125601016</v>
      </c>
      <c r="AM242" s="160">
        <f t="shared" si="50"/>
        <v>9.9945034035299045</v>
      </c>
      <c r="AN242" s="160">
        <f t="shared" si="50"/>
        <v>9.9076156814587932</v>
      </c>
      <c r="AO242" s="160">
        <f t="shared" si="50"/>
        <v>9.8207279593876837</v>
      </c>
      <c r="AP242"/>
      <c r="AQ242"/>
    </row>
    <row r="243" spans="7:67" ht="14.25" customHeight="1">
      <c r="G243" s="22"/>
      <c r="H243" s="302"/>
      <c r="J243" s="304"/>
      <c r="K243" s="19" t="s">
        <v>234</v>
      </c>
      <c r="L243" s="129" t="s">
        <v>218</v>
      </c>
      <c r="M243" s="161">
        <f t="shared" si="50"/>
        <v>20.583832601636189</v>
      </c>
      <c r="N243" s="161">
        <f t="shared" si="50"/>
        <v>18.810681947891432</v>
      </c>
      <c r="O243" s="161">
        <f t="shared" si="50"/>
        <v>18.387009127244639</v>
      </c>
      <c r="P243" s="161">
        <f t="shared" si="50"/>
        <v>17.963336306597849</v>
      </c>
      <c r="Q243" s="161">
        <f t="shared" si="50"/>
        <v>17.539663485951056</v>
      </c>
      <c r="R243" s="161">
        <f t="shared" si="50"/>
        <v>17.115990665304263</v>
      </c>
      <c r="S243" s="161">
        <f t="shared" si="50"/>
        <v>16.692317844657474</v>
      </c>
      <c r="T243" s="161">
        <f t="shared" si="50"/>
        <v>16.268645024010681</v>
      </c>
      <c r="U243" s="161">
        <f t="shared" si="50"/>
        <v>15.844972203363888</v>
      </c>
      <c r="V243" s="161">
        <f t="shared" si="50"/>
        <v>15.421299382717098</v>
      </c>
      <c r="W243" s="161">
        <f t="shared" si="50"/>
        <v>14.997626562070305</v>
      </c>
      <c r="X243" s="161">
        <f t="shared" si="50"/>
        <v>14.573953741423516</v>
      </c>
      <c r="Y243" s="161">
        <f t="shared" si="50"/>
        <v>14.150280920776723</v>
      </c>
      <c r="Z243" s="161">
        <f t="shared" si="50"/>
        <v>13.726608100129923</v>
      </c>
      <c r="AA243" s="161">
        <f t="shared" si="50"/>
        <v>13.553103812818218</v>
      </c>
      <c r="AB243" s="161">
        <f t="shared" si="50"/>
        <v>13.379599525506514</v>
      </c>
      <c r="AC243" s="161">
        <f t="shared" si="50"/>
        <v>13.206095238194813</v>
      </c>
      <c r="AD243" s="161">
        <f t="shared" si="50"/>
        <v>13.032590950883108</v>
      </c>
      <c r="AE243" s="161">
        <f t="shared" si="50"/>
        <v>12.859086663571404</v>
      </c>
      <c r="AF243" s="161">
        <f t="shared" si="50"/>
        <v>12.685582376259699</v>
      </c>
      <c r="AG243" s="161">
        <f t="shared" si="50"/>
        <v>12.512078088947998</v>
      </c>
      <c r="AH243" s="161">
        <f t="shared" si="50"/>
        <v>12.338573801636294</v>
      </c>
      <c r="AI243" s="161">
        <f t="shared" si="50"/>
        <v>12.165069514324589</v>
      </c>
      <c r="AJ243" s="161">
        <f t="shared" si="50"/>
        <v>11.991565227012885</v>
      </c>
      <c r="AK243" s="161">
        <f t="shared" si="50"/>
        <v>11.81806093970118</v>
      </c>
      <c r="AL243" s="161">
        <f t="shared" si="50"/>
        <v>11.644556652389475</v>
      </c>
      <c r="AM243" s="161">
        <f t="shared" si="50"/>
        <v>11.471052365077771</v>
      </c>
      <c r="AN243" s="161">
        <f t="shared" si="50"/>
        <v>11.297548077766066</v>
      </c>
      <c r="AO243" s="161">
        <f t="shared" si="50"/>
        <v>11.124043790454357</v>
      </c>
    </row>
    <row r="244" spans="7:67" ht="14.25" customHeight="1" thickBot="1">
      <c r="G244" s="22"/>
      <c r="H244" s="302"/>
      <c r="J244" s="304"/>
      <c r="K244" s="144" t="s">
        <v>234</v>
      </c>
      <c r="L244" s="144" t="s">
        <v>214</v>
      </c>
      <c r="M244" s="162">
        <f t="shared" si="50"/>
        <v>20.583832601636189</v>
      </c>
      <c r="N244" s="162">
        <f t="shared" si="50"/>
        <v>18.810681947891432</v>
      </c>
      <c r="O244" s="162">
        <f t="shared" si="50"/>
        <v>18.697334652293776</v>
      </c>
      <c r="P244" s="162">
        <f t="shared" si="50"/>
        <v>18.58398735669612</v>
      </c>
      <c r="Q244" s="162">
        <f t="shared" si="50"/>
        <v>18.470640061098464</v>
      </c>
      <c r="R244" s="162">
        <f t="shared" si="50"/>
        <v>18.357292765500809</v>
      </c>
      <c r="S244" s="162">
        <f t="shared" si="50"/>
        <v>18.243945469903153</v>
      </c>
      <c r="T244" s="162">
        <f t="shared" si="50"/>
        <v>18.130598174305501</v>
      </c>
      <c r="U244" s="162">
        <f t="shared" si="50"/>
        <v>18.017250878707845</v>
      </c>
      <c r="V244" s="162">
        <f t="shared" si="50"/>
        <v>17.903903583110189</v>
      </c>
      <c r="W244" s="162">
        <f t="shared" si="50"/>
        <v>17.790556287512533</v>
      </c>
      <c r="X244" s="162">
        <f t="shared" si="50"/>
        <v>17.677208991914878</v>
      </c>
      <c r="Y244" s="162">
        <f t="shared" si="50"/>
        <v>17.563861696317222</v>
      </c>
      <c r="Z244" s="162">
        <f t="shared" si="50"/>
        <v>17.45051440071957</v>
      </c>
      <c r="AA244" s="162">
        <f t="shared" si="50"/>
        <v>17.202253980680258</v>
      </c>
      <c r="AB244" s="162">
        <f t="shared" si="50"/>
        <v>16.953993560640949</v>
      </c>
      <c r="AC244" s="162">
        <f t="shared" si="50"/>
        <v>16.705733140601637</v>
      </c>
      <c r="AD244" s="162">
        <f t="shared" si="50"/>
        <v>16.457472720562329</v>
      </c>
      <c r="AE244" s="162">
        <f t="shared" si="50"/>
        <v>16.209212300523021</v>
      </c>
      <c r="AF244" s="162">
        <f t="shared" si="50"/>
        <v>15.960951880483709</v>
      </c>
      <c r="AG244" s="162">
        <f t="shared" si="50"/>
        <v>15.7126914604444</v>
      </c>
      <c r="AH244" s="162">
        <f t="shared" si="50"/>
        <v>15.464431040405092</v>
      </c>
      <c r="AI244" s="162">
        <f t="shared" si="50"/>
        <v>15.216170620365784</v>
      </c>
      <c r="AJ244" s="162">
        <f t="shared" ref="AJ244:AO244" si="51">AJ241</f>
        <v>14.967910200326472</v>
      </c>
      <c r="AK244" s="162">
        <f t="shared" si="51"/>
        <v>14.719649780287163</v>
      </c>
      <c r="AL244" s="162">
        <f t="shared" si="51"/>
        <v>14.471389360247855</v>
      </c>
      <c r="AM244" s="162">
        <f t="shared" si="51"/>
        <v>14.223128940208543</v>
      </c>
      <c r="AN244" s="162">
        <f t="shared" si="51"/>
        <v>13.974868520169235</v>
      </c>
      <c r="AO244" s="162">
        <f t="shared" si="51"/>
        <v>13.726608100129923</v>
      </c>
      <c r="BE244"/>
      <c r="BF244"/>
      <c r="BG244"/>
    </row>
    <row r="245" spans="7:67" ht="14.25" customHeight="1" thickTop="1">
      <c r="G245" s="22"/>
      <c r="H245" s="302"/>
      <c r="J245" s="304"/>
      <c r="K245" s="140" t="s">
        <v>235</v>
      </c>
      <c r="L245" s="140" t="s">
        <v>219</v>
      </c>
      <c r="M245" s="160">
        <f t="shared" ref="M245:AO253" si="52">M242</f>
        <v>20.583832601636189</v>
      </c>
      <c r="N245" s="160">
        <f t="shared" si="52"/>
        <v>18.810681947891432</v>
      </c>
      <c r="O245" s="160">
        <f t="shared" si="52"/>
        <v>18.170128768105009</v>
      </c>
      <c r="P245" s="160">
        <f t="shared" si="52"/>
        <v>17.529575588318586</v>
      </c>
      <c r="Q245" s="160">
        <f t="shared" si="52"/>
        <v>16.889022408532167</v>
      </c>
      <c r="R245" s="160">
        <f t="shared" si="52"/>
        <v>16.248469228745744</v>
      </c>
      <c r="S245" s="160">
        <f t="shared" si="52"/>
        <v>15.607916048959321</v>
      </c>
      <c r="T245" s="160">
        <f t="shared" si="52"/>
        <v>14.967362869172899</v>
      </c>
      <c r="U245" s="160">
        <f t="shared" si="52"/>
        <v>14.326809689386476</v>
      </c>
      <c r="V245" s="160">
        <f t="shared" si="52"/>
        <v>13.686256509600053</v>
      </c>
      <c r="W245" s="160">
        <f t="shared" si="52"/>
        <v>13.045703329813634</v>
      </c>
      <c r="X245" s="160">
        <f t="shared" si="52"/>
        <v>12.405150150027211</v>
      </c>
      <c r="Y245" s="160">
        <f t="shared" si="52"/>
        <v>11.764596970240788</v>
      </c>
      <c r="Z245" s="160">
        <f t="shared" si="52"/>
        <v>11.124043790454357</v>
      </c>
      <c r="AA245" s="160">
        <f t="shared" si="52"/>
        <v>11.037156068383243</v>
      </c>
      <c r="AB245" s="160">
        <f t="shared" si="52"/>
        <v>10.950268346312132</v>
      </c>
      <c r="AC245" s="160">
        <f t="shared" si="52"/>
        <v>10.863380624241021</v>
      </c>
      <c r="AD245" s="160">
        <f t="shared" si="52"/>
        <v>10.77649290216991</v>
      </c>
      <c r="AE245" s="160">
        <f t="shared" si="52"/>
        <v>10.689605180098798</v>
      </c>
      <c r="AF245" s="160">
        <f t="shared" si="52"/>
        <v>10.602717458027687</v>
      </c>
      <c r="AG245" s="160">
        <f t="shared" si="52"/>
        <v>10.515829735956574</v>
      </c>
      <c r="AH245" s="160">
        <f t="shared" si="52"/>
        <v>10.428942013885461</v>
      </c>
      <c r="AI245" s="160">
        <f t="shared" si="52"/>
        <v>10.342054291814351</v>
      </c>
      <c r="AJ245" s="160">
        <f t="shared" si="52"/>
        <v>10.255166569743238</v>
      </c>
      <c r="AK245" s="160">
        <f t="shared" si="52"/>
        <v>10.168278847672127</v>
      </c>
      <c r="AL245" s="160">
        <f t="shared" si="52"/>
        <v>10.081391125601016</v>
      </c>
      <c r="AM245" s="160">
        <f t="shared" si="52"/>
        <v>9.9945034035299045</v>
      </c>
      <c r="AN245" s="160">
        <f t="shared" si="52"/>
        <v>9.9076156814587932</v>
      </c>
      <c r="AO245" s="160">
        <f t="shared" si="52"/>
        <v>9.8207279593876837</v>
      </c>
      <c r="AT245"/>
      <c r="AU245"/>
      <c r="AV245"/>
      <c r="AW245"/>
      <c r="AZ245"/>
      <c r="BA245"/>
      <c r="BB245"/>
      <c r="BC245"/>
      <c r="BD245"/>
      <c r="BH245"/>
      <c r="BI245"/>
      <c r="BJ245"/>
      <c r="BK245"/>
      <c r="BL245"/>
      <c r="BM245"/>
      <c r="BN245"/>
      <c r="BO245"/>
    </row>
    <row r="246" spans="7:67" ht="14.25" customHeight="1">
      <c r="G246" s="22"/>
      <c r="H246" s="302"/>
      <c r="J246" s="304"/>
      <c r="K246" s="19" t="s">
        <v>235</v>
      </c>
      <c r="L246" s="129" t="s">
        <v>218</v>
      </c>
      <c r="M246" s="161">
        <f t="shared" si="52"/>
        <v>20.583832601636189</v>
      </c>
      <c r="N246" s="161">
        <f t="shared" si="52"/>
        <v>18.810681947891432</v>
      </c>
      <c r="O246" s="161">
        <f t="shared" si="52"/>
        <v>18.387009127244639</v>
      </c>
      <c r="P246" s="161">
        <f t="shared" si="52"/>
        <v>17.963336306597849</v>
      </c>
      <c r="Q246" s="161">
        <f t="shared" si="52"/>
        <v>17.539663485951056</v>
      </c>
      <c r="R246" s="161">
        <f t="shared" si="52"/>
        <v>17.115990665304263</v>
      </c>
      <c r="S246" s="161">
        <f t="shared" si="52"/>
        <v>16.692317844657474</v>
      </c>
      <c r="T246" s="161">
        <f t="shared" si="52"/>
        <v>16.268645024010681</v>
      </c>
      <c r="U246" s="161">
        <f t="shared" si="52"/>
        <v>15.844972203363888</v>
      </c>
      <c r="V246" s="161">
        <f t="shared" si="52"/>
        <v>15.421299382717098</v>
      </c>
      <c r="W246" s="161">
        <f t="shared" si="52"/>
        <v>14.997626562070305</v>
      </c>
      <c r="X246" s="161">
        <f t="shared" si="52"/>
        <v>14.573953741423516</v>
      </c>
      <c r="Y246" s="161">
        <f t="shared" si="52"/>
        <v>14.150280920776723</v>
      </c>
      <c r="Z246" s="161">
        <f t="shared" si="52"/>
        <v>13.726608100129923</v>
      </c>
      <c r="AA246" s="161">
        <f t="shared" si="52"/>
        <v>13.553103812818218</v>
      </c>
      <c r="AB246" s="161">
        <f t="shared" si="52"/>
        <v>13.379599525506514</v>
      </c>
      <c r="AC246" s="161">
        <f t="shared" si="52"/>
        <v>13.206095238194813</v>
      </c>
      <c r="AD246" s="161">
        <f t="shared" si="52"/>
        <v>13.032590950883108</v>
      </c>
      <c r="AE246" s="161">
        <f t="shared" si="52"/>
        <v>12.859086663571404</v>
      </c>
      <c r="AF246" s="161">
        <f t="shared" si="52"/>
        <v>12.685582376259699</v>
      </c>
      <c r="AG246" s="161">
        <f t="shared" si="52"/>
        <v>12.512078088947998</v>
      </c>
      <c r="AH246" s="161">
        <f t="shared" si="52"/>
        <v>12.338573801636294</v>
      </c>
      <c r="AI246" s="161">
        <f t="shared" si="52"/>
        <v>12.165069514324589</v>
      </c>
      <c r="AJ246" s="161">
        <f t="shared" si="52"/>
        <v>11.991565227012885</v>
      </c>
      <c r="AK246" s="161">
        <f t="shared" si="52"/>
        <v>11.81806093970118</v>
      </c>
      <c r="AL246" s="161">
        <f t="shared" si="52"/>
        <v>11.644556652389475</v>
      </c>
      <c r="AM246" s="161">
        <f t="shared" si="52"/>
        <v>11.471052365077771</v>
      </c>
      <c r="AN246" s="161">
        <f t="shared" si="52"/>
        <v>11.297548077766066</v>
      </c>
      <c r="AO246" s="161">
        <f t="shared" si="52"/>
        <v>11.124043790454357</v>
      </c>
      <c r="AX246"/>
      <c r="AY246"/>
    </row>
    <row r="247" spans="7:67" ht="14.25" customHeight="1" thickBot="1">
      <c r="G247" s="22"/>
      <c r="H247" s="302"/>
      <c r="J247" s="304"/>
      <c r="K247" s="144" t="s">
        <v>235</v>
      </c>
      <c r="L247" s="144" t="s">
        <v>214</v>
      </c>
      <c r="M247" s="162">
        <f t="shared" si="52"/>
        <v>20.583832601636189</v>
      </c>
      <c r="N247" s="162">
        <f t="shared" si="52"/>
        <v>18.810681947891432</v>
      </c>
      <c r="O247" s="162">
        <f t="shared" si="52"/>
        <v>18.697334652293776</v>
      </c>
      <c r="P247" s="162">
        <f t="shared" si="52"/>
        <v>18.58398735669612</v>
      </c>
      <c r="Q247" s="162">
        <f t="shared" si="52"/>
        <v>18.470640061098464</v>
      </c>
      <c r="R247" s="162">
        <f t="shared" si="52"/>
        <v>18.357292765500809</v>
      </c>
      <c r="S247" s="162">
        <f t="shared" si="52"/>
        <v>18.243945469903153</v>
      </c>
      <c r="T247" s="162">
        <f t="shared" si="52"/>
        <v>18.130598174305501</v>
      </c>
      <c r="U247" s="162">
        <f t="shared" si="52"/>
        <v>18.017250878707845</v>
      </c>
      <c r="V247" s="162">
        <f t="shared" si="52"/>
        <v>17.903903583110189</v>
      </c>
      <c r="W247" s="162">
        <f t="shared" si="52"/>
        <v>17.790556287512533</v>
      </c>
      <c r="X247" s="162">
        <f t="shared" si="52"/>
        <v>17.677208991914878</v>
      </c>
      <c r="Y247" s="162">
        <f t="shared" si="52"/>
        <v>17.563861696317222</v>
      </c>
      <c r="Z247" s="162">
        <f t="shared" si="52"/>
        <v>17.45051440071957</v>
      </c>
      <c r="AA247" s="162">
        <f t="shared" si="52"/>
        <v>17.202253980680258</v>
      </c>
      <c r="AB247" s="162">
        <f t="shared" si="52"/>
        <v>16.953993560640949</v>
      </c>
      <c r="AC247" s="162">
        <f t="shared" si="52"/>
        <v>16.705733140601637</v>
      </c>
      <c r="AD247" s="162">
        <f t="shared" si="52"/>
        <v>16.457472720562329</v>
      </c>
      <c r="AE247" s="162">
        <f t="shared" si="52"/>
        <v>16.209212300523021</v>
      </c>
      <c r="AF247" s="162">
        <f t="shared" si="52"/>
        <v>15.960951880483709</v>
      </c>
      <c r="AG247" s="162">
        <f t="shared" si="52"/>
        <v>15.7126914604444</v>
      </c>
      <c r="AH247" s="162">
        <f t="shared" si="52"/>
        <v>15.464431040405092</v>
      </c>
      <c r="AI247" s="162">
        <f t="shared" si="52"/>
        <v>15.216170620365784</v>
      </c>
      <c r="AJ247" s="162">
        <f t="shared" si="52"/>
        <v>14.967910200326472</v>
      </c>
      <c r="AK247" s="162">
        <f t="shared" si="52"/>
        <v>14.719649780287163</v>
      </c>
      <c r="AL247" s="162">
        <f t="shared" si="52"/>
        <v>14.471389360247855</v>
      </c>
      <c r="AM247" s="162">
        <f t="shared" si="52"/>
        <v>14.223128940208543</v>
      </c>
      <c r="AN247" s="162">
        <f t="shared" si="52"/>
        <v>13.974868520169235</v>
      </c>
      <c r="AO247" s="162">
        <f t="shared" si="52"/>
        <v>13.726608100129923</v>
      </c>
    </row>
    <row r="248" spans="7:67" ht="14.25" customHeight="1" thickTop="1">
      <c r="G248" s="22"/>
      <c r="H248" s="302"/>
      <c r="J248" s="304"/>
      <c r="K248" s="140" t="s">
        <v>236</v>
      </c>
      <c r="L248" s="140" t="s">
        <v>219</v>
      </c>
      <c r="M248" s="160">
        <f t="shared" si="52"/>
        <v>20.583832601636189</v>
      </c>
      <c r="N248" s="160">
        <f t="shared" si="52"/>
        <v>18.810681947891432</v>
      </c>
      <c r="O248" s="160">
        <f t="shared" si="52"/>
        <v>18.170128768105009</v>
      </c>
      <c r="P248" s="160">
        <f t="shared" si="52"/>
        <v>17.529575588318586</v>
      </c>
      <c r="Q248" s="160">
        <f t="shared" si="52"/>
        <v>16.889022408532167</v>
      </c>
      <c r="R248" s="160">
        <f t="shared" si="52"/>
        <v>16.248469228745744</v>
      </c>
      <c r="S248" s="160">
        <f t="shared" si="52"/>
        <v>15.607916048959321</v>
      </c>
      <c r="T248" s="160">
        <f t="shared" si="52"/>
        <v>14.967362869172899</v>
      </c>
      <c r="U248" s="160">
        <f t="shared" si="52"/>
        <v>14.326809689386476</v>
      </c>
      <c r="V248" s="160">
        <f t="shared" si="52"/>
        <v>13.686256509600053</v>
      </c>
      <c r="W248" s="160">
        <f t="shared" si="52"/>
        <v>13.045703329813634</v>
      </c>
      <c r="X248" s="160">
        <f t="shared" si="52"/>
        <v>12.405150150027211</v>
      </c>
      <c r="Y248" s="160">
        <f t="shared" si="52"/>
        <v>11.764596970240788</v>
      </c>
      <c r="Z248" s="160">
        <f t="shared" si="52"/>
        <v>11.124043790454357</v>
      </c>
      <c r="AA248" s="160">
        <f t="shared" si="52"/>
        <v>11.037156068383243</v>
      </c>
      <c r="AB248" s="160">
        <f t="shared" si="52"/>
        <v>10.950268346312132</v>
      </c>
      <c r="AC248" s="160">
        <f t="shared" si="52"/>
        <v>10.863380624241021</v>
      </c>
      <c r="AD248" s="160">
        <f t="shared" si="52"/>
        <v>10.77649290216991</v>
      </c>
      <c r="AE248" s="160">
        <f t="shared" si="52"/>
        <v>10.689605180098798</v>
      </c>
      <c r="AF248" s="160">
        <f t="shared" si="52"/>
        <v>10.602717458027687</v>
      </c>
      <c r="AG248" s="160">
        <f t="shared" si="52"/>
        <v>10.515829735956574</v>
      </c>
      <c r="AH248" s="160">
        <f t="shared" si="52"/>
        <v>10.428942013885461</v>
      </c>
      <c r="AI248" s="160">
        <f t="shared" si="52"/>
        <v>10.342054291814351</v>
      </c>
      <c r="AJ248" s="160">
        <f t="shared" si="52"/>
        <v>10.255166569743238</v>
      </c>
      <c r="AK248" s="160">
        <f t="shared" si="52"/>
        <v>10.168278847672127</v>
      </c>
      <c r="AL248" s="160">
        <f t="shared" si="52"/>
        <v>10.081391125601016</v>
      </c>
      <c r="AM248" s="160">
        <f t="shared" si="52"/>
        <v>9.9945034035299045</v>
      </c>
      <c r="AN248" s="160">
        <f t="shared" si="52"/>
        <v>9.9076156814587932</v>
      </c>
      <c r="AO248" s="160">
        <f t="shared" si="52"/>
        <v>9.8207279593876837</v>
      </c>
      <c r="AT248"/>
      <c r="AU248"/>
      <c r="AV248"/>
      <c r="AW248"/>
      <c r="AZ248"/>
      <c r="BA248"/>
      <c r="BB248"/>
      <c r="BC248"/>
      <c r="BD248"/>
      <c r="BH248"/>
      <c r="BI248"/>
      <c r="BJ248"/>
      <c r="BK248"/>
      <c r="BL248"/>
      <c r="BM248"/>
      <c r="BN248"/>
      <c r="BO248"/>
    </row>
    <row r="249" spans="7:67" ht="14.25" customHeight="1">
      <c r="G249" s="22"/>
      <c r="H249" s="302"/>
      <c r="J249" s="304"/>
      <c r="K249" s="19" t="s">
        <v>236</v>
      </c>
      <c r="L249" s="129" t="s">
        <v>218</v>
      </c>
      <c r="M249" s="161">
        <f t="shared" si="52"/>
        <v>20.583832601636189</v>
      </c>
      <c r="N249" s="161">
        <f t="shared" si="52"/>
        <v>18.810681947891432</v>
      </c>
      <c r="O249" s="161">
        <f t="shared" si="52"/>
        <v>18.387009127244639</v>
      </c>
      <c r="P249" s="161">
        <f t="shared" si="52"/>
        <v>17.963336306597849</v>
      </c>
      <c r="Q249" s="161">
        <f t="shared" si="52"/>
        <v>17.539663485951056</v>
      </c>
      <c r="R249" s="161">
        <f t="shared" si="52"/>
        <v>17.115990665304263</v>
      </c>
      <c r="S249" s="161">
        <f t="shared" si="52"/>
        <v>16.692317844657474</v>
      </c>
      <c r="T249" s="161">
        <f t="shared" si="52"/>
        <v>16.268645024010681</v>
      </c>
      <c r="U249" s="161">
        <f t="shared" si="52"/>
        <v>15.844972203363888</v>
      </c>
      <c r="V249" s="161">
        <f t="shared" si="52"/>
        <v>15.421299382717098</v>
      </c>
      <c r="W249" s="161">
        <f t="shared" si="52"/>
        <v>14.997626562070305</v>
      </c>
      <c r="X249" s="161">
        <f t="shared" si="52"/>
        <v>14.573953741423516</v>
      </c>
      <c r="Y249" s="161">
        <f t="shared" si="52"/>
        <v>14.150280920776723</v>
      </c>
      <c r="Z249" s="161">
        <f t="shared" si="52"/>
        <v>13.726608100129923</v>
      </c>
      <c r="AA249" s="161">
        <f t="shared" si="52"/>
        <v>13.553103812818218</v>
      </c>
      <c r="AB249" s="161">
        <f t="shared" si="52"/>
        <v>13.379599525506514</v>
      </c>
      <c r="AC249" s="161">
        <f t="shared" si="52"/>
        <v>13.206095238194813</v>
      </c>
      <c r="AD249" s="161">
        <f t="shared" si="52"/>
        <v>13.032590950883108</v>
      </c>
      <c r="AE249" s="161">
        <f t="shared" si="52"/>
        <v>12.859086663571404</v>
      </c>
      <c r="AF249" s="161">
        <f t="shared" si="52"/>
        <v>12.685582376259699</v>
      </c>
      <c r="AG249" s="161">
        <f t="shared" si="52"/>
        <v>12.512078088947998</v>
      </c>
      <c r="AH249" s="161">
        <f t="shared" si="52"/>
        <v>12.338573801636294</v>
      </c>
      <c r="AI249" s="161">
        <f t="shared" si="52"/>
        <v>12.165069514324589</v>
      </c>
      <c r="AJ249" s="161">
        <f t="shared" si="52"/>
        <v>11.991565227012885</v>
      </c>
      <c r="AK249" s="161">
        <f t="shared" si="52"/>
        <v>11.81806093970118</v>
      </c>
      <c r="AL249" s="161">
        <f t="shared" si="52"/>
        <v>11.644556652389475</v>
      </c>
      <c r="AM249" s="161">
        <f t="shared" si="52"/>
        <v>11.471052365077771</v>
      </c>
      <c r="AN249" s="161">
        <f t="shared" si="52"/>
        <v>11.297548077766066</v>
      </c>
      <c r="AO249" s="161">
        <f t="shared" si="52"/>
        <v>11.124043790454357</v>
      </c>
      <c r="AX249"/>
      <c r="AY249"/>
    </row>
    <row r="250" spans="7:67" ht="14.25" customHeight="1" thickBot="1">
      <c r="G250" s="22"/>
      <c r="H250" s="302"/>
      <c r="J250" s="304"/>
      <c r="K250" s="144" t="s">
        <v>236</v>
      </c>
      <c r="L250" s="144" t="s">
        <v>214</v>
      </c>
      <c r="M250" s="162">
        <f t="shared" si="52"/>
        <v>20.583832601636189</v>
      </c>
      <c r="N250" s="162">
        <f t="shared" si="52"/>
        <v>18.810681947891432</v>
      </c>
      <c r="O250" s="162">
        <f t="shared" si="52"/>
        <v>18.697334652293776</v>
      </c>
      <c r="P250" s="162">
        <f t="shared" si="52"/>
        <v>18.58398735669612</v>
      </c>
      <c r="Q250" s="162">
        <f t="shared" si="52"/>
        <v>18.470640061098464</v>
      </c>
      <c r="R250" s="162">
        <f t="shared" si="52"/>
        <v>18.357292765500809</v>
      </c>
      <c r="S250" s="162">
        <f t="shared" si="52"/>
        <v>18.243945469903153</v>
      </c>
      <c r="T250" s="162">
        <f t="shared" si="52"/>
        <v>18.130598174305501</v>
      </c>
      <c r="U250" s="162">
        <f t="shared" si="52"/>
        <v>18.017250878707845</v>
      </c>
      <c r="V250" s="162">
        <f t="shared" si="52"/>
        <v>17.903903583110189</v>
      </c>
      <c r="W250" s="162">
        <f t="shared" si="52"/>
        <v>17.790556287512533</v>
      </c>
      <c r="X250" s="162">
        <f t="shared" si="52"/>
        <v>17.677208991914878</v>
      </c>
      <c r="Y250" s="162">
        <f t="shared" si="52"/>
        <v>17.563861696317222</v>
      </c>
      <c r="Z250" s="162">
        <f t="shared" si="52"/>
        <v>17.45051440071957</v>
      </c>
      <c r="AA250" s="162">
        <f t="shared" si="52"/>
        <v>17.202253980680258</v>
      </c>
      <c r="AB250" s="162">
        <f t="shared" si="52"/>
        <v>16.953993560640949</v>
      </c>
      <c r="AC250" s="162">
        <f t="shared" si="52"/>
        <v>16.705733140601637</v>
      </c>
      <c r="AD250" s="162">
        <f t="shared" si="52"/>
        <v>16.457472720562329</v>
      </c>
      <c r="AE250" s="162">
        <f t="shared" si="52"/>
        <v>16.209212300523021</v>
      </c>
      <c r="AF250" s="162">
        <f t="shared" si="52"/>
        <v>15.960951880483709</v>
      </c>
      <c r="AG250" s="162">
        <f t="shared" si="52"/>
        <v>15.7126914604444</v>
      </c>
      <c r="AH250" s="162">
        <f t="shared" si="52"/>
        <v>15.464431040405092</v>
      </c>
      <c r="AI250" s="162">
        <f t="shared" si="52"/>
        <v>15.216170620365784</v>
      </c>
      <c r="AJ250" s="162">
        <f t="shared" si="52"/>
        <v>14.967910200326472</v>
      </c>
      <c r="AK250" s="162">
        <f t="shared" si="52"/>
        <v>14.719649780287163</v>
      </c>
      <c r="AL250" s="162">
        <f t="shared" si="52"/>
        <v>14.471389360247855</v>
      </c>
      <c r="AM250" s="162">
        <f t="shared" si="52"/>
        <v>14.223128940208543</v>
      </c>
      <c r="AN250" s="162">
        <f t="shared" si="52"/>
        <v>13.974868520169235</v>
      </c>
      <c r="AO250" s="162">
        <f t="shared" si="52"/>
        <v>13.726608100129923</v>
      </c>
    </row>
    <row r="251" spans="7:67" ht="14.25" customHeight="1" thickTop="1">
      <c r="G251" s="22"/>
      <c r="H251" s="302"/>
      <c r="J251" s="304"/>
      <c r="K251" s="140" t="s">
        <v>237</v>
      </c>
      <c r="L251" s="140" t="s">
        <v>219</v>
      </c>
      <c r="M251" s="160">
        <f t="shared" si="52"/>
        <v>20.583832601636189</v>
      </c>
      <c r="N251" s="160">
        <f t="shared" si="52"/>
        <v>18.810681947891432</v>
      </c>
      <c r="O251" s="160">
        <f t="shared" si="52"/>
        <v>18.170128768105009</v>
      </c>
      <c r="P251" s="160">
        <f t="shared" si="52"/>
        <v>17.529575588318586</v>
      </c>
      <c r="Q251" s="160">
        <f t="shared" si="52"/>
        <v>16.889022408532167</v>
      </c>
      <c r="R251" s="160">
        <f t="shared" si="52"/>
        <v>16.248469228745744</v>
      </c>
      <c r="S251" s="160">
        <f t="shared" si="52"/>
        <v>15.607916048959321</v>
      </c>
      <c r="T251" s="160">
        <f t="shared" si="52"/>
        <v>14.967362869172899</v>
      </c>
      <c r="U251" s="160">
        <f t="shared" si="52"/>
        <v>14.326809689386476</v>
      </c>
      <c r="V251" s="160">
        <f t="shared" si="52"/>
        <v>13.686256509600053</v>
      </c>
      <c r="W251" s="160">
        <f t="shared" si="52"/>
        <v>13.045703329813634</v>
      </c>
      <c r="X251" s="160">
        <f t="shared" si="52"/>
        <v>12.405150150027211</v>
      </c>
      <c r="Y251" s="160">
        <f t="shared" si="52"/>
        <v>11.764596970240788</v>
      </c>
      <c r="Z251" s="160">
        <f t="shared" si="52"/>
        <v>11.124043790454357</v>
      </c>
      <c r="AA251" s="160">
        <f t="shared" si="52"/>
        <v>11.037156068383243</v>
      </c>
      <c r="AB251" s="160">
        <f t="shared" si="52"/>
        <v>10.950268346312132</v>
      </c>
      <c r="AC251" s="160">
        <f t="shared" si="52"/>
        <v>10.863380624241021</v>
      </c>
      <c r="AD251" s="160">
        <f t="shared" si="52"/>
        <v>10.77649290216991</v>
      </c>
      <c r="AE251" s="160">
        <f t="shared" si="52"/>
        <v>10.689605180098798</v>
      </c>
      <c r="AF251" s="160">
        <f t="shared" si="52"/>
        <v>10.602717458027687</v>
      </c>
      <c r="AG251" s="160">
        <f t="shared" si="52"/>
        <v>10.515829735956574</v>
      </c>
      <c r="AH251" s="160">
        <f t="shared" si="52"/>
        <v>10.428942013885461</v>
      </c>
      <c r="AI251" s="160">
        <f t="shared" si="52"/>
        <v>10.342054291814351</v>
      </c>
      <c r="AJ251" s="160">
        <f t="shared" si="52"/>
        <v>10.255166569743238</v>
      </c>
      <c r="AK251" s="160">
        <f t="shared" si="52"/>
        <v>10.168278847672127</v>
      </c>
      <c r="AL251" s="160">
        <f t="shared" si="52"/>
        <v>10.081391125601016</v>
      </c>
      <c r="AM251" s="160">
        <f t="shared" si="52"/>
        <v>9.9945034035299045</v>
      </c>
      <c r="AN251" s="160">
        <f t="shared" si="52"/>
        <v>9.9076156814587932</v>
      </c>
      <c r="AO251" s="160">
        <f t="shared" si="52"/>
        <v>9.8207279593876837</v>
      </c>
      <c r="AT251"/>
      <c r="AU251"/>
      <c r="AV251"/>
      <c r="AW251"/>
      <c r="AZ251"/>
      <c r="BA251"/>
      <c r="BB251"/>
      <c r="BC251"/>
      <c r="BD251"/>
      <c r="BH251"/>
      <c r="BI251"/>
      <c r="BJ251"/>
      <c r="BK251"/>
      <c r="BL251"/>
      <c r="BM251"/>
      <c r="BN251"/>
      <c r="BO251"/>
    </row>
    <row r="252" spans="7:67" ht="14.25" customHeight="1">
      <c r="G252" s="22"/>
      <c r="H252" s="302"/>
      <c r="J252" s="304"/>
      <c r="K252" s="19" t="s">
        <v>237</v>
      </c>
      <c r="L252" s="129" t="s">
        <v>218</v>
      </c>
      <c r="M252" s="161">
        <f t="shared" si="52"/>
        <v>20.583832601636189</v>
      </c>
      <c r="N252" s="161">
        <f t="shared" si="52"/>
        <v>18.810681947891432</v>
      </c>
      <c r="O252" s="161">
        <f t="shared" si="52"/>
        <v>18.387009127244639</v>
      </c>
      <c r="P252" s="161">
        <f t="shared" si="52"/>
        <v>17.963336306597849</v>
      </c>
      <c r="Q252" s="161">
        <f t="shared" si="52"/>
        <v>17.539663485951056</v>
      </c>
      <c r="R252" s="161">
        <f t="shared" si="52"/>
        <v>17.115990665304263</v>
      </c>
      <c r="S252" s="161">
        <f t="shared" si="52"/>
        <v>16.692317844657474</v>
      </c>
      <c r="T252" s="161">
        <f t="shared" si="52"/>
        <v>16.268645024010681</v>
      </c>
      <c r="U252" s="161">
        <f t="shared" si="52"/>
        <v>15.844972203363888</v>
      </c>
      <c r="V252" s="161">
        <f t="shared" si="52"/>
        <v>15.421299382717098</v>
      </c>
      <c r="W252" s="161">
        <f t="shared" si="52"/>
        <v>14.997626562070305</v>
      </c>
      <c r="X252" s="161">
        <f t="shared" si="52"/>
        <v>14.573953741423516</v>
      </c>
      <c r="Y252" s="161">
        <f t="shared" si="52"/>
        <v>14.150280920776723</v>
      </c>
      <c r="Z252" s="161">
        <f t="shared" si="52"/>
        <v>13.726608100129923</v>
      </c>
      <c r="AA252" s="161">
        <f t="shared" si="52"/>
        <v>13.553103812818218</v>
      </c>
      <c r="AB252" s="161">
        <f t="shared" si="52"/>
        <v>13.379599525506514</v>
      </c>
      <c r="AC252" s="161">
        <f t="shared" si="52"/>
        <v>13.206095238194813</v>
      </c>
      <c r="AD252" s="161">
        <f t="shared" si="52"/>
        <v>13.032590950883108</v>
      </c>
      <c r="AE252" s="161">
        <f t="shared" si="52"/>
        <v>12.859086663571404</v>
      </c>
      <c r="AF252" s="161">
        <f t="shared" si="52"/>
        <v>12.685582376259699</v>
      </c>
      <c r="AG252" s="161">
        <f t="shared" si="52"/>
        <v>12.512078088947998</v>
      </c>
      <c r="AH252" s="161">
        <f t="shared" si="52"/>
        <v>12.338573801636294</v>
      </c>
      <c r="AI252" s="161">
        <f t="shared" si="52"/>
        <v>12.165069514324589</v>
      </c>
      <c r="AJ252" s="161">
        <f t="shared" si="52"/>
        <v>11.991565227012885</v>
      </c>
      <c r="AK252" s="161">
        <f t="shared" si="52"/>
        <v>11.81806093970118</v>
      </c>
      <c r="AL252" s="161">
        <f t="shared" si="52"/>
        <v>11.644556652389475</v>
      </c>
      <c r="AM252" s="161">
        <f t="shared" si="52"/>
        <v>11.471052365077771</v>
      </c>
      <c r="AN252" s="161">
        <f t="shared" si="52"/>
        <v>11.297548077766066</v>
      </c>
      <c r="AO252" s="161">
        <f t="shared" si="52"/>
        <v>11.124043790454357</v>
      </c>
      <c r="AX252"/>
      <c r="AY252"/>
    </row>
    <row r="253" spans="7:67" ht="14.25" customHeight="1" thickBot="1">
      <c r="G253" s="22"/>
      <c r="H253" s="302"/>
      <c r="J253" s="305"/>
      <c r="K253" s="144" t="s">
        <v>237</v>
      </c>
      <c r="L253" s="144" t="s">
        <v>214</v>
      </c>
      <c r="M253" s="162">
        <f t="shared" si="52"/>
        <v>20.583832601636189</v>
      </c>
      <c r="N253" s="162">
        <f t="shared" si="52"/>
        <v>18.810681947891432</v>
      </c>
      <c r="O253" s="162">
        <f t="shared" si="52"/>
        <v>18.697334652293776</v>
      </c>
      <c r="P253" s="162">
        <f t="shared" si="52"/>
        <v>18.58398735669612</v>
      </c>
      <c r="Q253" s="162">
        <f t="shared" si="52"/>
        <v>18.470640061098464</v>
      </c>
      <c r="R253" s="162">
        <f t="shared" si="52"/>
        <v>18.357292765500809</v>
      </c>
      <c r="S253" s="162">
        <f t="shared" si="52"/>
        <v>18.243945469903153</v>
      </c>
      <c r="T253" s="162">
        <f t="shared" si="52"/>
        <v>18.130598174305501</v>
      </c>
      <c r="U253" s="162">
        <f t="shared" si="52"/>
        <v>18.017250878707845</v>
      </c>
      <c r="V253" s="162">
        <f t="shared" si="52"/>
        <v>17.903903583110189</v>
      </c>
      <c r="W253" s="162">
        <f t="shared" si="52"/>
        <v>17.790556287512533</v>
      </c>
      <c r="X253" s="162">
        <f t="shared" si="52"/>
        <v>17.677208991914878</v>
      </c>
      <c r="Y253" s="162">
        <f t="shared" si="52"/>
        <v>17.563861696317222</v>
      </c>
      <c r="Z253" s="162">
        <f t="shared" si="52"/>
        <v>17.45051440071957</v>
      </c>
      <c r="AA253" s="162">
        <f t="shared" si="52"/>
        <v>17.202253980680258</v>
      </c>
      <c r="AB253" s="162">
        <f t="shared" si="52"/>
        <v>16.953993560640949</v>
      </c>
      <c r="AC253" s="162">
        <f t="shared" si="52"/>
        <v>16.705733140601637</v>
      </c>
      <c r="AD253" s="162">
        <f t="shared" si="52"/>
        <v>16.457472720562329</v>
      </c>
      <c r="AE253" s="162">
        <f t="shared" si="52"/>
        <v>16.209212300523021</v>
      </c>
      <c r="AF253" s="162">
        <f t="shared" si="52"/>
        <v>15.960951880483709</v>
      </c>
      <c r="AG253" s="162">
        <f t="shared" si="52"/>
        <v>15.7126914604444</v>
      </c>
      <c r="AH253" s="162">
        <f t="shared" si="52"/>
        <v>15.464431040405092</v>
      </c>
      <c r="AI253" s="162">
        <f t="shared" si="52"/>
        <v>15.216170620365784</v>
      </c>
      <c r="AJ253" s="162">
        <f t="shared" ref="AJ253:AO253" si="53">AJ250</f>
        <v>14.967910200326472</v>
      </c>
      <c r="AK253" s="162">
        <f t="shared" si="53"/>
        <v>14.719649780287163</v>
      </c>
      <c r="AL253" s="162">
        <f t="shared" si="53"/>
        <v>14.471389360247855</v>
      </c>
      <c r="AM253" s="162">
        <f t="shared" si="53"/>
        <v>14.223128940208543</v>
      </c>
      <c r="AN253" s="162">
        <f t="shared" si="53"/>
        <v>13.974868520169235</v>
      </c>
      <c r="AO253" s="162">
        <f t="shared" si="53"/>
        <v>13.726608100129923</v>
      </c>
    </row>
    <row r="254" spans="7:67" ht="14.25" customHeight="1" thickTop="1">
      <c r="G254" s="22"/>
      <c r="H254" s="302"/>
      <c r="J254" s="147"/>
      <c r="K254" s="19"/>
      <c r="L254" s="19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164"/>
      <c r="AM254" s="164"/>
      <c r="AN254" s="164"/>
      <c r="AO254" s="164"/>
    </row>
    <row r="255" spans="7:67" ht="14.25" customHeight="1">
      <c r="G255" s="22"/>
      <c r="H255" s="302"/>
      <c r="M255" s="128">
        <v>2022</v>
      </c>
      <c r="N255" s="128">
        <v>2023</v>
      </c>
      <c r="O255" s="128">
        <v>2024</v>
      </c>
      <c r="P255" s="128">
        <v>2025</v>
      </c>
      <c r="Q255" s="128">
        <v>2026</v>
      </c>
      <c r="R255" s="128">
        <v>2027</v>
      </c>
      <c r="S255" s="128">
        <v>2028</v>
      </c>
      <c r="T255" s="128">
        <v>2029</v>
      </c>
      <c r="U255" s="128">
        <v>2030</v>
      </c>
      <c r="V255" s="128">
        <v>2031</v>
      </c>
      <c r="W255" s="128">
        <v>2032</v>
      </c>
      <c r="X255" s="128">
        <v>2033</v>
      </c>
      <c r="Y255" s="128">
        <v>2034</v>
      </c>
      <c r="Z255" s="128">
        <v>2035</v>
      </c>
      <c r="AA255" s="128">
        <v>2036</v>
      </c>
      <c r="AB255" s="128">
        <v>2037</v>
      </c>
      <c r="AC255" s="128">
        <v>2038</v>
      </c>
      <c r="AD255" s="128">
        <v>2039</v>
      </c>
      <c r="AE255" s="128">
        <v>2040</v>
      </c>
      <c r="AF255" s="128">
        <v>2041</v>
      </c>
      <c r="AG255" s="128">
        <v>2042</v>
      </c>
      <c r="AH255" s="128">
        <v>2043</v>
      </c>
      <c r="AI255" s="128">
        <v>2044</v>
      </c>
      <c r="AJ255" s="128">
        <v>2045</v>
      </c>
      <c r="AK255" s="128">
        <v>2046</v>
      </c>
      <c r="AL255" s="128">
        <v>2047</v>
      </c>
      <c r="AM255" s="128">
        <v>2048</v>
      </c>
      <c r="AN255" s="128">
        <v>2049</v>
      </c>
      <c r="AO255" s="128">
        <v>2050</v>
      </c>
    </row>
    <row r="256" spans="7:67" ht="14.25" customHeight="1">
      <c r="G256" s="22"/>
      <c r="H256" s="302"/>
      <c r="J256" s="303" t="s">
        <v>166</v>
      </c>
      <c r="K256" s="140" t="s">
        <v>228</v>
      </c>
      <c r="L256" s="140" t="s">
        <v>219</v>
      </c>
      <c r="M256" s="165">
        <v>0</v>
      </c>
      <c r="N256" s="165">
        <v>0</v>
      </c>
      <c r="O256" s="165">
        <v>0</v>
      </c>
      <c r="P256" s="165">
        <v>0</v>
      </c>
      <c r="Q256" s="165">
        <v>0</v>
      </c>
      <c r="R256" s="165">
        <v>0</v>
      </c>
      <c r="S256" s="165">
        <v>0</v>
      </c>
      <c r="T256" s="165">
        <v>0</v>
      </c>
      <c r="U256" s="165">
        <v>0</v>
      </c>
      <c r="V256" s="165">
        <v>0</v>
      </c>
      <c r="W256" s="165">
        <v>0</v>
      </c>
      <c r="X256" s="165">
        <v>0</v>
      </c>
      <c r="Y256" s="165">
        <v>0</v>
      </c>
      <c r="Z256" s="165">
        <v>0</v>
      </c>
      <c r="AA256" s="165">
        <v>0</v>
      </c>
      <c r="AB256" s="165">
        <v>0</v>
      </c>
      <c r="AC256" s="165">
        <v>0</v>
      </c>
      <c r="AD256" s="165">
        <v>0</v>
      </c>
      <c r="AE256" s="165">
        <v>0</v>
      </c>
      <c r="AF256" s="165">
        <v>0</v>
      </c>
      <c r="AG256" s="165">
        <v>0</v>
      </c>
      <c r="AH256" s="165">
        <v>0</v>
      </c>
      <c r="AI256" s="165">
        <v>0</v>
      </c>
      <c r="AJ256" s="165">
        <v>0</v>
      </c>
      <c r="AK256" s="165">
        <v>0</v>
      </c>
      <c r="AL256" s="165">
        <v>0</v>
      </c>
      <c r="AM256" s="165">
        <v>0</v>
      </c>
      <c r="AN256" s="165">
        <v>0</v>
      </c>
      <c r="AO256" s="165">
        <v>0</v>
      </c>
      <c r="AR256"/>
      <c r="AS256"/>
    </row>
    <row r="257" spans="1:97" ht="14.25" customHeight="1">
      <c r="G257" s="22"/>
      <c r="H257" s="302"/>
      <c r="J257" s="304"/>
      <c r="K257" s="19" t="s">
        <v>228</v>
      </c>
      <c r="L257" s="129" t="s">
        <v>218</v>
      </c>
      <c r="M257" s="166">
        <v>0</v>
      </c>
      <c r="N257" s="166">
        <v>0</v>
      </c>
      <c r="O257" s="166">
        <v>0</v>
      </c>
      <c r="P257" s="166">
        <v>0</v>
      </c>
      <c r="Q257" s="166">
        <v>0</v>
      </c>
      <c r="R257" s="166">
        <v>0</v>
      </c>
      <c r="S257" s="166">
        <v>0</v>
      </c>
      <c r="T257" s="166">
        <v>0</v>
      </c>
      <c r="U257" s="166">
        <v>0</v>
      </c>
      <c r="V257" s="166">
        <v>0</v>
      </c>
      <c r="W257" s="166">
        <v>0</v>
      </c>
      <c r="X257" s="166">
        <v>0</v>
      </c>
      <c r="Y257" s="166">
        <v>0</v>
      </c>
      <c r="Z257" s="166">
        <v>0</v>
      </c>
      <c r="AA257" s="166">
        <v>0</v>
      </c>
      <c r="AB257" s="166">
        <v>0</v>
      </c>
      <c r="AC257" s="166">
        <v>0</v>
      </c>
      <c r="AD257" s="166">
        <v>0</v>
      </c>
      <c r="AE257" s="166">
        <v>0</v>
      </c>
      <c r="AF257" s="166">
        <v>0</v>
      </c>
      <c r="AG257" s="166">
        <v>0</v>
      </c>
      <c r="AH257" s="166">
        <v>0</v>
      </c>
      <c r="AI257" s="166">
        <v>0</v>
      </c>
      <c r="AJ257" s="166">
        <v>0</v>
      </c>
      <c r="AK257" s="166">
        <v>0</v>
      </c>
      <c r="AL257" s="166">
        <v>0</v>
      </c>
      <c r="AM257" s="166">
        <v>0</v>
      </c>
      <c r="AN257" s="166">
        <v>0</v>
      </c>
      <c r="AO257" s="166">
        <v>0</v>
      </c>
    </row>
    <row r="258" spans="1:97" ht="14.25" customHeight="1" thickBot="1">
      <c r="G258" s="22"/>
      <c r="H258" s="302"/>
      <c r="J258" s="304"/>
      <c r="K258" s="144" t="s">
        <v>228</v>
      </c>
      <c r="L258" s="144" t="s">
        <v>214</v>
      </c>
      <c r="M258" s="167">
        <v>0</v>
      </c>
      <c r="N258" s="167">
        <v>0</v>
      </c>
      <c r="O258" s="167">
        <v>0</v>
      </c>
      <c r="P258" s="167">
        <v>0</v>
      </c>
      <c r="Q258" s="167">
        <v>0</v>
      </c>
      <c r="R258" s="167">
        <v>0</v>
      </c>
      <c r="S258" s="167">
        <v>0</v>
      </c>
      <c r="T258" s="167">
        <v>0</v>
      </c>
      <c r="U258" s="167">
        <v>0</v>
      </c>
      <c r="V258" s="167">
        <v>0</v>
      </c>
      <c r="W258" s="167">
        <v>0</v>
      </c>
      <c r="X258" s="167">
        <v>0</v>
      </c>
      <c r="Y258" s="167">
        <v>0</v>
      </c>
      <c r="Z258" s="167">
        <v>0</v>
      </c>
      <c r="AA258" s="167">
        <v>0</v>
      </c>
      <c r="AB258" s="167">
        <v>0</v>
      </c>
      <c r="AC258" s="167">
        <v>0</v>
      </c>
      <c r="AD258" s="167">
        <v>0</v>
      </c>
      <c r="AE258" s="167">
        <v>0</v>
      </c>
      <c r="AF258" s="167">
        <v>0</v>
      </c>
      <c r="AG258" s="167">
        <v>0</v>
      </c>
      <c r="AH258" s="167">
        <v>0</v>
      </c>
      <c r="AI258" s="167">
        <v>0</v>
      </c>
      <c r="AJ258" s="167">
        <v>0</v>
      </c>
      <c r="AK258" s="167">
        <v>0</v>
      </c>
      <c r="AL258" s="167">
        <v>0</v>
      </c>
      <c r="AM258" s="167">
        <v>0</v>
      </c>
      <c r="AN258" s="167">
        <v>0</v>
      </c>
      <c r="AO258" s="167">
        <v>0</v>
      </c>
    </row>
    <row r="259" spans="1:97" ht="14.25" customHeight="1" thickTop="1">
      <c r="G259" s="22"/>
      <c r="H259" s="302"/>
      <c r="J259" s="304"/>
      <c r="K259" s="140" t="s">
        <v>229</v>
      </c>
      <c r="L259" s="140" t="s">
        <v>219</v>
      </c>
      <c r="M259" s="168">
        <v>0</v>
      </c>
      <c r="N259" s="168">
        <v>0</v>
      </c>
      <c r="O259" s="168">
        <v>0</v>
      </c>
      <c r="P259" s="168">
        <v>0</v>
      </c>
      <c r="Q259" s="168">
        <v>0</v>
      </c>
      <c r="R259" s="168">
        <v>0</v>
      </c>
      <c r="S259" s="168">
        <v>0</v>
      </c>
      <c r="T259" s="168">
        <v>0</v>
      </c>
      <c r="U259" s="168">
        <v>0</v>
      </c>
      <c r="V259" s="168">
        <v>0</v>
      </c>
      <c r="W259" s="168">
        <v>0</v>
      </c>
      <c r="X259" s="168">
        <v>0</v>
      </c>
      <c r="Y259" s="168">
        <v>0</v>
      </c>
      <c r="Z259" s="168">
        <v>0</v>
      </c>
      <c r="AA259" s="168">
        <v>0</v>
      </c>
      <c r="AB259" s="168">
        <v>0</v>
      </c>
      <c r="AC259" s="168">
        <v>0</v>
      </c>
      <c r="AD259" s="168">
        <v>0</v>
      </c>
      <c r="AE259" s="168">
        <v>0</v>
      </c>
      <c r="AF259" s="168">
        <v>0</v>
      </c>
      <c r="AG259" s="168">
        <v>0</v>
      </c>
      <c r="AH259" s="168">
        <v>0</v>
      </c>
      <c r="AI259" s="168">
        <v>0</v>
      </c>
      <c r="AJ259" s="168">
        <v>0</v>
      </c>
      <c r="AK259" s="168">
        <v>0</v>
      </c>
      <c r="AL259" s="168">
        <v>0</v>
      </c>
      <c r="AM259" s="168">
        <v>0</v>
      </c>
      <c r="AN259" s="168">
        <v>0</v>
      </c>
      <c r="AO259" s="168">
        <v>0</v>
      </c>
      <c r="AP259"/>
      <c r="AQ259"/>
    </row>
    <row r="260" spans="1:97" ht="14.25" customHeight="1">
      <c r="G260" s="22"/>
      <c r="H260" s="302"/>
      <c r="J260" s="304"/>
      <c r="K260" s="19" t="s">
        <v>229</v>
      </c>
      <c r="L260" s="129" t="s">
        <v>218</v>
      </c>
      <c r="M260" s="166">
        <v>0</v>
      </c>
      <c r="N260" s="166">
        <v>0</v>
      </c>
      <c r="O260" s="166">
        <v>0</v>
      </c>
      <c r="P260" s="166">
        <v>0</v>
      </c>
      <c r="Q260" s="166">
        <v>0</v>
      </c>
      <c r="R260" s="166">
        <v>0</v>
      </c>
      <c r="S260" s="166">
        <v>0</v>
      </c>
      <c r="T260" s="166">
        <v>0</v>
      </c>
      <c r="U260" s="166">
        <v>0</v>
      </c>
      <c r="V260" s="166">
        <v>0</v>
      </c>
      <c r="W260" s="166">
        <v>0</v>
      </c>
      <c r="X260" s="166">
        <v>0</v>
      </c>
      <c r="Y260" s="166">
        <v>0</v>
      </c>
      <c r="Z260" s="166">
        <v>0</v>
      </c>
      <c r="AA260" s="166">
        <v>0</v>
      </c>
      <c r="AB260" s="166">
        <v>0</v>
      </c>
      <c r="AC260" s="166">
        <v>0</v>
      </c>
      <c r="AD260" s="166">
        <v>0</v>
      </c>
      <c r="AE260" s="166">
        <v>0</v>
      </c>
      <c r="AF260" s="166">
        <v>0</v>
      </c>
      <c r="AG260" s="166">
        <v>0</v>
      </c>
      <c r="AH260" s="166">
        <v>0</v>
      </c>
      <c r="AI260" s="166">
        <v>0</v>
      </c>
      <c r="AJ260" s="166">
        <v>0</v>
      </c>
      <c r="AK260" s="166">
        <v>0</v>
      </c>
      <c r="AL260" s="166">
        <v>0</v>
      </c>
      <c r="AM260" s="166">
        <v>0</v>
      </c>
      <c r="AN260" s="166">
        <v>0</v>
      </c>
      <c r="AO260" s="166">
        <v>0</v>
      </c>
      <c r="CL260"/>
      <c r="CM260"/>
      <c r="CN260"/>
      <c r="CO260"/>
      <c r="CP260"/>
      <c r="CQ260"/>
      <c r="CR260"/>
      <c r="CS260"/>
    </row>
    <row r="261" spans="1:97" ht="14.25" customHeight="1" thickBot="1">
      <c r="G261" s="22"/>
      <c r="H261" s="302"/>
      <c r="J261" s="304"/>
      <c r="K261" s="144" t="s">
        <v>229</v>
      </c>
      <c r="L261" s="144" t="s">
        <v>214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7">
        <v>0</v>
      </c>
      <c r="S261" s="167">
        <v>0</v>
      </c>
      <c r="T261" s="167">
        <v>0</v>
      </c>
      <c r="U261" s="167">
        <v>0</v>
      </c>
      <c r="V261" s="167">
        <v>0</v>
      </c>
      <c r="W261" s="167">
        <v>0</v>
      </c>
      <c r="X261" s="167">
        <v>0</v>
      </c>
      <c r="Y261" s="167">
        <v>0</v>
      </c>
      <c r="Z261" s="167">
        <v>0</v>
      </c>
      <c r="AA261" s="167">
        <v>0</v>
      </c>
      <c r="AB261" s="167">
        <v>0</v>
      </c>
      <c r="AC261" s="167">
        <v>0</v>
      </c>
      <c r="AD261" s="167">
        <v>0</v>
      </c>
      <c r="AE261" s="167">
        <v>0</v>
      </c>
      <c r="AF261" s="167">
        <v>0</v>
      </c>
      <c r="AG261" s="167">
        <v>0</v>
      </c>
      <c r="AH261" s="167">
        <v>0</v>
      </c>
      <c r="AI261" s="167">
        <v>0</v>
      </c>
      <c r="AJ261" s="167">
        <v>0</v>
      </c>
      <c r="AK261" s="167">
        <v>0</v>
      </c>
      <c r="AL261" s="167">
        <v>0</v>
      </c>
      <c r="AM261" s="167">
        <v>0</v>
      </c>
      <c r="AN261" s="167">
        <v>0</v>
      </c>
      <c r="AO261" s="167">
        <v>0</v>
      </c>
      <c r="BE261"/>
      <c r="BF261"/>
      <c r="BG261"/>
    </row>
    <row r="262" spans="1:97" ht="14.25" customHeight="1" thickTop="1">
      <c r="G262" s="22"/>
      <c r="H262" s="302"/>
      <c r="J262" s="304"/>
      <c r="K262" s="140" t="s">
        <v>230</v>
      </c>
      <c r="L262" s="140" t="s">
        <v>219</v>
      </c>
      <c r="M262" s="168">
        <v>0</v>
      </c>
      <c r="N262" s="168">
        <v>0</v>
      </c>
      <c r="O262" s="168">
        <v>0</v>
      </c>
      <c r="P262" s="168">
        <v>0</v>
      </c>
      <c r="Q262" s="168">
        <v>0</v>
      </c>
      <c r="R262" s="168">
        <v>0</v>
      </c>
      <c r="S262" s="168">
        <v>0</v>
      </c>
      <c r="T262" s="168">
        <v>0</v>
      </c>
      <c r="U262" s="168">
        <v>0</v>
      </c>
      <c r="V262" s="168">
        <v>0</v>
      </c>
      <c r="W262" s="168">
        <v>0</v>
      </c>
      <c r="X262" s="168">
        <v>0</v>
      </c>
      <c r="Y262" s="168">
        <v>0</v>
      </c>
      <c r="Z262" s="168">
        <v>0</v>
      </c>
      <c r="AA262" s="168">
        <v>0</v>
      </c>
      <c r="AB262" s="168">
        <v>0</v>
      </c>
      <c r="AC262" s="168">
        <v>0</v>
      </c>
      <c r="AD262" s="168">
        <v>0</v>
      </c>
      <c r="AE262" s="168">
        <v>0</v>
      </c>
      <c r="AF262" s="168">
        <v>0</v>
      </c>
      <c r="AG262" s="168">
        <v>0</v>
      </c>
      <c r="AH262" s="168">
        <v>0</v>
      </c>
      <c r="AI262" s="168">
        <v>0</v>
      </c>
      <c r="AJ262" s="168">
        <v>0</v>
      </c>
      <c r="AK262" s="168">
        <v>0</v>
      </c>
      <c r="AL262" s="168">
        <v>0</v>
      </c>
      <c r="AM262" s="168">
        <v>0</v>
      </c>
      <c r="AN262" s="168">
        <v>0</v>
      </c>
      <c r="AO262" s="168">
        <v>0</v>
      </c>
      <c r="AT262"/>
      <c r="AU262"/>
      <c r="AV262"/>
      <c r="AW262"/>
      <c r="AZ262"/>
      <c r="BA262"/>
      <c r="BB262"/>
      <c r="BC262"/>
      <c r="BD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</row>
    <row r="263" spans="1:97" ht="14.25" customHeight="1">
      <c r="G263" s="22"/>
      <c r="H263" s="302"/>
      <c r="J263" s="304"/>
      <c r="K263" s="19" t="s">
        <v>230</v>
      </c>
      <c r="L263" s="129" t="s">
        <v>218</v>
      </c>
      <c r="M263" s="166">
        <v>0</v>
      </c>
      <c r="N263" s="166">
        <v>0</v>
      </c>
      <c r="O263" s="166">
        <v>0</v>
      </c>
      <c r="P263" s="166">
        <v>0</v>
      </c>
      <c r="Q263" s="166">
        <v>0</v>
      </c>
      <c r="R263" s="166">
        <v>0</v>
      </c>
      <c r="S263" s="166">
        <v>0</v>
      </c>
      <c r="T263" s="166">
        <v>0</v>
      </c>
      <c r="U263" s="166">
        <v>0</v>
      </c>
      <c r="V263" s="166">
        <v>0</v>
      </c>
      <c r="W263" s="166">
        <v>0</v>
      </c>
      <c r="X263" s="166">
        <v>0</v>
      </c>
      <c r="Y263" s="166">
        <v>0</v>
      </c>
      <c r="Z263" s="166">
        <v>0</v>
      </c>
      <c r="AA263" s="166">
        <v>0</v>
      </c>
      <c r="AB263" s="166">
        <v>0</v>
      </c>
      <c r="AC263" s="166">
        <v>0</v>
      </c>
      <c r="AD263" s="166">
        <v>0</v>
      </c>
      <c r="AE263" s="166">
        <v>0</v>
      </c>
      <c r="AF263" s="166">
        <v>0</v>
      </c>
      <c r="AG263" s="166">
        <v>0</v>
      </c>
      <c r="AH263" s="166">
        <v>0</v>
      </c>
      <c r="AI263" s="166">
        <v>0</v>
      </c>
      <c r="AJ263" s="166">
        <v>0</v>
      </c>
      <c r="AK263" s="166">
        <v>0</v>
      </c>
      <c r="AL263" s="166">
        <v>0</v>
      </c>
      <c r="AM263" s="166">
        <v>0</v>
      </c>
      <c r="AN263" s="166">
        <v>0</v>
      </c>
      <c r="AO263" s="166">
        <v>0</v>
      </c>
      <c r="AX263"/>
      <c r="AY263"/>
    </row>
    <row r="264" spans="1:97" ht="14.25" customHeight="1" thickBot="1">
      <c r="A264" s="16" t="s">
        <v>83</v>
      </c>
      <c r="G264" s="22"/>
      <c r="H264" s="302"/>
      <c r="J264" s="304"/>
      <c r="K264" s="144" t="s">
        <v>230</v>
      </c>
      <c r="L264" s="144" t="s">
        <v>214</v>
      </c>
      <c r="M264" s="169">
        <v>0</v>
      </c>
      <c r="N264" s="169">
        <v>0</v>
      </c>
      <c r="O264" s="169">
        <v>0</v>
      </c>
      <c r="P264" s="169">
        <v>0</v>
      </c>
      <c r="Q264" s="169">
        <v>0</v>
      </c>
      <c r="R264" s="169">
        <v>0</v>
      </c>
      <c r="S264" s="169">
        <v>0</v>
      </c>
      <c r="T264" s="169">
        <v>0</v>
      </c>
      <c r="U264" s="169">
        <v>0</v>
      </c>
      <c r="V264" s="169">
        <v>0</v>
      </c>
      <c r="W264" s="169">
        <v>0</v>
      </c>
      <c r="X264" s="169">
        <v>0</v>
      </c>
      <c r="Y264" s="169">
        <v>0</v>
      </c>
      <c r="Z264" s="169">
        <v>0</v>
      </c>
      <c r="AA264" s="169">
        <v>0</v>
      </c>
      <c r="AB264" s="169">
        <v>0</v>
      </c>
      <c r="AC264" s="169">
        <v>0</v>
      </c>
      <c r="AD264" s="169">
        <v>0</v>
      </c>
      <c r="AE264" s="169">
        <v>0</v>
      </c>
      <c r="AF264" s="169">
        <v>0</v>
      </c>
      <c r="AG264" s="169">
        <v>0</v>
      </c>
      <c r="AH264" s="169">
        <v>0</v>
      </c>
      <c r="AI264" s="169">
        <v>0</v>
      </c>
      <c r="AJ264" s="169">
        <v>0</v>
      </c>
      <c r="AK264" s="169">
        <v>0</v>
      </c>
      <c r="AL264" s="169">
        <v>0</v>
      </c>
      <c r="AM264" s="169">
        <v>0</v>
      </c>
      <c r="AN264" s="169">
        <v>0</v>
      </c>
      <c r="AO264" s="169">
        <v>0</v>
      </c>
    </row>
    <row r="265" spans="1:97" ht="14.25" customHeight="1" thickTop="1">
      <c r="G265" s="22"/>
      <c r="H265" s="302"/>
      <c r="J265" s="304"/>
      <c r="K265" s="140" t="s">
        <v>231</v>
      </c>
      <c r="L265" s="140" t="s">
        <v>219</v>
      </c>
      <c r="M265" s="168">
        <v>0</v>
      </c>
      <c r="N265" s="168">
        <v>0</v>
      </c>
      <c r="O265" s="168">
        <v>0</v>
      </c>
      <c r="P265" s="168">
        <v>0</v>
      </c>
      <c r="Q265" s="168">
        <v>0</v>
      </c>
      <c r="R265" s="168">
        <v>0</v>
      </c>
      <c r="S265" s="168">
        <v>0</v>
      </c>
      <c r="T265" s="168">
        <v>0</v>
      </c>
      <c r="U265" s="168">
        <v>0</v>
      </c>
      <c r="V265" s="168">
        <v>0</v>
      </c>
      <c r="W265" s="168">
        <v>0</v>
      </c>
      <c r="X265" s="168">
        <v>0</v>
      </c>
      <c r="Y265" s="168">
        <v>0</v>
      </c>
      <c r="Z265" s="168">
        <v>0</v>
      </c>
      <c r="AA265" s="168">
        <v>0</v>
      </c>
      <c r="AB265" s="168">
        <v>0</v>
      </c>
      <c r="AC265" s="168">
        <v>0</v>
      </c>
      <c r="AD265" s="168">
        <v>0</v>
      </c>
      <c r="AE265" s="168">
        <v>0</v>
      </c>
      <c r="AF265" s="168">
        <v>0</v>
      </c>
      <c r="AG265" s="168">
        <v>0</v>
      </c>
      <c r="AH265" s="168">
        <v>0</v>
      </c>
      <c r="AI265" s="168">
        <v>0</v>
      </c>
      <c r="AJ265" s="168">
        <v>0</v>
      </c>
      <c r="AK265" s="168">
        <v>0</v>
      </c>
      <c r="AL265" s="168">
        <v>0</v>
      </c>
      <c r="AM265" s="168">
        <v>0</v>
      </c>
      <c r="AN265" s="168">
        <v>0</v>
      </c>
      <c r="AO265" s="168">
        <v>0</v>
      </c>
      <c r="AT265"/>
      <c r="AU265"/>
      <c r="AV265"/>
      <c r="AW265"/>
      <c r="AZ265"/>
      <c r="BA265"/>
      <c r="BB265"/>
      <c r="BC265"/>
      <c r="BD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</row>
    <row r="266" spans="1:97" ht="14.25" customHeight="1">
      <c r="G266" s="22"/>
      <c r="H266" s="302"/>
      <c r="J266" s="304"/>
      <c r="K266" s="19" t="s">
        <v>231</v>
      </c>
      <c r="L266" s="129" t="s">
        <v>218</v>
      </c>
      <c r="M266" s="166">
        <v>0</v>
      </c>
      <c r="N266" s="166">
        <v>0</v>
      </c>
      <c r="O266" s="166">
        <v>0</v>
      </c>
      <c r="P266" s="166">
        <v>0</v>
      </c>
      <c r="Q266" s="166">
        <v>0</v>
      </c>
      <c r="R266" s="166">
        <v>0</v>
      </c>
      <c r="S266" s="166">
        <v>0</v>
      </c>
      <c r="T266" s="166">
        <v>0</v>
      </c>
      <c r="U266" s="166">
        <v>0</v>
      </c>
      <c r="V266" s="166">
        <v>0</v>
      </c>
      <c r="W266" s="166">
        <v>0</v>
      </c>
      <c r="X266" s="166">
        <v>0</v>
      </c>
      <c r="Y266" s="166">
        <v>0</v>
      </c>
      <c r="Z266" s="166">
        <v>0</v>
      </c>
      <c r="AA266" s="166">
        <v>0</v>
      </c>
      <c r="AB266" s="166">
        <v>0</v>
      </c>
      <c r="AC266" s="166">
        <v>0</v>
      </c>
      <c r="AD266" s="166">
        <v>0</v>
      </c>
      <c r="AE266" s="166">
        <v>0</v>
      </c>
      <c r="AF266" s="166">
        <v>0</v>
      </c>
      <c r="AG266" s="166">
        <v>0</v>
      </c>
      <c r="AH266" s="166">
        <v>0</v>
      </c>
      <c r="AI266" s="166">
        <v>0</v>
      </c>
      <c r="AJ266" s="166">
        <v>0</v>
      </c>
      <c r="AK266" s="166">
        <v>0</v>
      </c>
      <c r="AL266" s="166">
        <v>0</v>
      </c>
      <c r="AM266" s="166">
        <v>0</v>
      </c>
      <c r="AN266" s="166">
        <v>0</v>
      </c>
      <c r="AO266" s="166">
        <v>0</v>
      </c>
      <c r="AX266"/>
      <c r="AY266"/>
    </row>
    <row r="267" spans="1:97" ht="14.25" customHeight="1" thickBot="1">
      <c r="A267" s="16" t="s">
        <v>83</v>
      </c>
      <c r="G267" s="22"/>
      <c r="H267" s="302"/>
      <c r="J267" s="304"/>
      <c r="K267" s="144" t="s">
        <v>231</v>
      </c>
      <c r="L267" s="144" t="s">
        <v>214</v>
      </c>
      <c r="M267" s="169">
        <v>0</v>
      </c>
      <c r="N267" s="169">
        <v>0</v>
      </c>
      <c r="O267" s="169">
        <v>0</v>
      </c>
      <c r="P267" s="169">
        <v>0</v>
      </c>
      <c r="Q267" s="169">
        <v>0</v>
      </c>
      <c r="R267" s="169">
        <v>0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0</v>
      </c>
      <c r="Y267" s="169">
        <v>0</v>
      </c>
      <c r="Z267" s="169">
        <v>0</v>
      </c>
      <c r="AA267" s="169">
        <v>0</v>
      </c>
      <c r="AB267" s="169">
        <v>0</v>
      </c>
      <c r="AC267" s="169">
        <v>0</v>
      </c>
      <c r="AD267" s="169">
        <v>0</v>
      </c>
      <c r="AE267" s="169">
        <v>0</v>
      </c>
      <c r="AF267" s="169">
        <v>0</v>
      </c>
      <c r="AG267" s="169">
        <v>0</v>
      </c>
      <c r="AH267" s="169">
        <v>0</v>
      </c>
      <c r="AI267" s="169">
        <v>0</v>
      </c>
      <c r="AJ267" s="169">
        <v>0</v>
      </c>
      <c r="AK267" s="169">
        <v>0</v>
      </c>
      <c r="AL267" s="169">
        <v>0</v>
      </c>
      <c r="AM267" s="169">
        <v>0</v>
      </c>
      <c r="AN267" s="169">
        <v>0</v>
      </c>
      <c r="AO267" s="169">
        <v>0</v>
      </c>
    </row>
    <row r="268" spans="1:97" ht="14.25" customHeight="1" thickTop="1">
      <c r="G268" s="22"/>
      <c r="H268" s="302"/>
      <c r="J268" s="304"/>
      <c r="K268" s="140" t="s">
        <v>232</v>
      </c>
      <c r="L268" s="140" t="s">
        <v>219</v>
      </c>
      <c r="M268" s="168">
        <v>0</v>
      </c>
      <c r="N268" s="168">
        <v>0</v>
      </c>
      <c r="O268" s="168">
        <v>0</v>
      </c>
      <c r="P268" s="168">
        <v>0</v>
      </c>
      <c r="Q268" s="168">
        <v>0</v>
      </c>
      <c r="R268" s="168">
        <v>0</v>
      </c>
      <c r="S268" s="168">
        <v>0</v>
      </c>
      <c r="T268" s="168">
        <v>0</v>
      </c>
      <c r="U268" s="168">
        <v>0</v>
      </c>
      <c r="V268" s="168">
        <v>0</v>
      </c>
      <c r="W268" s="168">
        <v>0</v>
      </c>
      <c r="X268" s="168">
        <v>0</v>
      </c>
      <c r="Y268" s="168">
        <v>0</v>
      </c>
      <c r="Z268" s="168">
        <v>0</v>
      </c>
      <c r="AA268" s="168">
        <v>0</v>
      </c>
      <c r="AB268" s="168">
        <v>0</v>
      </c>
      <c r="AC268" s="168">
        <v>0</v>
      </c>
      <c r="AD268" s="168">
        <v>0</v>
      </c>
      <c r="AE268" s="168">
        <v>0</v>
      </c>
      <c r="AF268" s="168">
        <v>0</v>
      </c>
      <c r="AG268" s="168">
        <v>0</v>
      </c>
      <c r="AH268" s="168">
        <v>0</v>
      </c>
      <c r="AI268" s="168">
        <v>0</v>
      </c>
      <c r="AJ268" s="168">
        <v>0</v>
      </c>
      <c r="AK268" s="168">
        <v>0</v>
      </c>
      <c r="AL268" s="168">
        <v>0</v>
      </c>
      <c r="AM268" s="168">
        <v>0</v>
      </c>
      <c r="AN268" s="168">
        <v>0</v>
      </c>
      <c r="AO268" s="168">
        <v>0</v>
      </c>
      <c r="AT268"/>
      <c r="AU268"/>
      <c r="AV268"/>
      <c r="AW268"/>
      <c r="AZ268"/>
      <c r="BA268"/>
      <c r="BB268"/>
      <c r="BC268"/>
      <c r="BD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</row>
    <row r="269" spans="1:97" ht="14.25" customHeight="1">
      <c r="G269" s="22"/>
      <c r="H269" s="302"/>
      <c r="J269" s="304"/>
      <c r="K269" s="19" t="s">
        <v>232</v>
      </c>
      <c r="L269" s="129" t="s">
        <v>218</v>
      </c>
      <c r="M269" s="166">
        <v>0</v>
      </c>
      <c r="N269" s="166">
        <v>0</v>
      </c>
      <c r="O269" s="166">
        <v>0</v>
      </c>
      <c r="P269" s="166">
        <v>0</v>
      </c>
      <c r="Q269" s="166">
        <v>0</v>
      </c>
      <c r="R269" s="166">
        <v>0</v>
      </c>
      <c r="S269" s="166">
        <v>0</v>
      </c>
      <c r="T269" s="166">
        <v>0</v>
      </c>
      <c r="U269" s="166">
        <v>0</v>
      </c>
      <c r="V269" s="166">
        <v>0</v>
      </c>
      <c r="W269" s="166">
        <v>0</v>
      </c>
      <c r="X269" s="166">
        <v>0</v>
      </c>
      <c r="Y269" s="166">
        <v>0</v>
      </c>
      <c r="Z269" s="166">
        <v>0</v>
      </c>
      <c r="AA269" s="166">
        <v>0</v>
      </c>
      <c r="AB269" s="166">
        <v>0</v>
      </c>
      <c r="AC269" s="166">
        <v>0</v>
      </c>
      <c r="AD269" s="166">
        <v>0</v>
      </c>
      <c r="AE269" s="166">
        <v>0</v>
      </c>
      <c r="AF269" s="166">
        <v>0</v>
      </c>
      <c r="AG269" s="166">
        <v>0</v>
      </c>
      <c r="AH269" s="166">
        <v>0</v>
      </c>
      <c r="AI269" s="166">
        <v>0</v>
      </c>
      <c r="AJ269" s="166">
        <v>0</v>
      </c>
      <c r="AK269" s="166">
        <v>0</v>
      </c>
      <c r="AL269" s="166">
        <v>0</v>
      </c>
      <c r="AM269" s="166">
        <v>0</v>
      </c>
      <c r="AN269" s="166">
        <v>0</v>
      </c>
      <c r="AO269" s="166">
        <v>0</v>
      </c>
      <c r="AX269"/>
      <c r="AY269"/>
    </row>
    <row r="270" spans="1:97" ht="14.25" customHeight="1">
      <c r="A270" s="16" t="s">
        <v>83</v>
      </c>
      <c r="G270" s="22"/>
      <c r="H270" s="302"/>
      <c r="J270" s="304"/>
      <c r="K270" s="144" t="s">
        <v>232</v>
      </c>
      <c r="L270" s="144" t="s">
        <v>214</v>
      </c>
      <c r="M270" s="169">
        <v>0</v>
      </c>
      <c r="N270" s="169">
        <v>0</v>
      </c>
      <c r="O270" s="169">
        <v>0</v>
      </c>
      <c r="P270" s="169">
        <v>0</v>
      </c>
      <c r="Q270" s="169">
        <v>0</v>
      </c>
      <c r="R270" s="169">
        <v>0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0</v>
      </c>
      <c r="Y270" s="169">
        <v>0</v>
      </c>
      <c r="Z270" s="169">
        <v>0</v>
      </c>
      <c r="AA270" s="169">
        <v>0</v>
      </c>
      <c r="AB270" s="169">
        <v>0</v>
      </c>
      <c r="AC270" s="169">
        <v>0</v>
      </c>
      <c r="AD270" s="169">
        <v>0</v>
      </c>
      <c r="AE270" s="169">
        <v>0</v>
      </c>
      <c r="AF270" s="169">
        <v>0</v>
      </c>
      <c r="AG270" s="169">
        <v>0</v>
      </c>
      <c r="AH270" s="169">
        <v>0</v>
      </c>
      <c r="AI270" s="169">
        <v>0</v>
      </c>
      <c r="AJ270" s="169">
        <v>0</v>
      </c>
      <c r="AK270" s="169">
        <v>0</v>
      </c>
      <c r="AL270" s="169">
        <v>0</v>
      </c>
      <c r="AM270" s="169">
        <v>0</v>
      </c>
      <c r="AN270" s="169">
        <v>0</v>
      </c>
      <c r="AO270" s="169">
        <v>0</v>
      </c>
    </row>
    <row r="271" spans="1:97" ht="14.25" customHeight="1">
      <c r="G271" s="22"/>
      <c r="H271" s="302"/>
      <c r="J271" s="304"/>
      <c r="K271" s="140" t="s">
        <v>233</v>
      </c>
      <c r="L271" s="140" t="s">
        <v>219</v>
      </c>
      <c r="M271" s="165">
        <v>0</v>
      </c>
      <c r="N271" s="165">
        <v>0</v>
      </c>
      <c r="O271" s="165">
        <v>0</v>
      </c>
      <c r="P271" s="165">
        <v>0</v>
      </c>
      <c r="Q271" s="165">
        <v>0</v>
      </c>
      <c r="R271" s="165">
        <v>0</v>
      </c>
      <c r="S271" s="165">
        <v>0</v>
      </c>
      <c r="T271" s="165">
        <v>0</v>
      </c>
      <c r="U271" s="165">
        <v>0</v>
      </c>
      <c r="V271" s="165">
        <v>0</v>
      </c>
      <c r="W271" s="165">
        <v>0</v>
      </c>
      <c r="X271" s="165">
        <v>0</v>
      </c>
      <c r="Y271" s="165">
        <v>0</v>
      </c>
      <c r="Z271" s="165">
        <v>0</v>
      </c>
      <c r="AA271" s="165">
        <v>0</v>
      </c>
      <c r="AB271" s="165">
        <v>0</v>
      </c>
      <c r="AC271" s="165">
        <v>0</v>
      </c>
      <c r="AD271" s="165">
        <v>0</v>
      </c>
      <c r="AE271" s="165">
        <v>0</v>
      </c>
      <c r="AF271" s="165">
        <v>0</v>
      </c>
      <c r="AG271" s="165">
        <v>0</v>
      </c>
      <c r="AH271" s="165">
        <v>0</v>
      </c>
      <c r="AI271" s="165">
        <v>0</v>
      </c>
      <c r="AJ271" s="165">
        <v>0</v>
      </c>
      <c r="AK271" s="165">
        <v>0</v>
      </c>
      <c r="AL271" s="165">
        <v>0</v>
      </c>
      <c r="AM271" s="165">
        <v>0</v>
      </c>
      <c r="AN271" s="165">
        <v>0</v>
      </c>
      <c r="AO271" s="165">
        <v>0</v>
      </c>
      <c r="AR271"/>
      <c r="AS271"/>
    </row>
    <row r="272" spans="1:97" ht="14.25" customHeight="1">
      <c r="G272" s="22"/>
      <c r="H272" s="302"/>
      <c r="J272" s="304"/>
      <c r="K272" s="19" t="s">
        <v>233</v>
      </c>
      <c r="L272" s="129" t="s">
        <v>218</v>
      </c>
      <c r="M272" s="166">
        <v>0</v>
      </c>
      <c r="N272" s="166">
        <v>0</v>
      </c>
      <c r="O272" s="166">
        <v>0</v>
      </c>
      <c r="P272" s="166">
        <v>0</v>
      </c>
      <c r="Q272" s="166">
        <v>0</v>
      </c>
      <c r="R272" s="166">
        <v>0</v>
      </c>
      <c r="S272" s="166">
        <v>0</v>
      </c>
      <c r="T272" s="166">
        <v>0</v>
      </c>
      <c r="U272" s="166">
        <v>0</v>
      </c>
      <c r="V272" s="166">
        <v>0</v>
      </c>
      <c r="W272" s="166">
        <v>0</v>
      </c>
      <c r="X272" s="166">
        <v>0</v>
      </c>
      <c r="Y272" s="166">
        <v>0</v>
      </c>
      <c r="Z272" s="166">
        <v>0</v>
      </c>
      <c r="AA272" s="166">
        <v>0</v>
      </c>
      <c r="AB272" s="166">
        <v>0</v>
      </c>
      <c r="AC272" s="166">
        <v>0</v>
      </c>
      <c r="AD272" s="166">
        <v>0</v>
      </c>
      <c r="AE272" s="166">
        <v>0</v>
      </c>
      <c r="AF272" s="166">
        <v>0</v>
      </c>
      <c r="AG272" s="166">
        <v>0</v>
      </c>
      <c r="AH272" s="166">
        <v>0</v>
      </c>
      <c r="AI272" s="166">
        <v>0</v>
      </c>
      <c r="AJ272" s="166">
        <v>0</v>
      </c>
      <c r="AK272" s="166">
        <v>0</v>
      </c>
      <c r="AL272" s="166">
        <v>0</v>
      </c>
      <c r="AM272" s="166">
        <v>0</v>
      </c>
      <c r="AN272" s="166">
        <v>0</v>
      </c>
      <c r="AO272" s="166">
        <v>0</v>
      </c>
    </row>
    <row r="273" spans="1:97" ht="14.25" customHeight="1" thickBot="1">
      <c r="G273" s="22"/>
      <c r="H273" s="302"/>
      <c r="J273" s="304"/>
      <c r="K273" s="144" t="s">
        <v>233</v>
      </c>
      <c r="L273" s="144" t="s">
        <v>214</v>
      </c>
      <c r="M273" s="167">
        <v>0</v>
      </c>
      <c r="N273" s="167">
        <v>0</v>
      </c>
      <c r="O273" s="167">
        <v>0</v>
      </c>
      <c r="P273" s="167">
        <v>0</v>
      </c>
      <c r="Q273" s="167">
        <v>0</v>
      </c>
      <c r="R273" s="167">
        <v>0</v>
      </c>
      <c r="S273" s="167">
        <v>0</v>
      </c>
      <c r="T273" s="167">
        <v>0</v>
      </c>
      <c r="U273" s="167">
        <v>0</v>
      </c>
      <c r="V273" s="167">
        <v>0</v>
      </c>
      <c r="W273" s="167">
        <v>0</v>
      </c>
      <c r="X273" s="167">
        <v>0</v>
      </c>
      <c r="Y273" s="167">
        <v>0</v>
      </c>
      <c r="Z273" s="167">
        <v>0</v>
      </c>
      <c r="AA273" s="167">
        <v>0</v>
      </c>
      <c r="AB273" s="167">
        <v>0</v>
      </c>
      <c r="AC273" s="167">
        <v>0</v>
      </c>
      <c r="AD273" s="167">
        <v>0</v>
      </c>
      <c r="AE273" s="167">
        <v>0</v>
      </c>
      <c r="AF273" s="167">
        <v>0</v>
      </c>
      <c r="AG273" s="167">
        <v>0</v>
      </c>
      <c r="AH273" s="167">
        <v>0</v>
      </c>
      <c r="AI273" s="167">
        <v>0</v>
      </c>
      <c r="AJ273" s="167">
        <v>0</v>
      </c>
      <c r="AK273" s="167">
        <v>0</v>
      </c>
      <c r="AL273" s="167">
        <v>0</v>
      </c>
      <c r="AM273" s="167">
        <v>0</v>
      </c>
      <c r="AN273" s="167">
        <v>0</v>
      </c>
      <c r="AO273" s="167">
        <v>0</v>
      </c>
    </row>
    <row r="274" spans="1:97" ht="14.25" customHeight="1" thickTop="1">
      <c r="G274" s="22"/>
      <c r="H274" s="302"/>
      <c r="J274" s="304"/>
      <c r="K274" s="140" t="s">
        <v>234</v>
      </c>
      <c r="L274" s="140" t="s">
        <v>219</v>
      </c>
      <c r="M274" s="168">
        <v>0</v>
      </c>
      <c r="N274" s="168">
        <v>0</v>
      </c>
      <c r="O274" s="168">
        <v>0</v>
      </c>
      <c r="P274" s="168">
        <v>0</v>
      </c>
      <c r="Q274" s="168">
        <v>0</v>
      </c>
      <c r="R274" s="168">
        <v>0</v>
      </c>
      <c r="S274" s="168">
        <v>0</v>
      </c>
      <c r="T274" s="168">
        <v>0</v>
      </c>
      <c r="U274" s="168">
        <v>0</v>
      </c>
      <c r="V274" s="168">
        <v>0</v>
      </c>
      <c r="W274" s="168">
        <v>0</v>
      </c>
      <c r="X274" s="168">
        <v>0</v>
      </c>
      <c r="Y274" s="168">
        <v>0</v>
      </c>
      <c r="Z274" s="168">
        <v>0</v>
      </c>
      <c r="AA274" s="168">
        <v>0</v>
      </c>
      <c r="AB274" s="168">
        <v>0</v>
      </c>
      <c r="AC274" s="168">
        <v>0</v>
      </c>
      <c r="AD274" s="168">
        <v>0</v>
      </c>
      <c r="AE274" s="168">
        <v>0</v>
      </c>
      <c r="AF274" s="168">
        <v>0</v>
      </c>
      <c r="AG274" s="168">
        <v>0</v>
      </c>
      <c r="AH274" s="168">
        <v>0</v>
      </c>
      <c r="AI274" s="168">
        <v>0</v>
      </c>
      <c r="AJ274" s="168">
        <v>0</v>
      </c>
      <c r="AK274" s="168">
        <v>0</v>
      </c>
      <c r="AL274" s="168">
        <v>0</v>
      </c>
      <c r="AM274" s="168">
        <v>0</v>
      </c>
      <c r="AN274" s="168">
        <v>0</v>
      </c>
      <c r="AO274" s="168">
        <v>0</v>
      </c>
      <c r="AP274"/>
      <c r="AQ274"/>
    </row>
    <row r="275" spans="1:97" ht="14.25" customHeight="1">
      <c r="G275" s="22"/>
      <c r="H275" s="302"/>
      <c r="J275" s="304"/>
      <c r="K275" s="19" t="s">
        <v>234</v>
      </c>
      <c r="L275" s="129" t="s">
        <v>218</v>
      </c>
      <c r="M275" s="166">
        <v>0</v>
      </c>
      <c r="N275" s="166">
        <v>0</v>
      </c>
      <c r="O275" s="166">
        <v>0</v>
      </c>
      <c r="P275" s="166">
        <v>0</v>
      </c>
      <c r="Q275" s="166">
        <v>0</v>
      </c>
      <c r="R275" s="166">
        <v>0</v>
      </c>
      <c r="S275" s="166">
        <v>0</v>
      </c>
      <c r="T275" s="166">
        <v>0</v>
      </c>
      <c r="U275" s="166">
        <v>0</v>
      </c>
      <c r="V275" s="166">
        <v>0</v>
      </c>
      <c r="W275" s="166">
        <v>0</v>
      </c>
      <c r="X275" s="166">
        <v>0</v>
      </c>
      <c r="Y275" s="166">
        <v>0</v>
      </c>
      <c r="Z275" s="166">
        <v>0</v>
      </c>
      <c r="AA275" s="166">
        <v>0</v>
      </c>
      <c r="AB275" s="166">
        <v>0</v>
      </c>
      <c r="AC275" s="166">
        <v>0</v>
      </c>
      <c r="AD275" s="166">
        <v>0</v>
      </c>
      <c r="AE275" s="166">
        <v>0</v>
      </c>
      <c r="AF275" s="166">
        <v>0</v>
      </c>
      <c r="AG275" s="166">
        <v>0</v>
      </c>
      <c r="AH275" s="166">
        <v>0</v>
      </c>
      <c r="AI275" s="166">
        <v>0</v>
      </c>
      <c r="AJ275" s="166">
        <v>0</v>
      </c>
      <c r="AK275" s="166">
        <v>0</v>
      </c>
      <c r="AL275" s="166">
        <v>0</v>
      </c>
      <c r="AM275" s="166">
        <v>0</v>
      </c>
      <c r="AN275" s="166">
        <v>0</v>
      </c>
      <c r="AO275" s="166">
        <v>0</v>
      </c>
      <c r="CL275"/>
      <c r="CM275"/>
      <c r="CN275"/>
      <c r="CO275"/>
      <c r="CP275"/>
      <c r="CQ275"/>
      <c r="CR275"/>
      <c r="CS275"/>
    </row>
    <row r="276" spans="1:97" ht="14.25" customHeight="1" thickBot="1">
      <c r="G276" s="22"/>
      <c r="H276" s="302"/>
      <c r="J276" s="304"/>
      <c r="K276" s="144" t="s">
        <v>234</v>
      </c>
      <c r="L276" s="144" t="s">
        <v>214</v>
      </c>
      <c r="M276" s="167">
        <v>0</v>
      </c>
      <c r="N276" s="167">
        <v>0</v>
      </c>
      <c r="O276" s="167">
        <v>0</v>
      </c>
      <c r="P276" s="167">
        <v>0</v>
      </c>
      <c r="Q276" s="167">
        <v>0</v>
      </c>
      <c r="R276" s="167">
        <v>0</v>
      </c>
      <c r="S276" s="167">
        <v>0</v>
      </c>
      <c r="T276" s="167">
        <v>0</v>
      </c>
      <c r="U276" s="167">
        <v>0</v>
      </c>
      <c r="V276" s="167">
        <v>0</v>
      </c>
      <c r="W276" s="167">
        <v>0</v>
      </c>
      <c r="X276" s="167">
        <v>0</v>
      </c>
      <c r="Y276" s="167">
        <v>0</v>
      </c>
      <c r="Z276" s="167">
        <v>0</v>
      </c>
      <c r="AA276" s="167">
        <v>0</v>
      </c>
      <c r="AB276" s="167">
        <v>0</v>
      </c>
      <c r="AC276" s="167">
        <v>0</v>
      </c>
      <c r="AD276" s="167">
        <v>0</v>
      </c>
      <c r="AE276" s="167">
        <v>0</v>
      </c>
      <c r="AF276" s="167">
        <v>0</v>
      </c>
      <c r="AG276" s="167">
        <v>0</v>
      </c>
      <c r="AH276" s="167">
        <v>0</v>
      </c>
      <c r="AI276" s="167">
        <v>0</v>
      </c>
      <c r="AJ276" s="167">
        <v>0</v>
      </c>
      <c r="AK276" s="167">
        <v>0</v>
      </c>
      <c r="AL276" s="167">
        <v>0</v>
      </c>
      <c r="AM276" s="167">
        <v>0</v>
      </c>
      <c r="AN276" s="167">
        <v>0</v>
      </c>
      <c r="AO276" s="167">
        <v>0</v>
      </c>
      <c r="BE276"/>
      <c r="BF276"/>
      <c r="BG276"/>
    </row>
    <row r="277" spans="1:97" ht="14.25" customHeight="1" thickTop="1">
      <c r="G277" s="22"/>
      <c r="H277" s="302"/>
      <c r="J277" s="304"/>
      <c r="K277" s="140" t="s">
        <v>235</v>
      </c>
      <c r="L277" s="140" t="s">
        <v>219</v>
      </c>
      <c r="M277" s="168">
        <v>0</v>
      </c>
      <c r="N277" s="168">
        <v>0</v>
      </c>
      <c r="O277" s="168">
        <v>0</v>
      </c>
      <c r="P277" s="168">
        <v>0</v>
      </c>
      <c r="Q277" s="168">
        <v>0</v>
      </c>
      <c r="R277" s="168">
        <v>0</v>
      </c>
      <c r="S277" s="168">
        <v>0</v>
      </c>
      <c r="T277" s="168">
        <v>0</v>
      </c>
      <c r="U277" s="168">
        <v>0</v>
      </c>
      <c r="V277" s="168">
        <v>0</v>
      </c>
      <c r="W277" s="168">
        <v>0</v>
      </c>
      <c r="X277" s="168">
        <v>0</v>
      </c>
      <c r="Y277" s="168">
        <v>0</v>
      </c>
      <c r="Z277" s="168">
        <v>0</v>
      </c>
      <c r="AA277" s="168">
        <v>0</v>
      </c>
      <c r="AB277" s="168">
        <v>0</v>
      </c>
      <c r="AC277" s="168">
        <v>0</v>
      </c>
      <c r="AD277" s="168">
        <v>0</v>
      </c>
      <c r="AE277" s="168">
        <v>0</v>
      </c>
      <c r="AF277" s="168">
        <v>0</v>
      </c>
      <c r="AG277" s="168">
        <v>0</v>
      </c>
      <c r="AH277" s="168">
        <v>0</v>
      </c>
      <c r="AI277" s="168">
        <v>0</v>
      </c>
      <c r="AJ277" s="168">
        <v>0</v>
      </c>
      <c r="AK277" s="168">
        <v>0</v>
      </c>
      <c r="AL277" s="168">
        <v>0</v>
      </c>
      <c r="AM277" s="168">
        <v>0</v>
      </c>
      <c r="AN277" s="168">
        <v>0</v>
      </c>
      <c r="AO277" s="168">
        <v>0</v>
      </c>
      <c r="AT277"/>
      <c r="AU277"/>
      <c r="AV277"/>
      <c r="AW277"/>
      <c r="AZ277"/>
      <c r="BA277"/>
      <c r="BB277"/>
      <c r="BC277"/>
      <c r="BD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</row>
    <row r="278" spans="1:97" ht="14.25" customHeight="1">
      <c r="G278" s="22"/>
      <c r="H278" s="302"/>
      <c r="J278" s="304"/>
      <c r="K278" s="19" t="s">
        <v>235</v>
      </c>
      <c r="L278" s="129" t="s">
        <v>218</v>
      </c>
      <c r="M278" s="166">
        <v>0</v>
      </c>
      <c r="N278" s="166">
        <v>0</v>
      </c>
      <c r="O278" s="166">
        <v>0</v>
      </c>
      <c r="P278" s="166">
        <v>0</v>
      </c>
      <c r="Q278" s="166">
        <v>0</v>
      </c>
      <c r="R278" s="166">
        <v>0</v>
      </c>
      <c r="S278" s="166">
        <v>0</v>
      </c>
      <c r="T278" s="166">
        <v>0</v>
      </c>
      <c r="U278" s="166">
        <v>0</v>
      </c>
      <c r="V278" s="166">
        <v>0</v>
      </c>
      <c r="W278" s="166">
        <v>0</v>
      </c>
      <c r="X278" s="166">
        <v>0</v>
      </c>
      <c r="Y278" s="166">
        <v>0</v>
      </c>
      <c r="Z278" s="166">
        <v>0</v>
      </c>
      <c r="AA278" s="166">
        <v>0</v>
      </c>
      <c r="AB278" s="166">
        <v>0</v>
      </c>
      <c r="AC278" s="166">
        <v>0</v>
      </c>
      <c r="AD278" s="166">
        <v>0</v>
      </c>
      <c r="AE278" s="166">
        <v>0</v>
      </c>
      <c r="AF278" s="166">
        <v>0</v>
      </c>
      <c r="AG278" s="166">
        <v>0</v>
      </c>
      <c r="AH278" s="166">
        <v>0</v>
      </c>
      <c r="AI278" s="166">
        <v>0</v>
      </c>
      <c r="AJ278" s="166">
        <v>0</v>
      </c>
      <c r="AK278" s="166">
        <v>0</v>
      </c>
      <c r="AL278" s="166">
        <v>0</v>
      </c>
      <c r="AM278" s="166">
        <v>0</v>
      </c>
      <c r="AN278" s="166">
        <v>0</v>
      </c>
      <c r="AO278" s="166">
        <v>0</v>
      </c>
      <c r="AX278"/>
      <c r="AY278"/>
    </row>
    <row r="279" spans="1:97" ht="14.25" customHeight="1" thickBot="1">
      <c r="A279" s="16" t="s">
        <v>83</v>
      </c>
      <c r="G279" s="22"/>
      <c r="H279" s="302"/>
      <c r="J279" s="304"/>
      <c r="K279" s="144" t="s">
        <v>235</v>
      </c>
      <c r="L279" s="144" t="s">
        <v>214</v>
      </c>
      <c r="M279" s="169">
        <v>0</v>
      </c>
      <c r="N279" s="169">
        <v>0</v>
      </c>
      <c r="O279" s="169">
        <v>0</v>
      </c>
      <c r="P279" s="169">
        <v>0</v>
      </c>
      <c r="Q279" s="169">
        <v>0</v>
      </c>
      <c r="R279" s="169">
        <v>0</v>
      </c>
      <c r="S279" s="169">
        <v>0</v>
      </c>
      <c r="T279" s="169">
        <v>0</v>
      </c>
      <c r="U279" s="169">
        <v>0</v>
      </c>
      <c r="V279" s="169">
        <v>0</v>
      </c>
      <c r="W279" s="169">
        <v>0</v>
      </c>
      <c r="X279" s="169">
        <v>0</v>
      </c>
      <c r="Y279" s="169">
        <v>0</v>
      </c>
      <c r="Z279" s="169">
        <v>0</v>
      </c>
      <c r="AA279" s="169">
        <v>0</v>
      </c>
      <c r="AB279" s="169">
        <v>0</v>
      </c>
      <c r="AC279" s="169">
        <v>0</v>
      </c>
      <c r="AD279" s="169">
        <v>0</v>
      </c>
      <c r="AE279" s="169">
        <v>0</v>
      </c>
      <c r="AF279" s="169">
        <v>0</v>
      </c>
      <c r="AG279" s="169">
        <v>0</v>
      </c>
      <c r="AH279" s="169">
        <v>0</v>
      </c>
      <c r="AI279" s="169">
        <v>0</v>
      </c>
      <c r="AJ279" s="169">
        <v>0</v>
      </c>
      <c r="AK279" s="169">
        <v>0</v>
      </c>
      <c r="AL279" s="169">
        <v>0</v>
      </c>
      <c r="AM279" s="169">
        <v>0</v>
      </c>
      <c r="AN279" s="169">
        <v>0</v>
      </c>
      <c r="AO279" s="169">
        <v>0</v>
      </c>
    </row>
    <row r="280" spans="1:97" ht="14.25" customHeight="1" thickTop="1">
      <c r="G280" s="22"/>
      <c r="H280" s="302"/>
      <c r="J280" s="304"/>
      <c r="K280" s="140" t="s">
        <v>236</v>
      </c>
      <c r="L280" s="140" t="s">
        <v>219</v>
      </c>
      <c r="M280" s="168">
        <v>0</v>
      </c>
      <c r="N280" s="168">
        <v>0</v>
      </c>
      <c r="O280" s="168">
        <v>0</v>
      </c>
      <c r="P280" s="168">
        <v>0</v>
      </c>
      <c r="Q280" s="168">
        <v>0</v>
      </c>
      <c r="R280" s="168">
        <v>0</v>
      </c>
      <c r="S280" s="168">
        <v>0</v>
      </c>
      <c r="T280" s="168">
        <v>0</v>
      </c>
      <c r="U280" s="168">
        <v>0</v>
      </c>
      <c r="V280" s="168">
        <v>0</v>
      </c>
      <c r="W280" s="168">
        <v>0</v>
      </c>
      <c r="X280" s="168">
        <v>0</v>
      </c>
      <c r="Y280" s="168">
        <v>0</v>
      </c>
      <c r="Z280" s="168">
        <v>0</v>
      </c>
      <c r="AA280" s="168">
        <v>0</v>
      </c>
      <c r="AB280" s="168">
        <v>0</v>
      </c>
      <c r="AC280" s="168">
        <v>0</v>
      </c>
      <c r="AD280" s="168">
        <v>0</v>
      </c>
      <c r="AE280" s="168">
        <v>0</v>
      </c>
      <c r="AF280" s="168">
        <v>0</v>
      </c>
      <c r="AG280" s="168">
        <v>0</v>
      </c>
      <c r="AH280" s="168">
        <v>0</v>
      </c>
      <c r="AI280" s="168">
        <v>0</v>
      </c>
      <c r="AJ280" s="168">
        <v>0</v>
      </c>
      <c r="AK280" s="168">
        <v>0</v>
      </c>
      <c r="AL280" s="168">
        <v>0</v>
      </c>
      <c r="AM280" s="168">
        <v>0</v>
      </c>
      <c r="AN280" s="168">
        <v>0</v>
      </c>
      <c r="AO280" s="168">
        <v>0</v>
      </c>
      <c r="AT280"/>
      <c r="AU280"/>
      <c r="AV280"/>
      <c r="AW280"/>
      <c r="AZ280"/>
      <c r="BA280"/>
      <c r="BB280"/>
      <c r="BC280"/>
      <c r="BD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</row>
    <row r="281" spans="1:97" ht="14.25" customHeight="1">
      <c r="G281" s="22"/>
      <c r="H281" s="302"/>
      <c r="J281" s="304"/>
      <c r="K281" s="19" t="s">
        <v>236</v>
      </c>
      <c r="L281" s="129" t="s">
        <v>218</v>
      </c>
      <c r="M281" s="166">
        <v>0</v>
      </c>
      <c r="N281" s="166">
        <v>0</v>
      </c>
      <c r="O281" s="166">
        <v>0</v>
      </c>
      <c r="P281" s="166">
        <v>0</v>
      </c>
      <c r="Q281" s="166">
        <v>0</v>
      </c>
      <c r="R281" s="166">
        <v>0</v>
      </c>
      <c r="S281" s="166">
        <v>0</v>
      </c>
      <c r="T281" s="166">
        <v>0</v>
      </c>
      <c r="U281" s="166">
        <v>0</v>
      </c>
      <c r="V281" s="166">
        <v>0</v>
      </c>
      <c r="W281" s="166">
        <v>0</v>
      </c>
      <c r="X281" s="166">
        <v>0</v>
      </c>
      <c r="Y281" s="166">
        <v>0</v>
      </c>
      <c r="Z281" s="166">
        <v>0</v>
      </c>
      <c r="AA281" s="166">
        <v>0</v>
      </c>
      <c r="AB281" s="166">
        <v>0</v>
      </c>
      <c r="AC281" s="166">
        <v>0</v>
      </c>
      <c r="AD281" s="166">
        <v>0</v>
      </c>
      <c r="AE281" s="166">
        <v>0</v>
      </c>
      <c r="AF281" s="166">
        <v>0</v>
      </c>
      <c r="AG281" s="166">
        <v>0</v>
      </c>
      <c r="AH281" s="166">
        <v>0</v>
      </c>
      <c r="AI281" s="166">
        <v>0</v>
      </c>
      <c r="AJ281" s="166">
        <v>0</v>
      </c>
      <c r="AK281" s="166">
        <v>0</v>
      </c>
      <c r="AL281" s="166">
        <v>0</v>
      </c>
      <c r="AM281" s="166">
        <v>0</v>
      </c>
      <c r="AN281" s="166">
        <v>0</v>
      </c>
      <c r="AO281" s="166">
        <v>0</v>
      </c>
      <c r="AX281"/>
      <c r="AY281"/>
    </row>
    <row r="282" spans="1:97" ht="14.25" customHeight="1" thickBot="1">
      <c r="A282" s="16" t="s">
        <v>83</v>
      </c>
      <c r="G282" s="22"/>
      <c r="H282" s="302"/>
      <c r="J282" s="304"/>
      <c r="K282" s="144" t="s">
        <v>236</v>
      </c>
      <c r="L282" s="144" t="s">
        <v>214</v>
      </c>
      <c r="M282" s="169">
        <v>0</v>
      </c>
      <c r="N282" s="169">
        <v>0</v>
      </c>
      <c r="O282" s="169">
        <v>0</v>
      </c>
      <c r="P282" s="169">
        <v>0</v>
      </c>
      <c r="Q282" s="169">
        <v>0</v>
      </c>
      <c r="R282" s="169">
        <v>0</v>
      </c>
      <c r="S282" s="169">
        <v>0</v>
      </c>
      <c r="T282" s="169">
        <v>0</v>
      </c>
      <c r="U282" s="169">
        <v>0</v>
      </c>
      <c r="V282" s="169">
        <v>0</v>
      </c>
      <c r="W282" s="169">
        <v>0</v>
      </c>
      <c r="X282" s="169">
        <v>0</v>
      </c>
      <c r="Y282" s="169">
        <v>0</v>
      </c>
      <c r="Z282" s="169">
        <v>0</v>
      </c>
      <c r="AA282" s="169">
        <v>0</v>
      </c>
      <c r="AB282" s="169">
        <v>0</v>
      </c>
      <c r="AC282" s="169">
        <v>0</v>
      </c>
      <c r="AD282" s="169">
        <v>0</v>
      </c>
      <c r="AE282" s="169">
        <v>0</v>
      </c>
      <c r="AF282" s="169">
        <v>0</v>
      </c>
      <c r="AG282" s="169">
        <v>0</v>
      </c>
      <c r="AH282" s="169">
        <v>0</v>
      </c>
      <c r="AI282" s="169">
        <v>0</v>
      </c>
      <c r="AJ282" s="169">
        <v>0</v>
      </c>
      <c r="AK282" s="169">
        <v>0</v>
      </c>
      <c r="AL282" s="169">
        <v>0</v>
      </c>
      <c r="AM282" s="169">
        <v>0</v>
      </c>
      <c r="AN282" s="169">
        <v>0</v>
      </c>
      <c r="AO282" s="169">
        <v>0</v>
      </c>
    </row>
    <row r="283" spans="1:97" ht="14.25" customHeight="1" thickTop="1">
      <c r="G283" s="22"/>
      <c r="H283" s="302"/>
      <c r="J283" s="304"/>
      <c r="K283" s="140" t="s">
        <v>237</v>
      </c>
      <c r="L283" s="140" t="s">
        <v>219</v>
      </c>
      <c r="M283" s="168">
        <v>0</v>
      </c>
      <c r="N283" s="168">
        <v>0</v>
      </c>
      <c r="O283" s="168">
        <v>0</v>
      </c>
      <c r="P283" s="168">
        <v>0</v>
      </c>
      <c r="Q283" s="168">
        <v>0</v>
      </c>
      <c r="R283" s="168">
        <v>0</v>
      </c>
      <c r="S283" s="168">
        <v>0</v>
      </c>
      <c r="T283" s="168">
        <v>0</v>
      </c>
      <c r="U283" s="168">
        <v>0</v>
      </c>
      <c r="V283" s="168">
        <v>0</v>
      </c>
      <c r="W283" s="168">
        <v>0</v>
      </c>
      <c r="X283" s="168">
        <v>0</v>
      </c>
      <c r="Y283" s="168">
        <v>0</v>
      </c>
      <c r="Z283" s="168">
        <v>0</v>
      </c>
      <c r="AA283" s="168">
        <v>0</v>
      </c>
      <c r="AB283" s="168">
        <v>0</v>
      </c>
      <c r="AC283" s="168">
        <v>0</v>
      </c>
      <c r="AD283" s="168">
        <v>0</v>
      </c>
      <c r="AE283" s="168">
        <v>0</v>
      </c>
      <c r="AF283" s="168">
        <v>0</v>
      </c>
      <c r="AG283" s="168">
        <v>0</v>
      </c>
      <c r="AH283" s="168">
        <v>0</v>
      </c>
      <c r="AI283" s="168">
        <v>0</v>
      </c>
      <c r="AJ283" s="168">
        <v>0</v>
      </c>
      <c r="AK283" s="168">
        <v>0</v>
      </c>
      <c r="AL283" s="168">
        <v>0</v>
      </c>
      <c r="AM283" s="168">
        <v>0</v>
      </c>
      <c r="AN283" s="168">
        <v>0</v>
      </c>
      <c r="AO283" s="168">
        <v>0</v>
      </c>
      <c r="AT283"/>
      <c r="AU283"/>
      <c r="AV283"/>
      <c r="AW283"/>
      <c r="AZ283"/>
      <c r="BA283"/>
      <c r="BB283"/>
      <c r="BC283"/>
      <c r="BD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</row>
    <row r="284" spans="1:97" ht="14.25" customHeight="1">
      <c r="G284" s="22"/>
      <c r="H284" s="302"/>
      <c r="J284" s="304"/>
      <c r="K284" s="19" t="s">
        <v>237</v>
      </c>
      <c r="L284" s="129" t="s">
        <v>218</v>
      </c>
      <c r="M284" s="166">
        <v>0</v>
      </c>
      <c r="N284" s="166">
        <v>0</v>
      </c>
      <c r="O284" s="166">
        <v>0</v>
      </c>
      <c r="P284" s="166">
        <v>0</v>
      </c>
      <c r="Q284" s="166">
        <v>0</v>
      </c>
      <c r="R284" s="166">
        <v>0</v>
      </c>
      <c r="S284" s="166">
        <v>0</v>
      </c>
      <c r="T284" s="166">
        <v>0</v>
      </c>
      <c r="U284" s="166">
        <v>0</v>
      </c>
      <c r="V284" s="166">
        <v>0</v>
      </c>
      <c r="W284" s="166">
        <v>0</v>
      </c>
      <c r="X284" s="166">
        <v>0</v>
      </c>
      <c r="Y284" s="166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6">
        <v>0</v>
      </c>
      <c r="AF284" s="166">
        <v>0</v>
      </c>
      <c r="AG284" s="166">
        <v>0</v>
      </c>
      <c r="AH284" s="166">
        <v>0</v>
      </c>
      <c r="AI284" s="166">
        <v>0</v>
      </c>
      <c r="AJ284" s="166">
        <v>0</v>
      </c>
      <c r="AK284" s="166">
        <v>0</v>
      </c>
      <c r="AL284" s="166">
        <v>0</v>
      </c>
      <c r="AM284" s="166">
        <v>0</v>
      </c>
      <c r="AN284" s="166">
        <v>0</v>
      </c>
      <c r="AO284" s="166">
        <v>0</v>
      </c>
      <c r="AX284"/>
      <c r="AY284"/>
    </row>
    <row r="285" spans="1:97" ht="14.25" customHeight="1">
      <c r="A285" s="16" t="s">
        <v>83</v>
      </c>
      <c r="G285" s="22"/>
      <c r="H285" s="302"/>
      <c r="J285" s="305"/>
      <c r="K285" s="144" t="s">
        <v>237</v>
      </c>
      <c r="L285" s="144" t="s">
        <v>214</v>
      </c>
      <c r="M285" s="169">
        <v>0</v>
      </c>
      <c r="N285" s="169">
        <v>0</v>
      </c>
      <c r="O285" s="169">
        <v>0</v>
      </c>
      <c r="P285" s="169">
        <v>0</v>
      </c>
      <c r="Q285" s="169">
        <v>0</v>
      </c>
      <c r="R285" s="169">
        <v>0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0</v>
      </c>
      <c r="Y285" s="169">
        <v>0</v>
      </c>
      <c r="Z285" s="169">
        <v>0</v>
      </c>
      <c r="AA285" s="169">
        <v>0</v>
      </c>
      <c r="AB285" s="169">
        <v>0</v>
      </c>
      <c r="AC285" s="169">
        <v>0</v>
      </c>
      <c r="AD285" s="169">
        <v>0</v>
      </c>
      <c r="AE285" s="169">
        <v>0</v>
      </c>
      <c r="AF285" s="169">
        <v>0</v>
      </c>
      <c r="AG285" s="169">
        <v>0</v>
      </c>
      <c r="AH285" s="169">
        <v>0</v>
      </c>
      <c r="AI285" s="169">
        <v>0</v>
      </c>
      <c r="AJ285" s="169">
        <v>0</v>
      </c>
      <c r="AK285" s="169">
        <v>0</v>
      </c>
      <c r="AL285" s="169">
        <v>0</v>
      </c>
      <c r="AM285" s="169">
        <v>0</v>
      </c>
      <c r="AN285" s="169">
        <v>0</v>
      </c>
      <c r="AO285" s="169">
        <v>0</v>
      </c>
    </row>
    <row r="286" spans="1:97" ht="14.25" customHeight="1" thickBot="1">
      <c r="G286" s="22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170"/>
      <c r="AG286" s="170"/>
      <c r="AH286" s="170"/>
      <c r="AI286" s="170"/>
      <c r="AJ286" s="170"/>
      <c r="AK286" s="170"/>
      <c r="AL286" s="170"/>
      <c r="AM286" s="170"/>
      <c r="AN286" s="170"/>
      <c r="AO286" s="170"/>
    </row>
    <row r="287" spans="1:97" ht="14.25" customHeight="1">
      <c r="G287" s="22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  <c r="AF287" s="171"/>
      <c r="AG287" s="171"/>
      <c r="AH287" s="171"/>
      <c r="AI287" s="171"/>
      <c r="AJ287" s="171"/>
      <c r="AK287" s="171"/>
      <c r="AL287" s="171"/>
      <c r="AM287" s="171"/>
      <c r="AN287" s="171"/>
      <c r="AO287" s="171"/>
      <c r="AR287"/>
      <c r="AS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</row>
    <row r="288" spans="1:97" ht="14.25" customHeight="1">
      <c r="G288" s="22"/>
      <c r="M288" s="128">
        <v>2022</v>
      </c>
      <c r="N288" s="128">
        <v>2023</v>
      </c>
      <c r="O288" s="128">
        <v>2024</v>
      </c>
      <c r="P288" s="128">
        <v>2025</v>
      </c>
      <c r="Q288" s="128">
        <v>2026</v>
      </c>
      <c r="R288" s="128">
        <v>2027</v>
      </c>
      <c r="S288" s="128">
        <v>2028</v>
      </c>
      <c r="T288" s="128">
        <v>2029</v>
      </c>
      <c r="U288" s="128">
        <v>2030</v>
      </c>
      <c r="V288" s="128">
        <v>2031</v>
      </c>
      <c r="W288" s="128">
        <v>2032</v>
      </c>
      <c r="X288" s="128">
        <v>2033</v>
      </c>
      <c r="Y288" s="128">
        <v>2034</v>
      </c>
      <c r="Z288" s="128">
        <v>2035</v>
      </c>
      <c r="AA288" s="128">
        <v>2036</v>
      </c>
      <c r="AB288" s="128">
        <v>2037</v>
      </c>
      <c r="AC288" s="128">
        <v>2038</v>
      </c>
      <c r="AD288" s="128">
        <v>2039</v>
      </c>
      <c r="AE288" s="128">
        <v>2040</v>
      </c>
      <c r="AF288" s="128">
        <v>2041</v>
      </c>
      <c r="AG288" s="128">
        <v>2042</v>
      </c>
      <c r="AH288" s="128">
        <v>2043</v>
      </c>
      <c r="AI288" s="128">
        <v>2044</v>
      </c>
      <c r="AJ288" s="128">
        <v>2045</v>
      </c>
      <c r="AK288" s="128">
        <v>2046</v>
      </c>
      <c r="AL288" s="128">
        <v>2047</v>
      </c>
      <c r="AM288" s="128">
        <v>2048</v>
      </c>
      <c r="AN288" s="128">
        <v>2049</v>
      </c>
      <c r="AO288" s="128">
        <v>2050</v>
      </c>
    </row>
    <row r="289" spans="7:41" ht="14.25" customHeight="1">
      <c r="G289" s="22"/>
      <c r="H289" s="307" t="s">
        <v>168</v>
      </c>
      <c r="J289" s="303" t="s">
        <v>169</v>
      </c>
      <c r="K289" s="140" t="s">
        <v>228</v>
      </c>
      <c r="L289" s="140" t="s">
        <v>219</v>
      </c>
      <c r="M289" s="165">
        <v>0</v>
      </c>
      <c r="N289" s="165">
        <v>0</v>
      </c>
      <c r="O289" s="165">
        <v>0</v>
      </c>
      <c r="P289" s="165">
        <v>0</v>
      </c>
      <c r="Q289" s="165">
        <v>0</v>
      </c>
      <c r="R289" s="165">
        <v>0</v>
      </c>
      <c r="S289" s="165">
        <v>0</v>
      </c>
      <c r="T289" s="165">
        <v>0</v>
      </c>
      <c r="U289" s="165">
        <v>0</v>
      </c>
      <c r="V289" s="165">
        <v>0</v>
      </c>
      <c r="W289" s="165">
        <v>0</v>
      </c>
      <c r="X289" s="165">
        <v>0</v>
      </c>
      <c r="Y289" s="165">
        <v>0</v>
      </c>
      <c r="Z289" s="165">
        <v>0</v>
      </c>
      <c r="AA289" s="165">
        <v>0</v>
      </c>
      <c r="AB289" s="165">
        <v>0</v>
      </c>
      <c r="AC289" s="165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</row>
    <row r="290" spans="7:41" ht="14.25" customHeight="1">
      <c r="G290" s="22"/>
      <c r="H290" s="307"/>
      <c r="J290" s="304"/>
      <c r="K290" s="19" t="s">
        <v>228</v>
      </c>
      <c r="L290" s="129" t="s">
        <v>218</v>
      </c>
      <c r="M290" s="166">
        <v>0</v>
      </c>
      <c r="N290" s="166">
        <v>0</v>
      </c>
      <c r="O290" s="166">
        <v>0</v>
      </c>
      <c r="P290" s="166">
        <v>0</v>
      </c>
      <c r="Q290" s="166">
        <v>0</v>
      </c>
      <c r="R290" s="166">
        <v>0</v>
      </c>
      <c r="S290" s="166">
        <v>0</v>
      </c>
      <c r="T290" s="166">
        <v>0</v>
      </c>
      <c r="U290" s="166">
        <v>0</v>
      </c>
      <c r="V290" s="166">
        <v>0</v>
      </c>
      <c r="W290" s="166">
        <v>0</v>
      </c>
      <c r="X290" s="166">
        <v>0</v>
      </c>
      <c r="Y290" s="166">
        <v>0</v>
      </c>
      <c r="Z290" s="166">
        <v>0</v>
      </c>
      <c r="AA290" s="166">
        <v>0</v>
      </c>
      <c r="AB290" s="166">
        <v>0</v>
      </c>
      <c r="AC290" s="166">
        <v>0</v>
      </c>
      <c r="AD290" s="166">
        <v>0</v>
      </c>
      <c r="AE290" s="166">
        <v>0</v>
      </c>
      <c r="AF290" s="166">
        <v>0</v>
      </c>
      <c r="AG290" s="166">
        <v>0</v>
      </c>
      <c r="AH290" s="166">
        <v>0</v>
      </c>
      <c r="AI290" s="166">
        <v>0</v>
      </c>
      <c r="AJ290" s="166">
        <v>0</v>
      </c>
      <c r="AK290" s="166">
        <v>0</v>
      </c>
      <c r="AL290" s="166">
        <v>0</v>
      </c>
      <c r="AM290" s="166">
        <v>0</v>
      </c>
      <c r="AN290" s="166">
        <v>0</v>
      </c>
      <c r="AO290" s="166">
        <v>0</v>
      </c>
    </row>
    <row r="291" spans="7:41" ht="14.25" customHeight="1" thickBot="1">
      <c r="G291" s="22"/>
      <c r="H291" s="307"/>
      <c r="J291" s="304"/>
      <c r="K291" s="144" t="s">
        <v>228</v>
      </c>
      <c r="L291" s="144" t="s">
        <v>214</v>
      </c>
      <c r="M291" s="167">
        <v>0</v>
      </c>
      <c r="N291" s="167">
        <v>0</v>
      </c>
      <c r="O291" s="167">
        <v>0</v>
      </c>
      <c r="P291" s="167">
        <v>0</v>
      </c>
      <c r="Q291" s="167">
        <v>0</v>
      </c>
      <c r="R291" s="167">
        <v>0</v>
      </c>
      <c r="S291" s="167">
        <v>0</v>
      </c>
      <c r="T291" s="167">
        <v>0</v>
      </c>
      <c r="U291" s="167">
        <v>0</v>
      </c>
      <c r="V291" s="167">
        <v>0</v>
      </c>
      <c r="W291" s="167">
        <v>0</v>
      </c>
      <c r="X291" s="167">
        <v>0</v>
      </c>
      <c r="Y291" s="167">
        <v>0</v>
      </c>
      <c r="Z291" s="167">
        <v>0</v>
      </c>
      <c r="AA291" s="167">
        <v>0</v>
      </c>
      <c r="AB291" s="167">
        <v>0</v>
      </c>
      <c r="AC291" s="167">
        <v>0</v>
      </c>
      <c r="AD291" s="167">
        <v>0</v>
      </c>
      <c r="AE291" s="167">
        <v>0</v>
      </c>
      <c r="AF291" s="167">
        <v>0</v>
      </c>
      <c r="AG291" s="167">
        <v>0</v>
      </c>
      <c r="AH291" s="167">
        <v>0</v>
      </c>
      <c r="AI291" s="167">
        <v>0</v>
      </c>
      <c r="AJ291" s="167">
        <v>0</v>
      </c>
      <c r="AK291" s="167">
        <v>0</v>
      </c>
      <c r="AL291" s="167">
        <v>0</v>
      </c>
      <c r="AM291" s="167">
        <v>0</v>
      </c>
      <c r="AN291" s="167">
        <v>0</v>
      </c>
      <c r="AO291" s="167">
        <v>0</v>
      </c>
    </row>
    <row r="292" spans="7:41" ht="14.25" customHeight="1" thickTop="1">
      <c r="G292" s="22"/>
      <c r="H292" s="307"/>
      <c r="J292" s="304"/>
      <c r="K292" s="140" t="s">
        <v>229</v>
      </c>
      <c r="L292" s="140" t="s">
        <v>219</v>
      </c>
      <c r="M292" s="168">
        <v>0</v>
      </c>
      <c r="N292" s="168">
        <v>0</v>
      </c>
      <c r="O292" s="168">
        <v>0</v>
      </c>
      <c r="P292" s="168">
        <v>0</v>
      </c>
      <c r="Q292" s="168">
        <v>0</v>
      </c>
      <c r="R292" s="168">
        <v>0</v>
      </c>
      <c r="S292" s="168">
        <v>0</v>
      </c>
      <c r="T292" s="168">
        <v>0</v>
      </c>
      <c r="U292" s="168">
        <v>0</v>
      </c>
      <c r="V292" s="168">
        <v>0</v>
      </c>
      <c r="W292" s="168">
        <v>0</v>
      </c>
      <c r="X292" s="168">
        <v>0</v>
      </c>
      <c r="Y292" s="168">
        <v>0</v>
      </c>
      <c r="Z292" s="168">
        <v>0</v>
      </c>
      <c r="AA292" s="168">
        <v>0</v>
      </c>
      <c r="AB292" s="168">
        <v>0</v>
      </c>
      <c r="AC292" s="168">
        <v>0</v>
      </c>
      <c r="AD292" s="168">
        <v>0</v>
      </c>
      <c r="AE292" s="168">
        <v>0</v>
      </c>
      <c r="AF292" s="168">
        <v>0</v>
      </c>
      <c r="AG292" s="168">
        <v>0</v>
      </c>
      <c r="AH292" s="168">
        <v>0</v>
      </c>
      <c r="AI292" s="168">
        <v>0</v>
      </c>
      <c r="AJ292" s="168">
        <v>0</v>
      </c>
      <c r="AK292" s="168">
        <v>0</v>
      </c>
      <c r="AL292" s="168">
        <v>0</v>
      </c>
      <c r="AM292" s="168">
        <v>0</v>
      </c>
      <c r="AN292" s="168">
        <v>0</v>
      </c>
      <c r="AO292" s="168">
        <v>0</v>
      </c>
    </row>
    <row r="293" spans="7:41" ht="14.25" customHeight="1">
      <c r="G293" s="22"/>
      <c r="H293" s="307"/>
      <c r="J293" s="304"/>
      <c r="K293" s="19" t="s">
        <v>229</v>
      </c>
      <c r="L293" s="129" t="s">
        <v>218</v>
      </c>
      <c r="M293" s="166">
        <v>0</v>
      </c>
      <c r="N293" s="166">
        <v>0</v>
      </c>
      <c r="O293" s="166">
        <v>0</v>
      </c>
      <c r="P293" s="166">
        <v>0</v>
      </c>
      <c r="Q293" s="166">
        <v>0</v>
      </c>
      <c r="R293" s="166">
        <v>0</v>
      </c>
      <c r="S293" s="166">
        <v>0</v>
      </c>
      <c r="T293" s="166">
        <v>0</v>
      </c>
      <c r="U293" s="166">
        <v>0</v>
      </c>
      <c r="V293" s="166">
        <v>0</v>
      </c>
      <c r="W293" s="166">
        <v>0</v>
      </c>
      <c r="X293" s="166">
        <v>0</v>
      </c>
      <c r="Y293" s="166">
        <v>0</v>
      </c>
      <c r="Z293" s="166">
        <v>0</v>
      </c>
      <c r="AA293" s="166">
        <v>0</v>
      </c>
      <c r="AB293" s="166">
        <v>0</v>
      </c>
      <c r="AC293" s="166">
        <v>0</v>
      </c>
      <c r="AD293" s="166">
        <v>0</v>
      </c>
      <c r="AE293" s="166">
        <v>0</v>
      </c>
      <c r="AF293" s="166">
        <v>0</v>
      </c>
      <c r="AG293" s="166">
        <v>0</v>
      </c>
      <c r="AH293" s="166">
        <v>0</v>
      </c>
      <c r="AI293" s="166">
        <v>0</v>
      </c>
      <c r="AJ293" s="166">
        <v>0</v>
      </c>
      <c r="AK293" s="166">
        <v>0</v>
      </c>
      <c r="AL293" s="166">
        <v>0</v>
      </c>
      <c r="AM293" s="166">
        <v>0</v>
      </c>
      <c r="AN293" s="166">
        <v>0</v>
      </c>
      <c r="AO293" s="166">
        <v>0</v>
      </c>
    </row>
    <row r="294" spans="7:41" ht="14.25" customHeight="1" thickBot="1">
      <c r="G294" s="22"/>
      <c r="H294" s="307"/>
      <c r="J294" s="304"/>
      <c r="K294" s="144" t="s">
        <v>229</v>
      </c>
      <c r="L294" s="144" t="s">
        <v>214</v>
      </c>
      <c r="M294" s="167">
        <v>0</v>
      </c>
      <c r="N294" s="167">
        <v>0</v>
      </c>
      <c r="O294" s="167">
        <v>0</v>
      </c>
      <c r="P294" s="167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>
        <v>0</v>
      </c>
      <c r="W294" s="167">
        <v>0</v>
      </c>
      <c r="X294" s="167">
        <v>0</v>
      </c>
      <c r="Y294" s="167">
        <v>0</v>
      </c>
      <c r="Z294" s="167">
        <v>0</v>
      </c>
      <c r="AA294" s="167">
        <v>0</v>
      </c>
      <c r="AB294" s="167">
        <v>0</v>
      </c>
      <c r="AC294" s="167">
        <v>0</v>
      </c>
      <c r="AD294" s="167">
        <v>0</v>
      </c>
      <c r="AE294" s="167">
        <v>0</v>
      </c>
      <c r="AF294" s="167">
        <v>0</v>
      </c>
      <c r="AG294" s="167">
        <v>0</v>
      </c>
      <c r="AH294" s="167">
        <v>0</v>
      </c>
      <c r="AI294" s="167">
        <v>0</v>
      </c>
      <c r="AJ294" s="167">
        <v>0</v>
      </c>
      <c r="AK294" s="167">
        <v>0</v>
      </c>
      <c r="AL294" s="167">
        <v>0</v>
      </c>
      <c r="AM294" s="167">
        <v>0</v>
      </c>
      <c r="AN294" s="167">
        <v>0</v>
      </c>
      <c r="AO294" s="167">
        <v>0</v>
      </c>
    </row>
    <row r="295" spans="7:41" ht="14.25" customHeight="1" thickTop="1">
      <c r="G295" s="22"/>
      <c r="H295" s="307"/>
      <c r="J295" s="304"/>
      <c r="K295" s="140" t="s">
        <v>230</v>
      </c>
      <c r="L295" s="140" t="s">
        <v>219</v>
      </c>
      <c r="M295" s="168">
        <v>0</v>
      </c>
      <c r="N295" s="168">
        <v>0</v>
      </c>
      <c r="O295" s="168">
        <v>0</v>
      </c>
      <c r="P295" s="168">
        <v>0</v>
      </c>
      <c r="Q295" s="168">
        <v>0</v>
      </c>
      <c r="R295" s="168">
        <v>0</v>
      </c>
      <c r="S295" s="168">
        <v>0</v>
      </c>
      <c r="T295" s="168">
        <v>0</v>
      </c>
      <c r="U295" s="168">
        <v>0</v>
      </c>
      <c r="V295" s="168">
        <v>0</v>
      </c>
      <c r="W295" s="168">
        <v>0</v>
      </c>
      <c r="X295" s="168">
        <v>0</v>
      </c>
      <c r="Y295" s="168">
        <v>0</v>
      </c>
      <c r="Z295" s="168">
        <v>0</v>
      </c>
      <c r="AA295" s="168">
        <v>0</v>
      </c>
      <c r="AB295" s="168">
        <v>0</v>
      </c>
      <c r="AC295" s="168">
        <v>0</v>
      </c>
      <c r="AD295" s="168">
        <v>0</v>
      </c>
      <c r="AE295" s="168">
        <v>0</v>
      </c>
      <c r="AF295" s="168">
        <v>0</v>
      </c>
      <c r="AG295" s="168">
        <v>0</v>
      </c>
      <c r="AH295" s="168">
        <v>0</v>
      </c>
      <c r="AI295" s="168">
        <v>0</v>
      </c>
      <c r="AJ295" s="168">
        <v>0</v>
      </c>
      <c r="AK295" s="168">
        <v>0</v>
      </c>
      <c r="AL295" s="168">
        <v>0</v>
      </c>
      <c r="AM295" s="168">
        <v>0</v>
      </c>
      <c r="AN295" s="168">
        <v>0</v>
      </c>
      <c r="AO295" s="168">
        <v>0</v>
      </c>
    </row>
    <row r="296" spans="7:41" ht="14.25" customHeight="1">
      <c r="G296" s="22"/>
      <c r="H296" s="307"/>
      <c r="J296" s="304"/>
      <c r="K296" s="19" t="s">
        <v>230</v>
      </c>
      <c r="L296" s="129" t="s">
        <v>218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6">
        <v>0</v>
      </c>
      <c r="AB296" s="166">
        <v>0</v>
      </c>
      <c r="AC296" s="166">
        <v>0</v>
      </c>
      <c r="AD296" s="166">
        <v>0</v>
      </c>
      <c r="AE296" s="166">
        <v>0</v>
      </c>
      <c r="AF296" s="166">
        <v>0</v>
      </c>
      <c r="AG296" s="166">
        <v>0</v>
      </c>
      <c r="AH296" s="166">
        <v>0</v>
      </c>
      <c r="AI296" s="166">
        <v>0</v>
      </c>
      <c r="AJ296" s="166">
        <v>0</v>
      </c>
      <c r="AK296" s="166">
        <v>0</v>
      </c>
      <c r="AL296" s="166">
        <v>0</v>
      </c>
      <c r="AM296" s="166">
        <v>0</v>
      </c>
      <c r="AN296" s="166">
        <v>0</v>
      </c>
      <c r="AO296" s="166">
        <v>0</v>
      </c>
    </row>
    <row r="297" spans="7:41" ht="14.25" customHeight="1" thickBot="1">
      <c r="G297" s="22"/>
      <c r="H297" s="307"/>
      <c r="J297" s="304"/>
      <c r="K297" s="144" t="s">
        <v>230</v>
      </c>
      <c r="L297" s="144" t="s">
        <v>214</v>
      </c>
      <c r="M297" s="169">
        <v>0</v>
      </c>
      <c r="N297" s="169">
        <v>0</v>
      </c>
      <c r="O297" s="169">
        <v>0</v>
      </c>
      <c r="P297" s="169">
        <v>0</v>
      </c>
      <c r="Q297" s="169">
        <v>0</v>
      </c>
      <c r="R297" s="169">
        <v>0</v>
      </c>
      <c r="S297" s="169">
        <v>0</v>
      </c>
      <c r="T297" s="169">
        <v>0</v>
      </c>
      <c r="U297" s="169">
        <v>0</v>
      </c>
      <c r="V297" s="169">
        <v>0</v>
      </c>
      <c r="W297" s="169">
        <v>0</v>
      </c>
      <c r="X297" s="169">
        <v>0</v>
      </c>
      <c r="Y297" s="169">
        <v>0</v>
      </c>
      <c r="Z297" s="169">
        <v>0</v>
      </c>
      <c r="AA297" s="169">
        <v>0</v>
      </c>
      <c r="AB297" s="169">
        <v>0</v>
      </c>
      <c r="AC297" s="169">
        <v>0</v>
      </c>
      <c r="AD297" s="169">
        <v>0</v>
      </c>
      <c r="AE297" s="169">
        <v>0</v>
      </c>
      <c r="AF297" s="169">
        <v>0</v>
      </c>
      <c r="AG297" s="169">
        <v>0</v>
      </c>
      <c r="AH297" s="169">
        <v>0</v>
      </c>
      <c r="AI297" s="169">
        <v>0</v>
      </c>
      <c r="AJ297" s="169">
        <v>0</v>
      </c>
      <c r="AK297" s="169">
        <v>0</v>
      </c>
      <c r="AL297" s="169">
        <v>0</v>
      </c>
      <c r="AM297" s="169">
        <v>0</v>
      </c>
      <c r="AN297" s="169">
        <v>0</v>
      </c>
      <c r="AO297" s="169">
        <v>0</v>
      </c>
    </row>
    <row r="298" spans="7:41" ht="14.25" customHeight="1" thickTop="1">
      <c r="G298" s="22"/>
      <c r="H298" s="307"/>
      <c r="J298" s="304"/>
      <c r="K298" s="140" t="s">
        <v>231</v>
      </c>
      <c r="L298" s="140" t="s">
        <v>219</v>
      </c>
      <c r="M298" s="168">
        <v>0</v>
      </c>
      <c r="N298" s="168">
        <v>0</v>
      </c>
      <c r="O298" s="168">
        <v>0</v>
      </c>
      <c r="P298" s="168">
        <v>0</v>
      </c>
      <c r="Q298" s="168">
        <v>0</v>
      </c>
      <c r="R298" s="168">
        <v>0</v>
      </c>
      <c r="S298" s="168">
        <v>0</v>
      </c>
      <c r="T298" s="168">
        <v>0</v>
      </c>
      <c r="U298" s="168">
        <v>0</v>
      </c>
      <c r="V298" s="168">
        <v>0</v>
      </c>
      <c r="W298" s="168">
        <v>0</v>
      </c>
      <c r="X298" s="168">
        <v>0</v>
      </c>
      <c r="Y298" s="168">
        <v>0</v>
      </c>
      <c r="Z298" s="168">
        <v>0</v>
      </c>
      <c r="AA298" s="168">
        <v>0</v>
      </c>
      <c r="AB298" s="168">
        <v>0</v>
      </c>
      <c r="AC298" s="168">
        <v>0</v>
      </c>
      <c r="AD298" s="168">
        <v>0</v>
      </c>
      <c r="AE298" s="168">
        <v>0</v>
      </c>
      <c r="AF298" s="168">
        <v>0</v>
      </c>
      <c r="AG298" s="168">
        <v>0</v>
      </c>
      <c r="AH298" s="168">
        <v>0</v>
      </c>
      <c r="AI298" s="168">
        <v>0</v>
      </c>
      <c r="AJ298" s="168">
        <v>0</v>
      </c>
      <c r="AK298" s="168">
        <v>0</v>
      </c>
      <c r="AL298" s="168">
        <v>0</v>
      </c>
      <c r="AM298" s="168">
        <v>0</v>
      </c>
      <c r="AN298" s="168">
        <v>0</v>
      </c>
      <c r="AO298" s="168">
        <v>0</v>
      </c>
    </row>
    <row r="299" spans="7:41" ht="14.25" customHeight="1">
      <c r="G299" s="22"/>
      <c r="H299" s="307"/>
      <c r="J299" s="304"/>
      <c r="K299" s="19" t="s">
        <v>231</v>
      </c>
      <c r="L299" s="129" t="s">
        <v>218</v>
      </c>
      <c r="M299" s="166">
        <v>0</v>
      </c>
      <c r="N299" s="166">
        <v>0</v>
      </c>
      <c r="O299" s="166">
        <v>0</v>
      </c>
      <c r="P299" s="166">
        <v>0</v>
      </c>
      <c r="Q299" s="166">
        <v>0</v>
      </c>
      <c r="R299" s="166">
        <v>0</v>
      </c>
      <c r="S299" s="166">
        <v>0</v>
      </c>
      <c r="T299" s="166">
        <v>0</v>
      </c>
      <c r="U299" s="166">
        <v>0</v>
      </c>
      <c r="V299" s="166">
        <v>0</v>
      </c>
      <c r="W299" s="166">
        <v>0</v>
      </c>
      <c r="X299" s="166">
        <v>0</v>
      </c>
      <c r="Y299" s="166">
        <v>0</v>
      </c>
      <c r="Z299" s="166">
        <v>0</v>
      </c>
      <c r="AA299" s="166">
        <v>0</v>
      </c>
      <c r="AB299" s="166">
        <v>0</v>
      </c>
      <c r="AC299" s="166">
        <v>0</v>
      </c>
      <c r="AD299" s="166">
        <v>0</v>
      </c>
      <c r="AE299" s="166">
        <v>0</v>
      </c>
      <c r="AF299" s="166">
        <v>0</v>
      </c>
      <c r="AG299" s="166">
        <v>0</v>
      </c>
      <c r="AH299" s="166">
        <v>0</v>
      </c>
      <c r="AI299" s="166">
        <v>0</v>
      </c>
      <c r="AJ299" s="166">
        <v>0</v>
      </c>
      <c r="AK299" s="166">
        <v>0</v>
      </c>
      <c r="AL299" s="166">
        <v>0</v>
      </c>
      <c r="AM299" s="166">
        <v>0</v>
      </c>
      <c r="AN299" s="166">
        <v>0</v>
      </c>
      <c r="AO299" s="166">
        <v>0</v>
      </c>
    </row>
    <row r="300" spans="7:41" ht="14.25" customHeight="1" thickBot="1">
      <c r="G300" s="22"/>
      <c r="H300" s="307"/>
      <c r="J300" s="304"/>
      <c r="K300" s="144" t="s">
        <v>231</v>
      </c>
      <c r="L300" s="144" t="s">
        <v>214</v>
      </c>
      <c r="M300" s="169">
        <v>0</v>
      </c>
      <c r="N300" s="169">
        <v>0</v>
      </c>
      <c r="O300" s="169">
        <v>0</v>
      </c>
      <c r="P300" s="169">
        <v>0</v>
      </c>
      <c r="Q300" s="169">
        <v>0</v>
      </c>
      <c r="R300" s="169">
        <v>0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0</v>
      </c>
      <c r="Y300" s="169">
        <v>0</v>
      </c>
      <c r="Z300" s="169">
        <v>0</v>
      </c>
      <c r="AA300" s="169">
        <v>0</v>
      </c>
      <c r="AB300" s="169">
        <v>0</v>
      </c>
      <c r="AC300" s="169">
        <v>0</v>
      </c>
      <c r="AD300" s="169">
        <v>0</v>
      </c>
      <c r="AE300" s="169">
        <v>0</v>
      </c>
      <c r="AF300" s="169">
        <v>0</v>
      </c>
      <c r="AG300" s="169">
        <v>0</v>
      </c>
      <c r="AH300" s="169">
        <v>0</v>
      </c>
      <c r="AI300" s="169">
        <v>0</v>
      </c>
      <c r="AJ300" s="169">
        <v>0</v>
      </c>
      <c r="AK300" s="169">
        <v>0</v>
      </c>
      <c r="AL300" s="169">
        <v>0</v>
      </c>
      <c r="AM300" s="169">
        <v>0</v>
      </c>
      <c r="AN300" s="169">
        <v>0</v>
      </c>
      <c r="AO300" s="169">
        <v>0</v>
      </c>
    </row>
    <row r="301" spans="7:41" ht="14.25" customHeight="1" thickTop="1">
      <c r="G301" s="22"/>
      <c r="H301" s="307"/>
      <c r="J301" s="304"/>
      <c r="K301" s="140" t="s">
        <v>232</v>
      </c>
      <c r="L301" s="140" t="s">
        <v>219</v>
      </c>
      <c r="M301" s="168">
        <v>0</v>
      </c>
      <c r="N301" s="168">
        <v>0</v>
      </c>
      <c r="O301" s="168">
        <v>0</v>
      </c>
      <c r="P301" s="168">
        <v>0</v>
      </c>
      <c r="Q301" s="168">
        <v>0</v>
      </c>
      <c r="R301" s="168">
        <v>0</v>
      </c>
      <c r="S301" s="168">
        <v>0</v>
      </c>
      <c r="T301" s="168">
        <v>0</v>
      </c>
      <c r="U301" s="168">
        <v>0</v>
      </c>
      <c r="V301" s="168">
        <v>0</v>
      </c>
      <c r="W301" s="168">
        <v>0</v>
      </c>
      <c r="X301" s="168">
        <v>0</v>
      </c>
      <c r="Y301" s="168">
        <v>0</v>
      </c>
      <c r="Z301" s="168">
        <v>0</v>
      </c>
      <c r="AA301" s="168">
        <v>0</v>
      </c>
      <c r="AB301" s="168">
        <v>0</v>
      </c>
      <c r="AC301" s="168">
        <v>0</v>
      </c>
      <c r="AD301" s="168">
        <v>0</v>
      </c>
      <c r="AE301" s="168">
        <v>0</v>
      </c>
      <c r="AF301" s="168">
        <v>0</v>
      </c>
      <c r="AG301" s="168">
        <v>0</v>
      </c>
      <c r="AH301" s="168">
        <v>0</v>
      </c>
      <c r="AI301" s="168">
        <v>0</v>
      </c>
      <c r="AJ301" s="168">
        <v>0</v>
      </c>
      <c r="AK301" s="168">
        <v>0</v>
      </c>
      <c r="AL301" s="168">
        <v>0</v>
      </c>
      <c r="AM301" s="168">
        <v>0</v>
      </c>
      <c r="AN301" s="168">
        <v>0</v>
      </c>
      <c r="AO301" s="168">
        <v>0</v>
      </c>
    </row>
    <row r="302" spans="7:41" ht="14.25" customHeight="1">
      <c r="G302" s="22"/>
      <c r="H302" s="307"/>
      <c r="J302" s="304"/>
      <c r="K302" s="19" t="s">
        <v>232</v>
      </c>
      <c r="L302" s="129" t="s">
        <v>218</v>
      </c>
      <c r="M302" s="166">
        <v>0</v>
      </c>
      <c r="N302" s="166">
        <v>0</v>
      </c>
      <c r="O302" s="166">
        <v>0</v>
      </c>
      <c r="P302" s="166">
        <v>0</v>
      </c>
      <c r="Q302" s="166">
        <v>0</v>
      </c>
      <c r="R302" s="166">
        <v>0</v>
      </c>
      <c r="S302" s="166">
        <v>0</v>
      </c>
      <c r="T302" s="166">
        <v>0</v>
      </c>
      <c r="U302" s="166">
        <v>0</v>
      </c>
      <c r="V302" s="166">
        <v>0</v>
      </c>
      <c r="W302" s="166">
        <v>0</v>
      </c>
      <c r="X302" s="166">
        <v>0</v>
      </c>
      <c r="Y302" s="166">
        <v>0</v>
      </c>
      <c r="Z302" s="166">
        <v>0</v>
      </c>
      <c r="AA302" s="166">
        <v>0</v>
      </c>
      <c r="AB302" s="166">
        <v>0</v>
      </c>
      <c r="AC302" s="166">
        <v>0</v>
      </c>
      <c r="AD302" s="166">
        <v>0</v>
      </c>
      <c r="AE302" s="166">
        <v>0</v>
      </c>
      <c r="AF302" s="166">
        <v>0</v>
      </c>
      <c r="AG302" s="166">
        <v>0</v>
      </c>
      <c r="AH302" s="166">
        <v>0</v>
      </c>
      <c r="AI302" s="166">
        <v>0</v>
      </c>
      <c r="AJ302" s="166">
        <v>0</v>
      </c>
      <c r="AK302" s="166">
        <v>0</v>
      </c>
      <c r="AL302" s="166">
        <v>0</v>
      </c>
      <c r="AM302" s="166">
        <v>0</v>
      </c>
      <c r="AN302" s="166">
        <v>0</v>
      </c>
      <c r="AO302" s="166">
        <v>0</v>
      </c>
    </row>
    <row r="303" spans="7:41" ht="14.25" customHeight="1">
      <c r="G303" s="22"/>
      <c r="H303" s="307"/>
      <c r="J303" s="304"/>
      <c r="K303" s="144" t="s">
        <v>232</v>
      </c>
      <c r="L303" s="144" t="s">
        <v>214</v>
      </c>
      <c r="M303" s="169">
        <v>0</v>
      </c>
      <c r="N303" s="169">
        <v>0</v>
      </c>
      <c r="O303" s="169">
        <v>0</v>
      </c>
      <c r="P303" s="169">
        <v>0</v>
      </c>
      <c r="Q303" s="169">
        <v>0</v>
      </c>
      <c r="R303" s="169">
        <v>0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0</v>
      </c>
      <c r="Y303" s="169">
        <v>0</v>
      </c>
      <c r="Z303" s="169">
        <v>0</v>
      </c>
      <c r="AA303" s="169">
        <v>0</v>
      </c>
      <c r="AB303" s="169">
        <v>0</v>
      </c>
      <c r="AC303" s="169">
        <v>0</v>
      </c>
      <c r="AD303" s="169">
        <v>0</v>
      </c>
      <c r="AE303" s="169">
        <v>0</v>
      </c>
      <c r="AF303" s="169">
        <v>0</v>
      </c>
      <c r="AG303" s="169">
        <v>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0</v>
      </c>
      <c r="AM303" s="169">
        <v>0</v>
      </c>
      <c r="AN303" s="169">
        <v>0</v>
      </c>
      <c r="AO303" s="169">
        <v>0</v>
      </c>
    </row>
    <row r="304" spans="7:41" ht="14.25" customHeight="1">
      <c r="G304" s="22"/>
      <c r="H304" s="307"/>
      <c r="J304" s="304"/>
      <c r="K304" s="140" t="s">
        <v>233</v>
      </c>
      <c r="L304" s="140" t="s">
        <v>219</v>
      </c>
      <c r="M304" s="165">
        <v>0</v>
      </c>
      <c r="N304" s="165">
        <v>0</v>
      </c>
      <c r="O304" s="165">
        <v>0</v>
      </c>
      <c r="P304" s="165">
        <v>0</v>
      </c>
      <c r="Q304" s="165">
        <v>0</v>
      </c>
      <c r="R304" s="165">
        <v>0</v>
      </c>
      <c r="S304" s="165">
        <v>0</v>
      </c>
      <c r="T304" s="165">
        <v>0</v>
      </c>
      <c r="U304" s="165">
        <v>0</v>
      </c>
      <c r="V304" s="165">
        <v>0</v>
      </c>
      <c r="W304" s="165">
        <v>0</v>
      </c>
      <c r="X304" s="165">
        <v>0</v>
      </c>
      <c r="Y304" s="165">
        <v>0</v>
      </c>
      <c r="Z304" s="165">
        <v>0</v>
      </c>
      <c r="AA304" s="165">
        <v>0</v>
      </c>
      <c r="AB304" s="165">
        <v>0</v>
      </c>
      <c r="AC304" s="165">
        <v>0</v>
      </c>
      <c r="AD304" s="165">
        <v>0</v>
      </c>
      <c r="AE304" s="165">
        <v>0</v>
      </c>
      <c r="AF304" s="165">
        <v>0</v>
      </c>
      <c r="AG304" s="165">
        <v>0</v>
      </c>
      <c r="AH304" s="165">
        <v>0</v>
      </c>
      <c r="AI304" s="165">
        <v>0</v>
      </c>
      <c r="AJ304" s="165">
        <v>0</v>
      </c>
      <c r="AK304" s="165">
        <v>0</v>
      </c>
      <c r="AL304" s="165">
        <v>0</v>
      </c>
      <c r="AM304" s="165">
        <v>0</v>
      </c>
      <c r="AN304" s="165">
        <v>0</v>
      </c>
      <c r="AO304" s="165">
        <v>0</v>
      </c>
    </row>
    <row r="305" spans="7:41" ht="14.25" customHeight="1">
      <c r="G305" s="22"/>
      <c r="H305" s="307"/>
      <c r="J305" s="304"/>
      <c r="K305" s="19" t="s">
        <v>233</v>
      </c>
      <c r="L305" s="129" t="s">
        <v>218</v>
      </c>
      <c r="M305" s="166">
        <v>0</v>
      </c>
      <c r="N305" s="166">
        <v>0</v>
      </c>
      <c r="O305" s="166">
        <v>0</v>
      </c>
      <c r="P305" s="166">
        <v>0</v>
      </c>
      <c r="Q305" s="166">
        <v>0</v>
      </c>
      <c r="R305" s="166">
        <v>0</v>
      </c>
      <c r="S305" s="166">
        <v>0</v>
      </c>
      <c r="T305" s="166">
        <v>0</v>
      </c>
      <c r="U305" s="166">
        <v>0</v>
      </c>
      <c r="V305" s="166">
        <v>0</v>
      </c>
      <c r="W305" s="166">
        <v>0</v>
      </c>
      <c r="X305" s="166">
        <v>0</v>
      </c>
      <c r="Y305" s="166">
        <v>0</v>
      </c>
      <c r="Z305" s="166">
        <v>0</v>
      </c>
      <c r="AA305" s="166">
        <v>0</v>
      </c>
      <c r="AB305" s="166">
        <v>0</v>
      </c>
      <c r="AC305" s="166">
        <v>0</v>
      </c>
      <c r="AD305" s="166">
        <v>0</v>
      </c>
      <c r="AE305" s="166">
        <v>0</v>
      </c>
      <c r="AF305" s="166">
        <v>0</v>
      </c>
      <c r="AG305" s="166">
        <v>0</v>
      </c>
      <c r="AH305" s="166">
        <v>0</v>
      </c>
      <c r="AI305" s="166">
        <v>0</v>
      </c>
      <c r="AJ305" s="166">
        <v>0</v>
      </c>
      <c r="AK305" s="166">
        <v>0</v>
      </c>
      <c r="AL305" s="166">
        <v>0</v>
      </c>
      <c r="AM305" s="166">
        <v>0</v>
      </c>
      <c r="AN305" s="166">
        <v>0</v>
      </c>
      <c r="AO305" s="166">
        <v>0</v>
      </c>
    </row>
    <row r="306" spans="7:41" ht="14.25" customHeight="1" thickBot="1">
      <c r="G306" s="22"/>
      <c r="H306" s="307"/>
      <c r="J306" s="304"/>
      <c r="K306" s="144" t="s">
        <v>233</v>
      </c>
      <c r="L306" s="144" t="s">
        <v>214</v>
      </c>
      <c r="M306" s="167">
        <v>0</v>
      </c>
      <c r="N306" s="167">
        <v>0</v>
      </c>
      <c r="O306" s="167">
        <v>0</v>
      </c>
      <c r="P306" s="167">
        <v>0</v>
      </c>
      <c r="Q306" s="167">
        <v>0</v>
      </c>
      <c r="R306" s="167">
        <v>0</v>
      </c>
      <c r="S306" s="167">
        <v>0</v>
      </c>
      <c r="T306" s="167">
        <v>0</v>
      </c>
      <c r="U306" s="167">
        <v>0</v>
      </c>
      <c r="V306" s="167">
        <v>0</v>
      </c>
      <c r="W306" s="167">
        <v>0</v>
      </c>
      <c r="X306" s="167">
        <v>0</v>
      </c>
      <c r="Y306" s="167">
        <v>0</v>
      </c>
      <c r="Z306" s="167">
        <v>0</v>
      </c>
      <c r="AA306" s="167">
        <v>0</v>
      </c>
      <c r="AB306" s="167">
        <v>0</v>
      </c>
      <c r="AC306" s="167">
        <v>0</v>
      </c>
      <c r="AD306" s="167">
        <v>0</v>
      </c>
      <c r="AE306" s="167">
        <v>0</v>
      </c>
      <c r="AF306" s="167">
        <v>0</v>
      </c>
      <c r="AG306" s="167">
        <v>0</v>
      </c>
      <c r="AH306" s="167">
        <v>0</v>
      </c>
      <c r="AI306" s="167">
        <v>0</v>
      </c>
      <c r="AJ306" s="167">
        <v>0</v>
      </c>
      <c r="AK306" s="167">
        <v>0</v>
      </c>
      <c r="AL306" s="167">
        <v>0</v>
      </c>
      <c r="AM306" s="167">
        <v>0</v>
      </c>
      <c r="AN306" s="167">
        <v>0</v>
      </c>
      <c r="AO306" s="167">
        <v>0</v>
      </c>
    </row>
    <row r="307" spans="7:41" ht="14.25" customHeight="1" thickTop="1">
      <c r="G307" s="22"/>
      <c r="H307" s="307"/>
      <c r="J307" s="304"/>
      <c r="K307" s="140" t="s">
        <v>234</v>
      </c>
      <c r="L307" s="140" t="s">
        <v>219</v>
      </c>
      <c r="M307" s="168">
        <v>0</v>
      </c>
      <c r="N307" s="168">
        <v>0</v>
      </c>
      <c r="O307" s="168">
        <v>0</v>
      </c>
      <c r="P307" s="168">
        <v>0</v>
      </c>
      <c r="Q307" s="168">
        <v>0</v>
      </c>
      <c r="R307" s="168">
        <v>0</v>
      </c>
      <c r="S307" s="168">
        <v>0</v>
      </c>
      <c r="T307" s="168">
        <v>0</v>
      </c>
      <c r="U307" s="168">
        <v>0</v>
      </c>
      <c r="V307" s="168">
        <v>0</v>
      </c>
      <c r="W307" s="168">
        <v>0</v>
      </c>
      <c r="X307" s="168">
        <v>0</v>
      </c>
      <c r="Y307" s="168">
        <v>0</v>
      </c>
      <c r="Z307" s="168">
        <v>0</v>
      </c>
      <c r="AA307" s="168">
        <v>0</v>
      </c>
      <c r="AB307" s="168">
        <v>0</v>
      </c>
      <c r="AC307" s="168">
        <v>0</v>
      </c>
      <c r="AD307" s="168">
        <v>0</v>
      </c>
      <c r="AE307" s="168">
        <v>0</v>
      </c>
      <c r="AF307" s="168">
        <v>0</v>
      </c>
      <c r="AG307" s="168">
        <v>0</v>
      </c>
      <c r="AH307" s="168">
        <v>0</v>
      </c>
      <c r="AI307" s="168">
        <v>0</v>
      </c>
      <c r="AJ307" s="168">
        <v>0</v>
      </c>
      <c r="AK307" s="168">
        <v>0</v>
      </c>
      <c r="AL307" s="168">
        <v>0</v>
      </c>
      <c r="AM307" s="168">
        <v>0</v>
      </c>
      <c r="AN307" s="168">
        <v>0</v>
      </c>
      <c r="AO307" s="168">
        <v>0</v>
      </c>
    </row>
    <row r="308" spans="7:41" ht="14.25" customHeight="1">
      <c r="G308" s="22"/>
      <c r="H308" s="307"/>
      <c r="J308" s="304"/>
      <c r="K308" s="19" t="s">
        <v>234</v>
      </c>
      <c r="L308" s="129" t="s">
        <v>218</v>
      </c>
      <c r="M308" s="166">
        <v>0</v>
      </c>
      <c r="N308" s="166">
        <v>0</v>
      </c>
      <c r="O308" s="166">
        <v>0</v>
      </c>
      <c r="P308" s="166">
        <v>0</v>
      </c>
      <c r="Q308" s="166">
        <v>0</v>
      </c>
      <c r="R308" s="166">
        <v>0</v>
      </c>
      <c r="S308" s="166">
        <v>0</v>
      </c>
      <c r="T308" s="166">
        <v>0</v>
      </c>
      <c r="U308" s="166">
        <v>0</v>
      </c>
      <c r="V308" s="166">
        <v>0</v>
      </c>
      <c r="W308" s="166">
        <v>0</v>
      </c>
      <c r="X308" s="166">
        <v>0</v>
      </c>
      <c r="Y308" s="166">
        <v>0</v>
      </c>
      <c r="Z308" s="166">
        <v>0</v>
      </c>
      <c r="AA308" s="166">
        <v>0</v>
      </c>
      <c r="AB308" s="166">
        <v>0</v>
      </c>
      <c r="AC308" s="166">
        <v>0</v>
      </c>
      <c r="AD308" s="166">
        <v>0</v>
      </c>
      <c r="AE308" s="166">
        <v>0</v>
      </c>
      <c r="AF308" s="166">
        <v>0</v>
      </c>
      <c r="AG308" s="166">
        <v>0</v>
      </c>
      <c r="AH308" s="166">
        <v>0</v>
      </c>
      <c r="AI308" s="166">
        <v>0</v>
      </c>
      <c r="AJ308" s="166">
        <v>0</v>
      </c>
      <c r="AK308" s="166">
        <v>0</v>
      </c>
      <c r="AL308" s="166">
        <v>0</v>
      </c>
      <c r="AM308" s="166">
        <v>0</v>
      </c>
      <c r="AN308" s="166">
        <v>0</v>
      </c>
      <c r="AO308" s="166">
        <v>0</v>
      </c>
    </row>
    <row r="309" spans="7:41" ht="14.25" customHeight="1" thickBot="1">
      <c r="G309" s="22"/>
      <c r="H309" s="307"/>
      <c r="J309" s="304"/>
      <c r="K309" s="144" t="s">
        <v>234</v>
      </c>
      <c r="L309" s="144" t="s">
        <v>214</v>
      </c>
      <c r="M309" s="167">
        <v>0</v>
      </c>
      <c r="N309" s="167">
        <v>0</v>
      </c>
      <c r="O309" s="167">
        <v>0</v>
      </c>
      <c r="P309" s="167">
        <v>0</v>
      </c>
      <c r="Q309" s="167">
        <v>0</v>
      </c>
      <c r="R309" s="167">
        <v>0</v>
      </c>
      <c r="S309" s="167">
        <v>0</v>
      </c>
      <c r="T309" s="167">
        <v>0</v>
      </c>
      <c r="U309" s="167">
        <v>0</v>
      </c>
      <c r="V309" s="167">
        <v>0</v>
      </c>
      <c r="W309" s="167">
        <v>0</v>
      </c>
      <c r="X309" s="167">
        <v>0</v>
      </c>
      <c r="Y309" s="167">
        <v>0</v>
      </c>
      <c r="Z309" s="167">
        <v>0</v>
      </c>
      <c r="AA309" s="167">
        <v>0</v>
      </c>
      <c r="AB309" s="167">
        <v>0</v>
      </c>
      <c r="AC309" s="167">
        <v>0</v>
      </c>
      <c r="AD309" s="167">
        <v>0</v>
      </c>
      <c r="AE309" s="167">
        <v>0</v>
      </c>
      <c r="AF309" s="167">
        <v>0</v>
      </c>
      <c r="AG309" s="167">
        <v>0</v>
      </c>
      <c r="AH309" s="167">
        <v>0</v>
      </c>
      <c r="AI309" s="167">
        <v>0</v>
      </c>
      <c r="AJ309" s="167">
        <v>0</v>
      </c>
      <c r="AK309" s="167">
        <v>0</v>
      </c>
      <c r="AL309" s="167">
        <v>0</v>
      </c>
      <c r="AM309" s="167">
        <v>0</v>
      </c>
      <c r="AN309" s="167">
        <v>0</v>
      </c>
      <c r="AO309" s="167">
        <v>0</v>
      </c>
    </row>
    <row r="310" spans="7:41" ht="14.25" customHeight="1" thickTop="1">
      <c r="G310" s="22"/>
      <c r="H310" s="307"/>
      <c r="J310" s="304"/>
      <c r="K310" s="140" t="s">
        <v>235</v>
      </c>
      <c r="L310" s="140" t="s">
        <v>219</v>
      </c>
      <c r="M310" s="168">
        <v>0</v>
      </c>
      <c r="N310" s="168">
        <v>0</v>
      </c>
      <c r="O310" s="168">
        <v>0</v>
      </c>
      <c r="P310" s="168">
        <v>0</v>
      </c>
      <c r="Q310" s="168">
        <v>0</v>
      </c>
      <c r="R310" s="168">
        <v>0</v>
      </c>
      <c r="S310" s="168">
        <v>0</v>
      </c>
      <c r="T310" s="168">
        <v>0</v>
      </c>
      <c r="U310" s="168">
        <v>0</v>
      </c>
      <c r="V310" s="168">
        <v>0</v>
      </c>
      <c r="W310" s="168">
        <v>0</v>
      </c>
      <c r="X310" s="168">
        <v>0</v>
      </c>
      <c r="Y310" s="168">
        <v>0</v>
      </c>
      <c r="Z310" s="168">
        <v>0</v>
      </c>
      <c r="AA310" s="168">
        <v>0</v>
      </c>
      <c r="AB310" s="168">
        <v>0</v>
      </c>
      <c r="AC310" s="168">
        <v>0</v>
      </c>
      <c r="AD310" s="168">
        <v>0</v>
      </c>
      <c r="AE310" s="168">
        <v>0</v>
      </c>
      <c r="AF310" s="168">
        <v>0</v>
      </c>
      <c r="AG310" s="168">
        <v>0</v>
      </c>
      <c r="AH310" s="168">
        <v>0</v>
      </c>
      <c r="AI310" s="168">
        <v>0</v>
      </c>
      <c r="AJ310" s="168">
        <v>0</v>
      </c>
      <c r="AK310" s="168">
        <v>0</v>
      </c>
      <c r="AL310" s="168">
        <v>0</v>
      </c>
      <c r="AM310" s="168">
        <v>0</v>
      </c>
      <c r="AN310" s="168">
        <v>0</v>
      </c>
      <c r="AO310" s="168">
        <v>0</v>
      </c>
    </row>
    <row r="311" spans="7:41" ht="14.25" customHeight="1">
      <c r="G311" s="22"/>
      <c r="H311" s="307"/>
      <c r="J311" s="304"/>
      <c r="K311" s="19" t="s">
        <v>235</v>
      </c>
      <c r="L311" s="129" t="s">
        <v>218</v>
      </c>
      <c r="M311" s="166">
        <v>0</v>
      </c>
      <c r="N311" s="166">
        <v>0</v>
      </c>
      <c r="O311" s="166">
        <v>0</v>
      </c>
      <c r="P311" s="166">
        <v>0</v>
      </c>
      <c r="Q311" s="166">
        <v>0</v>
      </c>
      <c r="R311" s="166">
        <v>0</v>
      </c>
      <c r="S311" s="166">
        <v>0</v>
      </c>
      <c r="T311" s="166">
        <v>0</v>
      </c>
      <c r="U311" s="166">
        <v>0</v>
      </c>
      <c r="V311" s="166">
        <v>0</v>
      </c>
      <c r="W311" s="166">
        <v>0</v>
      </c>
      <c r="X311" s="166">
        <v>0</v>
      </c>
      <c r="Y311" s="166">
        <v>0</v>
      </c>
      <c r="Z311" s="166">
        <v>0</v>
      </c>
      <c r="AA311" s="166">
        <v>0</v>
      </c>
      <c r="AB311" s="166">
        <v>0</v>
      </c>
      <c r="AC311" s="166">
        <v>0</v>
      </c>
      <c r="AD311" s="166">
        <v>0</v>
      </c>
      <c r="AE311" s="166">
        <v>0</v>
      </c>
      <c r="AF311" s="166">
        <v>0</v>
      </c>
      <c r="AG311" s="166">
        <v>0</v>
      </c>
      <c r="AH311" s="166">
        <v>0</v>
      </c>
      <c r="AI311" s="166">
        <v>0</v>
      </c>
      <c r="AJ311" s="166">
        <v>0</v>
      </c>
      <c r="AK311" s="166">
        <v>0</v>
      </c>
      <c r="AL311" s="166">
        <v>0</v>
      </c>
      <c r="AM311" s="166">
        <v>0</v>
      </c>
      <c r="AN311" s="166">
        <v>0</v>
      </c>
      <c r="AO311" s="166">
        <v>0</v>
      </c>
    </row>
    <row r="312" spans="7:41" ht="14.25" customHeight="1" thickBot="1">
      <c r="G312" s="22"/>
      <c r="H312" s="307"/>
      <c r="J312" s="304"/>
      <c r="K312" s="144" t="s">
        <v>235</v>
      </c>
      <c r="L312" s="144" t="s">
        <v>214</v>
      </c>
      <c r="M312" s="169">
        <v>0</v>
      </c>
      <c r="N312" s="169">
        <v>0</v>
      </c>
      <c r="O312" s="169">
        <v>0</v>
      </c>
      <c r="P312" s="169">
        <v>0</v>
      </c>
      <c r="Q312" s="169">
        <v>0</v>
      </c>
      <c r="R312" s="169">
        <v>0</v>
      </c>
      <c r="S312" s="169">
        <v>0</v>
      </c>
      <c r="T312" s="169">
        <v>0</v>
      </c>
      <c r="U312" s="169">
        <v>0</v>
      </c>
      <c r="V312" s="169">
        <v>0</v>
      </c>
      <c r="W312" s="169">
        <v>0</v>
      </c>
      <c r="X312" s="169">
        <v>0</v>
      </c>
      <c r="Y312" s="169">
        <v>0</v>
      </c>
      <c r="Z312" s="169">
        <v>0</v>
      </c>
      <c r="AA312" s="169">
        <v>0</v>
      </c>
      <c r="AB312" s="169">
        <v>0</v>
      </c>
      <c r="AC312" s="169">
        <v>0</v>
      </c>
      <c r="AD312" s="169">
        <v>0</v>
      </c>
      <c r="AE312" s="169">
        <v>0</v>
      </c>
      <c r="AF312" s="169">
        <v>0</v>
      </c>
      <c r="AG312" s="169">
        <v>0</v>
      </c>
      <c r="AH312" s="169">
        <v>0</v>
      </c>
      <c r="AI312" s="169">
        <v>0</v>
      </c>
      <c r="AJ312" s="169">
        <v>0</v>
      </c>
      <c r="AK312" s="169">
        <v>0</v>
      </c>
      <c r="AL312" s="169">
        <v>0</v>
      </c>
      <c r="AM312" s="169">
        <v>0</v>
      </c>
      <c r="AN312" s="169">
        <v>0</v>
      </c>
      <c r="AO312" s="169">
        <v>0</v>
      </c>
    </row>
    <row r="313" spans="7:41" ht="14.25" customHeight="1" thickTop="1">
      <c r="G313" s="22"/>
      <c r="H313" s="307"/>
      <c r="J313" s="304"/>
      <c r="K313" s="140" t="s">
        <v>236</v>
      </c>
      <c r="L313" s="140" t="s">
        <v>219</v>
      </c>
      <c r="M313" s="168">
        <v>0</v>
      </c>
      <c r="N313" s="168">
        <v>0</v>
      </c>
      <c r="O313" s="168">
        <v>0</v>
      </c>
      <c r="P313" s="168">
        <v>0</v>
      </c>
      <c r="Q313" s="168">
        <v>0</v>
      </c>
      <c r="R313" s="168">
        <v>0</v>
      </c>
      <c r="S313" s="168">
        <v>0</v>
      </c>
      <c r="T313" s="168">
        <v>0</v>
      </c>
      <c r="U313" s="168">
        <v>0</v>
      </c>
      <c r="V313" s="168">
        <v>0</v>
      </c>
      <c r="W313" s="168">
        <v>0</v>
      </c>
      <c r="X313" s="168">
        <v>0</v>
      </c>
      <c r="Y313" s="168">
        <v>0</v>
      </c>
      <c r="Z313" s="168">
        <v>0</v>
      </c>
      <c r="AA313" s="168">
        <v>0</v>
      </c>
      <c r="AB313" s="168">
        <v>0</v>
      </c>
      <c r="AC313" s="168">
        <v>0</v>
      </c>
      <c r="AD313" s="168">
        <v>0</v>
      </c>
      <c r="AE313" s="168">
        <v>0</v>
      </c>
      <c r="AF313" s="168">
        <v>0</v>
      </c>
      <c r="AG313" s="168">
        <v>0</v>
      </c>
      <c r="AH313" s="168">
        <v>0</v>
      </c>
      <c r="AI313" s="168">
        <v>0</v>
      </c>
      <c r="AJ313" s="168">
        <v>0</v>
      </c>
      <c r="AK313" s="168">
        <v>0</v>
      </c>
      <c r="AL313" s="168">
        <v>0</v>
      </c>
      <c r="AM313" s="168">
        <v>0</v>
      </c>
      <c r="AN313" s="168">
        <v>0</v>
      </c>
      <c r="AO313" s="168">
        <v>0</v>
      </c>
    </row>
    <row r="314" spans="7:41" ht="14.25" customHeight="1">
      <c r="G314" s="22"/>
      <c r="H314" s="307"/>
      <c r="J314" s="304"/>
      <c r="K314" s="19" t="s">
        <v>236</v>
      </c>
      <c r="L314" s="129" t="s">
        <v>218</v>
      </c>
      <c r="M314" s="166">
        <v>0</v>
      </c>
      <c r="N314" s="166">
        <v>0</v>
      </c>
      <c r="O314" s="166">
        <v>0</v>
      </c>
      <c r="P314" s="166">
        <v>0</v>
      </c>
      <c r="Q314" s="166">
        <v>0</v>
      </c>
      <c r="R314" s="166">
        <v>0</v>
      </c>
      <c r="S314" s="166">
        <v>0</v>
      </c>
      <c r="T314" s="166">
        <v>0</v>
      </c>
      <c r="U314" s="166">
        <v>0</v>
      </c>
      <c r="V314" s="166">
        <v>0</v>
      </c>
      <c r="W314" s="166">
        <v>0</v>
      </c>
      <c r="X314" s="166">
        <v>0</v>
      </c>
      <c r="Y314" s="166">
        <v>0</v>
      </c>
      <c r="Z314" s="166">
        <v>0</v>
      </c>
      <c r="AA314" s="166">
        <v>0</v>
      </c>
      <c r="AB314" s="166">
        <v>0</v>
      </c>
      <c r="AC314" s="166">
        <v>0</v>
      </c>
      <c r="AD314" s="166">
        <v>0</v>
      </c>
      <c r="AE314" s="166">
        <v>0</v>
      </c>
      <c r="AF314" s="166">
        <v>0</v>
      </c>
      <c r="AG314" s="166">
        <v>0</v>
      </c>
      <c r="AH314" s="166">
        <v>0</v>
      </c>
      <c r="AI314" s="166">
        <v>0</v>
      </c>
      <c r="AJ314" s="166">
        <v>0</v>
      </c>
      <c r="AK314" s="166">
        <v>0</v>
      </c>
      <c r="AL314" s="166">
        <v>0</v>
      </c>
      <c r="AM314" s="166">
        <v>0</v>
      </c>
      <c r="AN314" s="166">
        <v>0</v>
      </c>
      <c r="AO314" s="166">
        <v>0</v>
      </c>
    </row>
    <row r="315" spans="7:41" ht="14.25" customHeight="1" thickBot="1">
      <c r="G315" s="22"/>
      <c r="H315" s="307"/>
      <c r="J315" s="304"/>
      <c r="K315" s="144" t="s">
        <v>236</v>
      </c>
      <c r="L315" s="144" t="s">
        <v>214</v>
      </c>
      <c r="M315" s="169">
        <v>0</v>
      </c>
      <c r="N315" s="169">
        <v>0</v>
      </c>
      <c r="O315" s="169">
        <v>0</v>
      </c>
      <c r="P315" s="169">
        <v>0</v>
      </c>
      <c r="Q315" s="169">
        <v>0</v>
      </c>
      <c r="R315" s="169">
        <v>0</v>
      </c>
      <c r="S315" s="169">
        <v>0</v>
      </c>
      <c r="T315" s="169">
        <v>0</v>
      </c>
      <c r="U315" s="169">
        <v>0</v>
      </c>
      <c r="V315" s="169">
        <v>0</v>
      </c>
      <c r="W315" s="169">
        <v>0</v>
      </c>
      <c r="X315" s="169">
        <v>0</v>
      </c>
      <c r="Y315" s="169">
        <v>0</v>
      </c>
      <c r="Z315" s="169">
        <v>0</v>
      </c>
      <c r="AA315" s="169">
        <v>0</v>
      </c>
      <c r="AB315" s="169">
        <v>0</v>
      </c>
      <c r="AC315" s="169">
        <v>0</v>
      </c>
      <c r="AD315" s="169">
        <v>0</v>
      </c>
      <c r="AE315" s="169">
        <v>0</v>
      </c>
      <c r="AF315" s="169">
        <v>0</v>
      </c>
      <c r="AG315" s="169">
        <v>0</v>
      </c>
      <c r="AH315" s="169">
        <v>0</v>
      </c>
      <c r="AI315" s="169">
        <v>0</v>
      </c>
      <c r="AJ315" s="169">
        <v>0</v>
      </c>
      <c r="AK315" s="169">
        <v>0</v>
      </c>
      <c r="AL315" s="169">
        <v>0</v>
      </c>
      <c r="AM315" s="169">
        <v>0</v>
      </c>
      <c r="AN315" s="169">
        <v>0</v>
      </c>
      <c r="AO315" s="169">
        <v>0</v>
      </c>
    </row>
    <row r="316" spans="7:41" ht="14.25" customHeight="1" thickTop="1">
      <c r="G316" s="22"/>
      <c r="H316" s="307"/>
      <c r="J316" s="304"/>
      <c r="K316" s="140" t="s">
        <v>237</v>
      </c>
      <c r="L316" s="140" t="s">
        <v>219</v>
      </c>
      <c r="M316" s="168">
        <v>0</v>
      </c>
      <c r="N316" s="168">
        <v>0</v>
      </c>
      <c r="O316" s="168">
        <v>0</v>
      </c>
      <c r="P316" s="168">
        <v>0</v>
      </c>
      <c r="Q316" s="168">
        <v>0</v>
      </c>
      <c r="R316" s="168">
        <v>0</v>
      </c>
      <c r="S316" s="168">
        <v>0</v>
      </c>
      <c r="T316" s="168">
        <v>0</v>
      </c>
      <c r="U316" s="168">
        <v>0</v>
      </c>
      <c r="V316" s="168">
        <v>0</v>
      </c>
      <c r="W316" s="168">
        <v>0</v>
      </c>
      <c r="X316" s="168">
        <v>0</v>
      </c>
      <c r="Y316" s="168">
        <v>0</v>
      </c>
      <c r="Z316" s="168">
        <v>0</v>
      </c>
      <c r="AA316" s="168">
        <v>0</v>
      </c>
      <c r="AB316" s="168">
        <v>0</v>
      </c>
      <c r="AC316" s="168">
        <v>0</v>
      </c>
      <c r="AD316" s="168">
        <v>0</v>
      </c>
      <c r="AE316" s="168">
        <v>0</v>
      </c>
      <c r="AF316" s="168">
        <v>0</v>
      </c>
      <c r="AG316" s="168">
        <v>0</v>
      </c>
      <c r="AH316" s="168">
        <v>0</v>
      </c>
      <c r="AI316" s="168">
        <v>0</v>
      </c>
      <c r="AJ316" s="168">
        <v>0</v>
      </c>
      <c r="AK316" s="168">
        <v>0</v>
      </c>
      <c r="AL316" s="168">
        <v>0</v>
      </c>
      <c r="AM316" s="168">
        <v>0</v>
      </c>
      <c r="AN316" s="168">
        <v>0</v>
      </c>
      <c r="AO316" s="168">
        <v>0</v>
      </c>
    </row>
    <row r="317" spans="7:41" ht="14.25" customHeight="1">
      <c r="G317" s="22"/>
      <c r="H317" s="307"/>
      <c r="J317" s="304"/>
      <c r="K317" s="19" t="s">
        <v>237</v>
      </c>
      <c r="L317" s="129" t="s">
        <v>218</v>
      </c>
      <c r="M317" s="166">
        <v>0</v>
      </c>
      <c r="N317" s="166">
        <v>0</v>
      </c>
      <c r="O317" s="166">
        <v>0</v>
      </c>
      <c r="P317" s="166">
        <v>0</v>
      </c>
      <c r="Q317" s="166">
        <v>0</v>
      </c>
      <c r="R317" s="166">
        <v>0</v>
      </c>
      <c r="S317" s="166">
        <v>0</v>
      </c>
      <c r="T317" s="166">
        <v>0</v>
      </c>
      <c r="U317" s="166">
        <v>0</v>
      </c>
      <c r="V317" s="166">
        <v>0</v>
      </c>
      <c r="W317" s="166">
        <v>0</v>
      </c>
      <c r="X317" s="166">
        <v>0</v>
      </c>
      <c r="Y317" s="166">
        <v>0</v>
      </c>
      <c r="Z317" s="166">
        <v>0</v>
      </c>
      <c r="AA317" s="166">
        <v>0</v>
      </c>
      <c r="AB317" s="166">
        <v>0</v>
      </c>
      <c r="AC317" s="166">
        <v>0</v>
      </c>
      <c r="AD317" s="166">
        <v>0</v>
      </c>
      <c r="AE317" s="166">
        <v>0</v>
      </c>
      <c r="AF317" s="166">
        <v>0</v>
      </c>
      <c r="AG317" s="166">
        <v>0</v>
      </c>
      <c r="AH317" s="166">
        <v>0</v>
      </c>
      <c r="AI317" s="166">
        <v>0</v>
      </c>
      <c r="AJ317" s="166">
        <v>0</v>
      </c>
      <c r="AK317" s="166">
        <v>0</v>
      </c>
      <c r="AL317" s="166">
        <v>0</v>
      </c>
      <c r="AM317" s="166">
        <v>0</v>
      </c>
      <c r="AN317" s="166">
        <v>0</v>
      </c>
      <c r="AO317" s="166">
        <v>0</v>
      </c>
    </row>
    <row r="318" spans="7:41" ht="14.25" customHeight="1">
      <c r="G318" s="22"/>
      <c r="H318" s="307"/>
      <c r="J318" s="305"/>
      <c r="K318" s="144" t="s">
        <v>237</v>
      </c>
      <c r="L318" s="144" t="s">
        <v>214</v>
      </c>
      <c r="M318" s="169">
        <v>0</v>
      </c>
      <c r="N318" s="169">
        <v>0</v>
      </c>
      <c r="O318" s="169">
        <v>0</v>
      </c>
      <c r="P318" s="169">
        <v>0</v>
      </c>
      <c r="Q318" s="169">
        <v>0</v>
      </c>
      <c r="R318" s="169">
        <v>0</v>
      </c>
      <c r="S318" s="169">
        <v>0</v>
      </c>
      <c r="T318" s="169">
        <v>0</v>
      </c>
      <c r="U318" s="169">
        <v>0</v>
      </c>
      <c r="V318" s="169">
        <v>0</v>
      </c>
      <c r="W318" s="169">
        <v>0</v>
      </c>
      <c r="X318" s="169">
        <v>0</v>
      </c>
      <c r="Y318" s="169">
        <v>0</v>
      </c>
      <c r="Z318" s="169">
        <v>0</v>
      </c>
      <c r="AA318" s="169">
        <v>0</v>
      </c>
      <c r="AB318" s="169">
        <v>0</v>
      </c>
      <c r="AC318" s="169">
        <v>0</v>
      </c>
      <c r="AD318" s="169">
        <v>0</v>
      </c>
      <c r="AE318" s="169">
        <v>0</v>
      </c>
      <c r="AF318" s="169">
        <v>0</v>
      </c>
      <c r="AG318" s="169">
        <v>0</v>
      </c>
      <c r="AH318" s="169">
        <v>0</v>
      </c>
      <c r="AI318" s="169">
        <v>0</v>
      </c>
      <c r="AJ318" s="169">
        <v>0</v>
      </c>
      <c r="AK318" s="169">
        <v>0</v>
      </c>
      <c r="AL318" s="169">
        <v>0</v>
      </c>
      <c r="AM318" s="169">
        <v>0</v>
      </c>
      <c r="AN318" s="169">
        <v>0</v>
      </c>
      <c r="AO318" s="169">
        <v>0</v>
      </c>
    </row>
    <row r="319" spans="7:41" ht="14.25" customHeight="1">
      <c r="G319" s="22"/>
    </row>
    <row r="320" spans="7:41" ht="14.25" customHeight="1">
      <c r="G320" s="22"/>
      <c r="M320" s="128">
        <v>2022</v>
      </c>
      <c r="N320" s="128">
        <v>2023</v>
      </c>
      <c r="O320" s="128">
        <v>2024</v>
      </c>
      <c r="P320" s="128">
        <v>2025</v>
      </c>
      <c r="Q320" s="128">
        <v>2026</v>
      </c>
      <c r="R320" s="128">
        <v>2027</v>
      </c>
      <c r="S320" s="128">
        <v>2028</v>
      </c>
      <c r="T320" s="128">
        <v>2029</v>
      </c>
      <c r="U320" s="128">
        <v>2030</v>
      </c>
      <c r="V320" s="128">
        <v>2031</v>
      </c>
      <c r="W320" s="128">
        <v>2032</v>
      </c>
      <c r="X320" s="128">
        <v>2033</v>
      </c>
      <c r="Y320" s="128">
        <v>2034</v>
      </c>
      <c r="Z320" s="128">
        <v>2035</v>
      </c>
      <c r="AA320" s="128">
        <v>2036</v>
      </c>
      <c r="AB320" s="128">
        <v>2037</v>
      </c>
      <c r="AC320" s="128">
        <v>2038</v>
      </c>
      <c r="AD320" s="128">
        <v>2039</v>
      </c>
      <c r="AE320" s="128">
        <v>2040</v>
      </c>
      <c r="AF320" s="128">
        <v>2041</v>
      </c>
      <c r="AG320" s="128">
        <v>2042</v>
      </c>
      <c r="AH320" s="128">
        <v>2043</v>
      </c>
      <c r="AI320" s="128">
        <v>2044</v>
      </c>
      <c r="AJ320" s="128">
        <v>2045</v>
      </c>
      <c r="AK320" s="128">
        <v>2046</v>
      </c>
      <c r="AL320" s="128">
        <v>2047</v>
      </c>
      <c r="AM320" s="128">
        <v>2048</v>
      </c>
      <c r="AN320" s="128">
        <v>2049</v>
      </c>
      <c r="AO320" s="128">
        <v>2050</v>
      </c>
    </row>
    <row r="321" spans="7:41" ht="14.25" customHeight="1">
      <c r="G321" s="22"/>
      <c r="H321" s="308" t="s">
        <v>170</v>
      </c>
      <c r="J321" s="303" t="s">
        <v>171</v>
      </c>
      <c r="K321" s="140" t="s">
        <v>228</v>
      </c>
      <c r="L321" s="140" t="s">
        <v>219</v>
      </c>
      <c r="M321" s="175">
        <f t="shared" ref="M321:AO321" si="54" xml:space="preserve"> ((M$86 * M$364 * M$390 * (M192 * 1 + M289) +M224) * 1000 / (M96 * 8760)) + M256 -M$358</f>
        <v>84.008042588397686</v>
      </c>
      <c r="N321" s="175">
        <f t="shared" si="54"/>
        <v>74.90663054303262</v>
      </c>
      <c r="O321" s="175">
        <f t="shared" si="54"/>
        <v>71.305075408482821</v>
      </c>
      <c r="P321" s="175">
        <f t="shared" si="54"/>
        <v>67.761597949725726</v>
      </c>
      <c r="Q321" s="175">
        <f t="shared" si="54"/>
        <v>64.274804586350911</v>
      </c>
      <c r="R321" s="175">
        <f t="shared" si="54"/>
        <v>60.843345969659396</v>
      </c>
      <c r="S321" s="175">
        <f t="shared" si="54"/>
        <v>57.465915241606737</v>
      </c>
      <c r="T321" s="175">
        <f t="shared" si="54"/>
        <v>54.141246375341765</v>
      </c>
      <c r="U321" s="175">
        <f t="shared" si="54"/>
        <v>50.868112592914542</v>
      </c>
      <c r="V321" s="175">
        <f t="shared" si="54"/>
        <v>47.645324855998759</v>
      </c>
      <c r="W321" s="175">
        <f t="shared" si="54"/>
        <v>44.47173042572792</v>
      </c>
      <c r="X321" s="175">
        <f t="shared" si="54"/>
        <v>41.346211487980931</v>
      </c>
      <c r="Y321" s="175">
        <f t="shared" si="54"/>
        <v>38.26768384067303</v>
      </c>
      <c r="Z321" s="175">
        <f t="shared" si="54"/>
        <v>35.235095639813487</v>
      </c>
      <c r="AA321" s="175">
        <f t="shared" si="54"/>
        <v>34.795238917265713</v>
      </c>
      <c r="AB321" s="175">
        <f t="shared" si="54"/>
        <v>34.357075446955989</v>
      </c>
      <c r="AC321" s="175">
        <f t="shared" si="54"/>
        <v>33.920595470268395</v>
      </c>
      <c r="AD321" s="175">
        <f t="shared" si="54"/>
        <v>33.485789303431538</v>
      </c>
      <c r="AE321" s="175">
        <f t="shared" si="54"/>
        <v>33.052647336802387</v>
      </c>
      <c r="AF321" s="175">
        <f t="shared" si="54"/>
        <v>32.621160034158329</v>
      </c>
      <c r="AG321" s="175">
        <f t="shared" si="54"/>
        <v>32.191317931997254</v>
      </c>
      <c r="AH321" s="175">
        <f t="shared" si="54"/>
        <v>31.763111638845832</v>
      </c>
      <c r="AI321" s="175">
        <f t="shared" si="54"/>
        <v>31.336531834575371</v>
      </c>
      <c r="AJ321" s="175">
        <f t="shared" si="54"/>
        <v>30.911569269725717</v>
      </c>
      <c r="AK321" s="175">
        <f t="shared" si="54"/>
        <v>30.488214764836698</v>
      </c>
      <c r="AL321" s="175">
        <f t="shared" si="54"/>
        <v>30.066459209787176</v>
      </c>
      <c r="AM321" s="175">
        <f t="shared" si="54"/>
        <v>29.646293563141576</v>
      </c>
      <c r="AN321" s="175">
        <f t="shared" si="54"/>
        <v>29.22770885150377</v>
      </c>
      <c r="AO321" s="175">
        <f t="shared" si="54"/>
        <v>28.810696168878298</v>
      </c>
    </row>
    <row r="322" spans="7:41" ht="14.25" customHeight="1">
      <c r="G322" s="22"/>
      <c r="H322" s="308"/>
      <c r="J322" s="304"/>
      <c r="K322" s="19" t="s">
        <v>228</v>
      </c>
      <c r="L322" s="129" t="s">
        <v>218</v>
      </c>
      <c r="M322" s="176">
        <f t="shared" ref="M322:AO322" si="55" xml:space="preserve"> ((M$86 * M$364 * M$390 * (M193 * 1 + M290) +M225) * 1000 / (M97 * 8760)) + M257 -M$359</f>
        <v>84.841896178671618</v>
      </c>
      <c r="N322" s="176">
        <f t="shared" si="55"/>
        <v>75.893015110368708</v>
      </c>
      <c r="O322" s="176">
        <f t="shared" si="55"/>
        <v>73.50278897902659</v>
      </c>
      <c r="P322" s="176">
        <f t="shared" si="55"/>
        <v>71.136279428295566</v>
      </c>
      <c r="Q322" s="176">
        <f t="shared" si="55"/>
        <v>68.793135215610491</v>
      </c>
      <c r="R322" s="176">
        <f t="shared" si="55"/>
        <v>66.473012000204449</v>
      </c>
      <c r="S322" s="176">
        <f t="shared" si="55"/>
        <v>64.175572174414654</v>
      </c>
      <c r="T322" s="176">
        <f t="shared" si="55"/>
        <v>61.900484699912695</v>
      </c>
      <c r="U322" s="176">
        <f t="shared" si="55"/>
        <v>59.647424948691267</v>
      </c>
      <c r="V322" s="176">
        <f t="shared" si="55"/>
        <v>57.416074548647678</v>
      </c>
      <c r="W322" s="176">
        <f t="shared" si="55"/>
        <v>55.206121233609458</v>
      </c>
      <c r="X322" s="176">
        <f t="shared" si="55"/>
        <v>53.017258697653894</v>
      </c>
      <c r="Y322" s="176">
        <f t="shared" si="55"/>
        <v>50.84918645357871</v>
      </c>
      <c r="Z322" s="176">
        <f t="shared" si="55"/>
        <v>48.701609695386338</v>
      </c>
      <c r="AA322" s="176">
        <f t="shared" si="55"/>
        <v>47.762347527686124</v>
      </c>
      <c r="AB322" s="176">
        <f t="shared" si="55"/>
        <v>46.829266728617569</v>
      </c>
      <c r="AC322" s="176">
        <f t="shared" si="55"/>
        <v>45.902306478099085</v>
      </c>
      <c r="AD322" s="176">
        <f t="shared" si="55"/>
        <v>44.981406751340181</v>
      </c>
      <c r="AE322" s="176">
        <f t="shared" si="55"/>
        <v>44.066508305884454</v>
      </c>
      <c r="AF322" s="176">
        <f t="shared" si="55"/>
        <v>43.157552668905396</v>
      </c>
      <c r="AG322" s="176">
        <f t="shared" si="55"/>
        <v>42.254482124748733</v>
      </c>
      <c r="AH322" s="176">
        <f t="shared" si="55"/>
        <v>41.357239702716186</v>
      </c>
      <c r="AI322" s="176">
        <f t="shared" si="55"/>
        <v>40.465769165084765</v>
      </c>
      <c r="AJ322" s="176">
        <f t="shared" si="55"/>
        <v>39.580014995356713</v>
      </c>
      <c r="AK322" s="176">
        <f t="shared" si="55"/>
        <v>38.699922386734706</v>
      </c>
      <c r="AL322" s="176">
        <f t="shared" si="55"/>
        <v>37.825437230817258</v>
      </c>
      <c r="AM322" s="176">
        <f t="shared" si="55"/>
        <v>36.956506106509629</v>
      </c>
      <c r="AN322" s="176">
        <f t="shared" si="55"/>
        <v>36.0930762691453</v>
      </c>
      <c r="AO322" s="176">
        <f t="shared" si="55"/>
        <v>35.235095639813487</v>
      </c>
    </row>
    <row r="323" spans="7:41" ht="14.25" customHeight="1" thickBot="1">
      <c r="G323" s="22"/>
      <c r="H323" s="308"/>
      <c r="J323" s="304"/>
      <c r="K323" s="144" t="s">
        <v>228</v>
      </c>
      <c r="L323" s="144" t="s">
        <v>214</v>
      </c>
      <c r="M323" s="177">
        <f t="shared" ref="M323:AO323" si="56" xml:space="preserve"> ((M$86 * M$364 * M$390 * (M194 * 1 + M291) +M226) * 1000 / (M98 * 8760)) + M258 -M$360</f>
        <v>86.143379613426276</v>
      </c>
      <c r="N323" s="177">
        <f t="shared" si="56"/>
        <v>77.445290679060534</v>
      </c>
      <c r="O323" s="177">
        <f t="shared" si="56"/>
        <v>76.893294398391546</v>
      </c>
      <c r="P323" s="177">
        <f t="shared" si="56"/>
        <v>76.341298117722587</v>
      </c>
      <c r="Q323" s="177">
        <f t="shared" si="56"/>
        <v>75.789301837053614</v>
      </c>
      <c r="R323" s="177">
        <f t="shared" si="56"/>
        <v>75.237305556384641</v>
      </c>
      <c r="S323" s="177">
        <f t="shared" si="56"/>
        <v>74.685309275715682</v>
      </c>
      <c r="T323" s="177">
        <f t="shared" si="56"/>
        <v>74.133312995046722</v>
      </c>
      <c r="U323" s="177">
        <f t="shared" si="56"/>
        <v>73.581316714377749</v>
      </c>
      <c r="V323" s="177">
        <f t="shared" si="56"/>
        <v>73.029320433708776</v>
      </c>
      <c r="W323" s="177">
        <f t="shared" si="56"/>
        <v>72.477324153039817</v>
      </c>
      <c r="X323" s="177">
        <f t="shared" si="56"/>
        <v>71.925327872370858</v>
      </c>
      <c r="Y323" s="177">
        <f t="shared" si="56"/>
        <v>71.37333159170187</v>
      </c>
      <c r="Z323" s="177">
        <f t="shared" si="56"/>
        <v>70.821335311032911</v>
      </c>
      <c r="AA323" s="177">
        <f t="shared" si="56"/>
        <v>69.234694178266921</v>
      </c>
      <c r="AB323" s="177">
        <f t="shared" si="56"/>
        <v>67.665174182254418</v>
      </c>
      <c r="AC323" s="177">
        <f t="shared" si="56"/>
        <v>66.112499683880102</v>
      </c>
      <c r="AD323" s="177">
        <f t="shared" si="56"/>
        <v>64.576400929258767</v>
      </c>
      <c r="AE323" s="177">
        <f t="shared" si="56"/>
        <v>63.056613893498323</v>
      </c>
      <c r="AF323" s="177">
        <f t="shared" si="56"/>
        <v>61.552880129413481</v>
      </c>
      <c r="AG323" s="177">
        <f t="shared" si="56"/>
        <v>60.064946621008659</v>
      </c>
      <c r="AH323" s="177">
        <f t="shared" si="56"/>
        <v>58.592565641554941</v>
      </c>
      <c r="AI323" s="177">
        <f t="shared" si="56"/>
        <v>57.135494616094455</v>
      </c>
      <c r="AJ323" s="177">
        <f t="shared" si="56"/>
        <v>55.693495988211502</v>
      </c>
      <c r="AK323" s="177">
        <f t="shared" si="56"/>
        <v>54.266337090916963</v>
      </c>
      <c r="AL323" s="177">
        <f t="shared" si="56"/>
        <v>52.853790021498511</v>
      </c>
      <c r="AM323" s="177">
        <f t="shared" si="56"/>
        <v>51.455631520195205</v>
      </c>
      <c r="AN323" s="177">
        <f t="shared" si="56"/>
        <v>50.071642852560927</v>
      </c>
      <c r="AO323" s="177">
        <f t="shared" si="56"/>
        <v>48.701609695386246</v>
      </c>
    </row>
    <row r="324" spans="7:41" ht="14.25" customHeight="1" thickTop="1">
      <c r="G324" s="22"/>
      <c r="H324" s="308"/>
      <c r="J324" s="304"/>
      <c r="K324" s="140" t="s">
        <v>229</v>
      </c>
      <c r="L324" s="140" t="s">
        <v>219</v>
      </c>
      <c r="M324" s="175">
        <f t="shared" ref="M324:AO324" si="57" xml:space="preserve"> ((M$86 * M$364 * M$390 * (M195 * 1 + M292) +M227) * 1000 / (M99 * 8760)) + M259 -M$358</f>
        <v>87.169043330096585</v>
      </c>
      <c r="N324" s="175">
        <f t="shared" si="57"/>
        <v>77.725169190157246</v>
      </c>
      <c r="O324" s="175">
        <f t="shared" si="57"/>
        <v>73.988097049130332</v>
      </c>
      <c r="P324" s="175">
        <f t="shared" si="57"/>
        <v>70.311287893428414</v>
      </c>
      <c r="Q324" s="175">
        <f t="shared" si="57"/>
        <v>66.693295705891245</v>
      </c>
      <c r="R324" s="175">
        <f t="shared" si="57"/>
        <v>63.132720365392515</v>
      </c>
      <c r="S324" s="175">
        <f t="shared" si="57"/>
        <v>59.628205840271526</v>
      </c>
      <c r="T324" s="175">
        <f t="shared" si="57"/>
        <v>56.178438466430826</v>
      </c>
      <c r="U324" s="175">
        <f t="shared" si="57"/>
        <v>52.78214530550666</v>
      </c>
      <c r="V324" s="175">
        <f t="shared" si="57"/>
        <v>49.438092578801246</v>
      </c>
      <c r="W324" s="175">
        <f t="shared" si="57"/>
        <v>46.145084172929423</v>
      </c>
      <c r="X324" s="175">
        <f t="shared" si="57"/>
        <v>42.901960213377329</v>
      </c>
      <c r="Y324" s="175">
        <f t="shared" si="57"/>
        <v>39.707595702399608</v>
      </c>
      <c r="Z324" s="175">
        <f t="shared" si="57"/>
        <v>36.56089921789453</v>
      </c>
      <c r="AA324" s="175">
        <f t="shared" si="57"/>
        <v>36.104491848725608</v>
      </c>
      <c r="AB324" s="175">
        <f t="shared" si="57"/>
        <v>35.649841444403854</v>
      </c>
      <c r="AC324" s="175">
        <f t="shared" si="57"/>
        <v>35.196937879122409</v>
      </c>
      <c r="AD324" s="175">
        <f t="shared" si="57"/>
        <v>34.745771104735148</v>
      </c>
      <c r="AE324" s="175">
        <f t="shared" si="57"/>
        <v>34.296331150013543</v>
      </c>
      <c r="AF324" s="175">
        <f t="shared" si="57"/>
        <v>33.848608119912114</v>
      </c>
      <c r="AG324" s="175">
        <f t="shared" si="57"/>
        <v>33.402592194842192</v>
      </c>
      <c r="AH324" s="175">
        <f t="shared" si="57"/>
        <v>32.958273629954071</v>
      </c>
      <c r="AI324" s="175">
        <f t="shared" si="57"/>
        <v>32.515642754427262</v>
      </c>
      <c r="AJ324" s="175">
        <f t="shared" si="57"/>
        <v>32.074689970768837</v>
      </c>
      <c r="AK324" s="175">
        <f t="shared" si="57"/>
        <v>31.635405754119812</v>
      </c>
      <c r="AL324" s="175">
        <f t="shared" si="57"/>
        <v>31.197780651569232</v>
      </c>
      <c r="AM324" s="175">
        <f t="shared" si="57"/>
        <v>30.761805281476196</v>
      </c>
      <c r="AN324" s="175">
        <f t="shared" si="57"/>
        <v>30.327470332799376</v>
      </c>
      <c r="AO324" s="175">
        <f t="shared" si="57"/>
        <v>29.894766564434256</v>
      </c>
    </row>
    <row r="325" spans="7:41" ht="14.25" customHeight="1">
      <c r="G325" s="22"/>
      <c r="H325" s="308"/>
      <c r="J325" s="304"/>
      <c r="K325" s="19" t="s">
        <v>229</v>
      </c>
      <c r="L325" s="129" t="s">
        <v>218</v>
      </c>
      <c r="M325" s="176">
        <f t="shared" ref="M325:AO325" si="58" xml:space="preserve"> ((M$86 * M$364 * M$390 * (M196 * 1 + M293) +M228) * 1000 / (M100 * 8760)) + M260 -M$359</f>
        <v>88.034272628411202</v>
      </c>
      <c r="N325" s="176">
        <f t="shared" si="58"/>
        <v>78.748668803301811</v>
      </c>
      <c r="O325" s="176">
        <f t="shared" si="58"/>
        <v>76.268504776239141</v>
      </c>
      <c r="P325" s="176">
        <f t="shared" si="58"/>
        <v>73.812949722070428</v>
      </c>
      <c r="Q325" s="176">
        <f t="shared" si="58"/>
        <v>71.381639181900567</v>
      </c>
      <c r="R325" s="176">
        <f t="shared" si="58"/>
        <v>68.974215858329103</v>
      </c>
      <c r="S325" s="176">
        <f t="shared" si="58"/>
        <v>66.590329440408695</v>
      </c>
      <c r="T325" s="176">
        <f t="shared" si="58"/>
        <v>64.22963643371304</v>
      </c>
      <c r="U325" s="176">
        <f t="shared" si="58"/>
        <v>61.891799995340378</v>
      </c>
      <c r="V325" s="176">
        <f t="shared" si="58"/>
        <v>59.576489773686774</v>
      </c>
      <c r="W325" s="176">
        <f t="shared" si="58"/>
        <v>57.283381752828511</v>
      </c>
      <c r="X325" s="176">
        <f t="shared" si="58"/>
        <v>55.012158101360079</v>
      </c>
      <c r="Y325" s="176">
        <f t="shared" si="58"/>
        <v>52.762507025539506</v>
      </c>
      <c r="Z325" s="176">
        <f t="shared" si="58"/>
        <v>50.53412262659824</v>
      </c>
      <c r="AA325" s="176">
        <f t="shared" si="58"/>
        <v>49.559518504517676</v>
      </c>
      <c r="AB325" s="176">
        <f t="shared" si="58"/>
        <v>48.591328339642658</v>
      </c>
      <c r="AC325" s="176">
        <f t="shared" si="58"/>
        <v>47.629489023392686</v>
      </c>
      <c r="AD325" s="176">
        <f t="shared" si="58"/>
        <v>46.67393827240295</v>
      </c>
      <c r="AE325" s="176">
        <f t="shared" si="58"/>
        <v>45.724614615079908</v>
      </c>
      <c r="AF325" s="176">
        <f t="shared" si="58"/>
        <v>44.78145737841902</v>
      </c>
      <c r="AG325" s="176">
        <f t="shared" si="58"/>
        <v>43.84440667507841</v>
      </c>
      <c r="AH325" s="176">
        <f t="shared" si="58"/>
        <v>42.913403390702904</v>
      </c>
      <c r="AI325" s="176">
        <f t="shared" si="58"/>
        <v>41.988389171492543</v>
      </c>
      <c r="AJ325" s="176">
        <f t="shared" si="58"/>
        <v>41.069306412010398</v>
      </c>
      <c r="AK325" s="176">
        <f t="shared" si="58"/>
        <v>40.156098243224122</v>
      </c>
      <c r="AL325" s="176">
        <f t="shared" si="58"/>
        <v>39.248708520776027</v>
      </c>
      <c r="AM325" s="176">
        <f t="shared" si="58"/>
        <v>38.347081813476663</v>
      </c>
      <c r="AN325" s="176">
        <f t="shared" si="58"/>
        <v>37.451163392017044</v>
      </c>
      <c r="AO325" s="176">
        <f t="shared" si="58"/>
        <v>36.56089921789453</v>
      </c>
    </row>
    <row r="326" spans="7:41" ht="14.25" customHeight="1" thickBot="1">
      <c r="G326" s="22"/>
      <c r="H326" s="308"/>
      <c r="J326" s="304"/>
      <c r="K326" s="144" t="s">
        <v>229</v>
      </c>
      <c r="L326" s="144" t="s">
        <v>214</v>
      </c>
      <c r="M326" s="177">
        <f t="shared" ref="M326:AO326" si="59" xml:space="preserve"> ((M$86 * M$364 * M$390 * (M197 * 1 + M294) +M229) * 1000 / (M101 * 8760)) + M261 -M$360</f>
        <v>89.384727447045449</v>
      </c>
      <c r="N326" s="177">
        <f t="shared" si="59"/>
        <v>80.3593524014248</v>
      </c>
      <c r="O326" s="177">
        <f t="shared" si="59"/>
        <v>79.786585958770743</v>
      </c>
      <c r="P326" s="177">
        <f t="shared" si="59"/>
        <v>79.213819516116715</v>
      </c>
      <c r="Q326" s="177">
        <f t="shared" si="59"/>
        <v>78.641053073462672</v>
      </c>
      <c r="R326" s="177">
        <f t="shared" si="59"/>
        <v>78.068286630808629</v>
      </c>
      <c r="S326" s="177">
        <f t="shared" si="59"/>
        <v>77.4955201881546</v>
      </c>
      <c r="T326" s="177">
        <f t="shared" si="59"/>
        <v>76.922753745500572</v>
      </c>
      <c r="U326" s="177">
        <f t="shared" si="59"/>
        <v>76.349987302846529</v>
      </c>
      <c r="V326" s="177">
        <f t="shared" si="59"/>
        <v>75.777220860192486</v>
      </c>
      <c r="W326" s="177">
        <f t="shared" si="59"/>
        <v>75.204454417538457</v>
      </c>
      <c r="X326" s="177">
        <f t="shared" si="59"/>
        <v>74.631687974884429</v>
      </c>
      <c r="Y326" s="177">
        <f t="shared" si="59"/>
        <v>74.058921532230372</v>
      </c>
      <c r="Z326" s="177">
        <f t="shared" si="59"/>
        <v>73.486155089576343</v>
      </c>
      <c r="AA326" s="177">
        <f t="shared" si="59"/>
        <v>71.839812841977135</v>
      </c>
      <c r="AB326" s="177">
        <f t="shared" si="59"/>
        <v>70.211235954283254</v>
      </c>
      <c r="AC326" s="177">
        <f t="shared" si="59"/>
        <v>68.600138415807592</v>
      </c>
      <c r="AD326" s="177">
        <f t="shared" si="59"/>
        <v>67.006240322538758</v>
      </c>
      <c r="AE326" s="177">
        <f t="shared" si="59"/>
        <v>65.429267715025361</v>
      </c>
      <c r="AF326" s="177">
        <f t="shared" si="59"/>
        <v>63.868952421397218</v>
      </c>
      <c r="AG326" s="177">
        <f t="shared" si="59"/>
        <v>62.325031905335152</v>
      </c>
      <c r="AH326" s="177">
        <f t="shared" si="59"/>
        <v>60.797249118807791</v>
      </c>
      <c r="AI326" s="177">
        <f t="shared" si="59"/>
        <v>59.285352359402332</v>
      </c>
      <c r="AJ326" s="177">
        <f t="shared" si="59"/>
        <v>57.789095132082672</v>
      </c>
      <c r="AK326" s="177">
        <f t="shared" si="59"/>
        <v>56.308236015215428</v>
      </c>
      <c r="AL326" s="177">
        <f t="shared" si="59"/>
        <v>54.842538530711202</v>
      </c>
      <c r="AM326" s="177">
        <f t="shared" si="59"/>
        <v>53.39177101813398</v>
      </c>
      <c r="AN326" s="177">
        <f t="shared" si="59"/>
        <v>51.955706512638208</v>
      </c>
      <c r="AO326" s="177">
        <f t="shared" si="59"/>
        <v>50.53412262659824</v>
      </c>
    </row>
    <row r="327" spans="7:41" ht="14.25" customHeight="1" thickTop="1">
      <c r="G327" s="22"/>
      <c r="H327" s="308"/>
      <c r="J327" s="304"/>
      <c r="K327" s="140" t="s">
        <v>230</v>
      </c>
      <c r="L327" s="140" t="s">
        <v>219</v>
      </c>
      <c r="M327" s="175">
        <f t="shared" ref="M327:AO327" si="60" xml:space="preserve"> ((M$86 * M$364 * M$390 * (M198 * 1 + M295) +M230) * 1000 / (M102 * 8760)) + M262 -M$358</f>
        <v>92.084758763845272</v>
      </c>
      <c r="N327" s="175">
        <f t="shared" si="60"/>
        <v>82.108317142486172</v>
      </c>
      <c r="O327" s="175">
        <f t="shared" si="60"/>
        <v>78.160500653478849</v>
      </c>
      <c r="P327" s="175">
        <f t="shared" si="60"/>
        <v>74.276345554502242</v>
      </c>
      <c r="Q327" s="175">
        <f t="shared" si="60"/>
        <v>70.454324283290163</v>
      </c>
      <c r="R327" s="175">
        <f t="shared" si="60"/>
        <v>66.692957761820992</v>
      </c>
      <c r="S327" s="175">
        <f t="shared" si="60"/>
        <v>62.990813487871655</v>
      </c>
      <c r="T327" s="175">
        <f t="shared" si="60"/>
        <v>59.346503716012272</v>
      </c>
      <c r="U327" s="175">
        <f t="shared" si="60"/>
        <v>55.758683723188994</v>
      </c>
      <c r="V327" s="175">
        <f t="shared" si="60"/>
        <v>52.226050154341209</v>
      </c>
      <c r="W327" s="175">
        <f t="shared" si="60"/>
        <v>48.747339443777236</v>
      </c>
      <c r="X327" s="175">
        <f t="shared" si="60"/>
        <v>45.321326308291916</v>
      </c>
      <c r="Y327" s="175">
        <f t="shared" si="60"/>
        <v>41.946822308250752</v>
      </c>
      <c r="Z327" s="175">
        <f t="shared" si="60"/>
        <v>38.622674473090903</v>
      </c>
      <c r="AA327" s="175">
        <f t="shared" si="60"/>
        <v>38.140528967274044</v>
      </c>
      <c r="AB327" s="175">
        <f t="shared" si="60"/>
        <v>37.660239506653127</v>
      </c>
      <c r="AC327" s="175">
        <f t="shared" si="60"/>
        <v>37.181795394397653</v>
      </c>
      <c r="AD327" s="175">
        <f t="shared" si="60"/>
        <v>36.705186015717359</v>
      </c>
      <c r="AE327" s="175">
        <f t="shared" si="60"/>
        <v>36.230400837077191</v>
      </c>
      <c r="AF327" s="175">
        <f t="shared" si="60"/>
        <v>35.757429405421334</v>
      </c>
      <c r="AG327" s="175">
        <f t="shared" si="60"/>
        <v>35.286261347405983</v>
      </c>
      <c r="AH327" s="175">
        <f t="shared" si="60"/>
        <v>34.816886368641086</v>
      </c>
      <c r="AI327" s="175">
        <f t="shared" si="60"/>
        <v>34.349294252940503</v>
      </c>
      <c r="AJ327" s="175">
        <f t="shared" si="60"/>
        <v>33.883474861580822</v>
      </c>
      <c r="AK327" s="175">
        <f t="shared" si="60"/>
        <v>33.419418132568588</v>
      </c>
      <c r="AL327" s="175">
        <f t="shared" si="60"/>
        <v>32.957114079915762</v>
      </c>
      <c r="AM327" s="175">
        <f t="shared" si="60"/>
        <v>32.496552792923481</v>
      </c>
      <c r="AN327" s="175">
        <f t="shared" si="60"/>
        <v>32.037724435473756</v>
      </c>
      <c r="AO327" s="175">
        <f t="shared" si="60"/>
        <v>31.580619245329338</v>
      </c>
    </row>
    <row r="328" spans="7:41" ht="14.25" customHeight="1">
      <c r="G328" s="22"/>
      <c r="H328" s="308"/>
      <c r="J328" s="304"/>
      <c r="K328" s="19" t="s">
        <v>230</v>
      </c>
      <c r="L328" s="129" t="s">
        <v>218</v>
      </c>
      <c r="M328" s="176">
        <f t="shared" ref="M328:AO328" si="61" xml:space="preserve"> ((M$86 * M$364 * M$390 * (M199 * 1 + M296) +M231) * 1000 / (M103 * 8760)) + M263 -M$359</f>
        <v>92.998780854336658</v>
      </c>
      <c r="N328" s="176">
        <f t="shared" si="61"/>
        <v>83.189534870371489</v>
      </c>
      <c r="O328" s="176">
        <f t="shared" si="61"/>
        <v>80.569507193091951</v>
      </c>
      <c r="P328" s="176">
        <f t="shared" si="61"/>
        <v>77.975476260135778</v>
      </c>
      <c r="Q328" s="176">
        <f t="shared" si="61"/>
        <v>75.407057059712642</v>
      </c>
      <c r="R328" s="176">
        <f t="shared" si="61"/>
        <v>72.863872145384335</v>
      </c>
      <c r="S328" s="176">
        <f t="shared" si="61"/>
        <v>70.345551451152105</v>
      </c>
      <c r="T328" s="176">
        <f t="shared" si="61"/>
        <v>67.851732111941686</v>
      </c>
      <c r="U328" s="176">
        <f t="shared" si="61"/>
        <v>65.382058289302122</v>
      </c>
      <c r="V328" s="176">
        <f t="shared" si="61"/>
        <v>62.936181002143414</v>
      </c>
      <c r="W328" s="176">
        <f t="shared" si="61"/>
        <v>60.513757962343171</v>
      </c>
      <c r="X328" s="176">
        <f t="shared" si="61"/>
        <v>58.114453415060154</v>
      </c>
      <c r="Y328" s="176">
        <f t="shared" si="61"/>
        <v>55.737937983598059</v>
      </c>
      <c r="Z328" s="176">
        <f t="shared" si="61"/>
        <v>53.383888518668641</v>
      </c>
      <c r="AA328" s="176">
        <f t="shared" si="61"/>
        <v>52.35432364054806</v>
      </c>
      <c r="AB328" s="176">
        <f t="shared" si="61"/>
        <v>51.331534421301676</v>
      </c>
      <c r="AC328" s="176">
        <f t="shared" si="61"/>
        <v>50.315454193472917</v>
      </c>
      <c r="AD328" s="176">
        <f t="shared" si="61"/>
        <v>49.306017161357182</v>
      </c>
      <c r="AE328" s="176">
        <f t="shared" si="61"/>
        <v>48.303158386799296</v>
      </c>
      <c r="AF328" s="176">
        <f t="shared" si="61"/>
        <v>47.306813775267848</v>
      </c>
      <c r="AG328" s="176">
        <f t="shared" si="61"/>
        <v>46.316920062199891</v>
      </c>
      <c r="AH328" s="176">
        <f t="shared" si="61"/>
        <v>45.333414799610111</v>
      </c>
      <c r="AI328" s="176">
        <f t="shared" si="61"/>
        <v>44.356236342958368</v>
      </c>
      <c r="AJ328" s="176">
        <f t="shared" si="61"/>
        <v>43.385323838269898</v>
      </c>
      <c r="AK328" s="176">
        <f t="shared" si="61"/>
        <v>42.420617209502502</v>
      </c>
      <c r="AL328" s="176">
        <f t="shared" si="61"/>
        <v>41.462057146155146</v>
      </c>
      <c r="AM328" s="176">
        <f t="shared" si="61"/>
        <v>40.50958509111269</v>
      </c>
      <c r="AN328" s="176">
        <f t="shared" si="61"/>
        <v>39.563143228721522</v>
      </c>
      <c r="AO328" s="176">
        <f t="shared" si="61"/>
        <v>38.622674473090903</v>
      </c>
    </row>
    <row r="329" spans="7:41" ht="14.25" customHeight="1" thickBot="1">
      <c r="G329" s="22"/>
      <c r="H329" s="308"/>
      <c r="J329" s="304"/>
      <c r="K329" s="144" t="s">
        <v>230</v>
      </c>
      <c r="L329" s="144" t="s">
        <v>214</v>
      </c>
      <c r="M329" s="177">
        <f t="shared" ref="M329:AO329" si="62" xml:space="preserve"> ((M$86 * M$364 * M$390 * (M200 * 1 + M297) +M232) * 1000 / (M104 * 8760)) + M264 -M$360</f>
        <v>94.425391741007616</v>
      </c>
      <c r="N329" s="177">
        <f t="shared" si="62"/>
        <v>84.891049592936156</v>
      </c>
      <c r="O329" s="177">
        <f t="shared" si="62"/>
        <v>84.285983187651738</v>
      </c>
      <c r="P329" s="177">
        <f t="shared" si="62"/>
        <v>83.680916782367319</v>
      </c>
      <c r="Q329" s="177">
        <f t="shared" si="62"/>
        <v>83.075850377082915</v>
      </c>
      <c r="R329" s="177">
        <f t="shared" si="62"/>
        <v>82.470783971798497</v>
      </c>
      <c r="S329" s="177">
        <f t="shared" si="62"/>
        <v>81.865717566514093</v>
      </c>
      <c r="T329" s="177">
        <f t="shared" si="62"/>
        <v>81.260651161229674</v>
      </c>
      <c r="U329" s="177">
        <f t="shared" si="62"/>
        <v>80.655584755945256</v>
      </c>
      <c r="V329" s="177">
        <f t="shared" si="62"/>
        <v>80.050518350660852</v>
      </c>
      <c r="W329" s="177">
        <f t="shared" si="62"/>
        <v>79.445451945376433</v>
      </c>
      <c r="X329" s="177">
        <f t="shared" si="62"/>
        <v>78.840385540092029</v>
      </c>
      <c r="Y329" s="177">
        <f t="shared" si="62"/>
        <v>78.235319134807597</v>
      </c>
      <c r="Z329" s="177">
        <f t="shared" si="62"/>
        <v>77.630252729523193</v>
      </c>
      <c r="AA329" s="177">
        <f t="shared" si="62"/>
        <v>75.891068462709569</v>
      </c>
      <c r="AB329" s="177">
        <f t="shared" si="62"/>
        <v>74.170651396024994</v>
      </c>
      <c r="AC329" s="177">
        <f t="shared" si="62"/>
        <v>72.468699389809345</v>
      </c>
      <c r="AD329" s="177">
        <f t="shared" si="62"/>
        <v>70.784916755451391</v>
      </c>
      <c r="AE329" s="177">
        <f t="shared" si="62"/>
        <v>69.119014084130868</v>
      </c>
      <c r="AF329" s="177">
        <f t="shared" si="62"/>
        <v>67.470708080987222</v>
      </c>
      <c r="AG329" s="177">
        <f t="shared" si="62"/>
        <v>65.839721404516055</v>
      </c>
      <c r="AH329" s="177">
        <f t="shared" si="62"/>
        <v>64.225782511001157</v>
      </c>
      <c r="AI329" s="177">
        <f t="shared" si="62"/>
        <v>62.628625503799938</v>
      </c>
      <c r="AJ329" s="177">
        <f t="shared" si="62"/>
        <v>61.047989987305513</v>
      </c>
      <c r="AK329" s="177">
        <f t="shared" si="62"/>
        <v>59.483620925417711</v>
      </c>
      <c r="AL329" s="177">
        <f t="shared" si="62"/>
        <v>57.935268504361062</v>
      </c>
      <c r="AM329" s="177">
        <f t="shared" si="62"/>
        <v>56.402687999695011</v>
      </c>
      <c r="AN329" s="177">
        <f t="shared" si="62"/>
        <v>54.885639647367377</v>
      </c>
      <c r="AO329" s="177">
        <f t="shared" si="62"/>
        <v>53.383888518668641</v>
      </c>
    </row>
    <row r="330" spans="7:41" ht="14.25" customHeight="1" thickTop="1">
      <c r="G330" s="22"/>
      <c r="H330" s="308"/>
      <c r="J330" s="304"/>
      <c r="K330" s="140" t="s">
        <v>231</v>
      </c>
      <c r="L330" s="140" t="s">
        <v>219</v>
      </c>
      <c r="M330" s="175">
        <f t="shared" ref="M330:AO330" si="63" xml:space="preserve"> ((M$86 * M$364 * M$390 * (M201 * 1 + M298) +M233) * 1000 / (M105 * 8760)) + M265 -M$358</f>
        <v>97.221992355771718</v>
      </c>
      <c r="N330" s="175">
        <f t="shared" si="63"/>
        <v>86.688984026597538</v>
      </c>
      <c r="O330" s="175">
        <f t="shared" si="63"/>
        <v>82.520926362456109</v>
      </c>
      <c r="P330" s="175">
        <f t="shared" si="63"/>
        <v>78.420081636242827</v>
      </c>
      <c r="Q330" s="175">
        <f t="shared" si="63"/>
        <v>74.384837065897358</v>
      </c>
      <c r="R330" s="175">
        <f t="shared" si="63"/>
        <v>70.413631058447734</v>
      </c>
      <c r="S330" s="175">
        <f t="shared" si="63"/>
        <v>66.504951195095757</v>
      </c>
      <c r="T330" s="175">
        <f t="shared" si="63"/>
        <v>62.657332310732812</v>
      </c>
      <c r="U330" s="175">
        <f t="shared" si="63"/>
        <v>58.869354662762873</v>
      </c>
      <c r="V330" s="175">
        <f t="shared" si="63"/>
        <v>55.139642184424829</v>
      </c>
      <c r="W330" s="175">
        <f t="shared" si="63"/>
        <v>51.46686081809974</v>
      </c>
      <c r="X330" s="175">
        <f t="shared" si="63"/>
        <v>47.849716924362298</v>
      </c>
      <c r="Y330" s="175">
        <f t="shared" si="63"/>
        <v>44.28695576279064</v>
      </c>
      <c r="Z330" s="175">
        <f t="shared" si="63"/>
        <v>40.777360040786675</v>
      </c>
      <c r="AA330" s="175">
        <f t="shared" si="63"/>
        <v>40.26831655400175</v>
      </c>
      <c r="AB330" s="175">
        <f t="shared" si="63"/>
        <v>39.761232657644975</v>
      </c>
      <c r="AC330" s="175">
        <f t="shared" si="63"/>
        <v>39.256097058130003</v>
      </c>
      <c r="AD330" s="175">
        <f t="shared" si="63"/>
        <v>38.752898548487629</v>
      </c>
      <c r="AE330" s="175">
        <f t="shared" si="63"/>
        <v>38.251626007536892</v>
      </c>
      <c r="AF330" s="175">
        <f t="shared" si="63"/>
        <v>37.752268399065876</v>
      </c>
      <c r="AG330" s="175">
        <f t="shared" si="63"/>
        <v>37.25481477102165</v>
      </c>
      <c r="AH330" s="175">
        <f t="shared" si="63"/>
        <v>36.75925425470971</v>
      </c>
      <c r="AI330" s="175">
        <f t="shared" si="63"/>
        <v>36.265576064002325</v>
      </c>
      <c r="AJ330" s="175">
        <f t="shared" si="63"/>
        <v>35.773769494555971</v>
      </c>
      <c r="AK330" s="175">
        <f t="shared" si="63"/>
        <v>35.28382392303773</v>
      </c>
      <c r="AL330" s="175">
        <f t="shared" si="63"/>
        <v>34.795728806360259</v>
      </c>
      <c r="AM330" s="175">
        <f t="shared" si="63"/>
        <v>34.309473680925663</v>
      </c>
      <c r="AN330" s="175">
        <f t="shared" si="63"/>
        <v>33.825048161877632</v>
      </c>
      <c r="AO330" s="175">
        <f t="shared" si="63"/>
        <v>33.342441942362285</v>
      </c>
    </row>
    <row r="331" spans="7:41" ht="14.25" customHeight="1">
      <c r="G331" s="22"/>
      <c r="H331" s="308"/>
      <c r="J331" s="304"/>
      <c r="K331" s="19" t="s">
        <v>231</v>
      </c>
      <c r="L331" s="129" t="s">
        <v>218</v>
      </c>
      <c r="M331" s="176">
        <f t="shared" ref="M331:AO331" si="64" xml:space="preserve"> ((M$86 * M$364 * M$390 * (M202 * 1 + M299) +M234) * 1000 / (M106 * 8760)) + M266 -M$359</f>
        <v>98.187006000675325</v>
      </c>
      <c r="N331" s="176">
        <f t="shared" si="64"/>
        <v>87.830520835582149</v>
      </c>
      <c r="O331" s="176">
        <f t="shared" si="64"/>
        <v>85.064326796179486</v>
      </c>
      <c r="P331" s="176">
        <f t="shared" si="64"/>
        <v>82.325579810033076</v>
      </c>
      <c r="Q331" s="176">
        <f t="shared" si="64"/>
        <v>79.613873386276921</v>
      </c>
      <c r="R331" s="176">
        <f t="shared" si="64"/>
        <v>76.928809021453731</v>
      </c>
      <c r="S331" s="176">
        <f t="shared" si="64"/>
        <v>74.269996004286384</v>
      </c>
      <c r="T331" s="176">
        <f t="shared" si="64"/>
        <v>71.637051226148088</v>
      </c>
      <c r="U331" s="176">
        <f t="shared" si="64"/>
        <v>69.029598997037354</v>
      </c>
      <c r="V331" s="176">
        <f t="shared" si="64"/>
        <v>66.447270866872742</v>
      </c>
      <c r="W331" s="176">
        <f t="shared" si="64"/>
        <v>63.889705451928393</v>
      </c>
      <c r="X331" s="176">
        <f t="shared" si="64"/>
        <v>61.35654826623891</v>
      </c>
      <c r="Y331" s="176">
        <f t="shared" si="64"/>
        <v>58.847451557808398</v>
      </c>
      <c r="Z331" s="176">
        <f t="shared" si="64"/>
        <v>56.362074149464242</v>
      </c>
      <c r="AA331" s="176">
        <f t="shared" si="64"/>
        <v>55.275071804514731</v>
      </c>
      <c r="AB331" s="176">
        <f t="shared" si="64"/>
        <v>54.195223119564076</v>
      </c>
      <c r="AC331" s="176">
        <f t="shared" si="64"/>
        <v>53.122457707905042</v>
      </c>
      <c r="AD331" s="176">
        <f t="shared" si="64"/>
        <v>52.056706103215816</v>
      </c>
      <c r="AE331" s="176">
        <f t="shared" si="64"/>
        <v>50.997899744565011</v>
      </c>
      <c r="AF331" s="176">
        <f t="shared" si="64"/>
        <v>49.945970961709186</v>
      </c>
      <c r="AG331" s="176">
        <f t="shared" si="64"/>
        <v>48.900852960675707</v>
      </c>
      <c r="AH331" s="176">
        <f t="shared" si="64"/>
        <v>47.862479809624936</v>
      </c>
      <c r="AI331" s="176">
        <f t="shared" si="64"/>
        <v>46.830786424985035</v>
      </c>
      <c r="AJ331" s="176">
        <f t="shared" si="64"/>
        <v>45.805708557853706</v>
      </c>
      <c r="AK331" s="176">
        <f t="shared" si="64"/>
        <v>44.787182780660586</v>
      </c>
      <c r="AL331" s="176">
        <f t="shared" si="64"/>
        <v>43.775146474084586</v>
      </c>
      <c r="AM331" s="176">
        <f t="shared" si="64"/>
        <v>42.769537814220435</v>
      </c>
      <c r="AN331" s="176">
        <f t="shared" si="64"/>
        <v>41.770295759989153</v>
      </c>
      <c r="AO331" s="176">
        <f t="shared" si="64"/>
        <v>40.777360040786675</v>
      </c>
    </row>
    <row r="332" spans="7:41" ht="14.25" customHeight="1" thickBot="1">
      <c r="G332" s="22"/>
      <c r="H332" s="308"/>
      <c r="J332" s="304"/>
      <c r="K332" s="144" t="s">
        <v>231</v>
      </c>
      <c r="L332" s="144" t="s">
        <v>214</v>
      </c>
      <c r="M332" s="177">
        <f t="shared" ref="M332:AO332" si="65" xml:space="preserve"> ((M$86 * M$364 * M$390 * (M203 * 1 + M300) +M235) * 1000 / (M107 * 8760)) + M267 -M$360</f>
        <v>99.693204796007777</v>
      </c>
      <c r="N332" s="177">
        <f t="shared" si="65"/>
        <v>89.626959829082168</v>
      </c>
      <c r="O332" s="177">
        <f t="shared" si="65"/>
        <v>88.988137919582925</v>
      </c>
      <c r="P332" s="177">
        <f t="shared" si="65"/>
        <v>88.349316010083697</v>
      </c>
      <c r="Q332" s="177">
        <f t="shared" si="65"/>
        <v>87.710494100584469</v>
      </c>
      <c r="R332" s="177">
        <f t="shared" si="65"/>
        <v>87.071672191085241</v>
      </c>
      <c r="S332" s="177">
        <f t="shared" si="65"/>
        <v>86.432850281586013</v>
      </c>
      <c r="T332" s="177">
        <f t="shared" si="65"/>
        <v>85.794028372086785</v>
      </c>
      <c r="U332" s="177">
        <f t="shared" si="65"/>
        <v>85.155206462587557</v>
      </c>
      <c r="V332" s="177">
        <f t="shared" si="65"/>
        <v>84.516384553088329</v>
      </c>
      <c r="W332" s="177">
        <f t="shared" si="65"/>
        <v>83.877562643589101</v>
      </c>
      <c r="X332" s="177">
        <f t="shared" si="65"/>
        <v>83.238740734089873</v>
      </c>
      <c r="Y332" s="177">
        <f t="shared" si="65"/>
        <v>82.599918824590631</v>
      </c>
      <c r="Z332" s="177">
        <f t="shared" si="65"/>
        <v>81.961096915091403</v>
      </c>
      <c r="AA332" s="177">
        <f t="shared" si="65"/>
        <v>80.124886865097537</v>
      </c>
      <c r="AB332" s="177">
        <f t="shared" si="65"/>
        <v>78.308491001642039</v>
      </c>
      <c r="AC332" s="177">
        <f t="shared" si="65"/>
        <v>76.511590329267634</v>
      </c>
      <c r="AD332" s="177">
        <f t="shared" si="65"/>
        <v>74.733872663457731</v>
      </c>
      <c r="AE332" s="177">
        <f t="shared" si="65"/>
        <v>72.975032449824297</v>
      </c>
      <c r="AF332" s="177">
        <f t="shared" si="65"/>
        <v>71.234770589025231</v>
      </c>
      <c r="AG332" s="177">
        <f t="shared" si="65"/>
        <v>69.512794267200903</v>
      </c>
      <c r="AH332" s="177">
        <f t="shared" si="65"/>
        <v>67.808816791727565</v>
      </c>
      <c r="AI332" s="177">
        <f t="shared" si="65"/>
        <v>66.122557432094538</v>
      </c>
      <c r="AJ332" s="177">
        <f t="shared" si="65"/>
        <v>64.45374126571916</v>
      </c>
      <c r="AK332" s="177">
        <f t="shared" si="65"/>
        <v>62.802099028522164</v>
      </c>
      <c r="AL332" s="177">
        <f t="shared" si="65"/>
        <v>61.167366970092615</v>
      </c>
      <c r="AM332" s="177">
        <f t="shared" si="65"/>
        <v>59.549286713278718</v>
      </c>
      <c r="AN332" s="177">
        <f t="shared" si="65"/>
        <v>57.947605118047775</v>
      </c>
      <c r="AO332" s="177">
        <f t="shared" si="65"/>
        <v>56.362074149464242</v>
      </c>
    </row>
    <row r="333" spans="7:41" ht="14.25" customHeight="1" thickTop="1">
      <c r="G333" s="22"/>
      <c r="H333" s="308"/>
      <c r="J333" s="304"/>
      <c r="K333" s="140" t="s">
        <v>232</v>
      </c>
      <c r="L333" s="140" t="s">
        <v>219</v>
      </c>
      <c r="M333" s="175">
        <f t="shared" ref="M333:AO333" si="66" xml:space="preserve"> ((M$86 * M$364 * M$390 * (M204 * 1 + M301) +M236) * 1000 / (M108 * 8760)) + M268 -M$358</f>
        <v>101.87987555605201</v>
      </c>
      <c r="N333" s="175">
        <f t="shared" si="66"/>
        <v>90.842233230432484</v>
      </c>
      <c r="O333" s="175">
        <f t="shared" si="66"/>
        <v>86.474484886217766</v>
      </c>
      <c r="P333" s="175">
        <f t="shared" si="66"/>
        <v>82.177169636264466</v>
      </c>
      <c r="Q333" s="175">
        <f t="shared" si="66"/>
        <v>77.948597430496221</v>
      </c>
      <c r="R333" s="175">
        <f t="shared" si="66"/>
        <v>73.787131860382388</v>
      </c>
      <c r="S333" s="175">
        <f t="shared" si="66"/>
        <v>69.691188047489476</v>
      </c>
      <c r="T333" s="175">
        <f t="shared" si="66"/>
        <v>65.659230630986883</v>
      </c>
      <c r="U333" s="175">
        <f t="shared" si="66"/>
        <v>61.689771848738687</v>
      </c>
      <c r="V333" s="175">
        <f t="shared" si="66"/>
        <v>57.781369706943082</v>
      </c>
      <c r="W333" s="175">
        <f t="shared" si="66"/>
        <v>53.932626233588692</v>
      </c>
      <c r="X333" s="175">
        <f t="shared" si="66"/>
        <v>50.142185811284115</v>
      </c>
      <c r="Y333" s="175">
        <f t="shared" si="66"/>
        <v>46.408733585283656</v>
      </c>
      <c r="Z333" s="175">
        <f t="shared" si="66"/>
        <v>42.730993942781936</v>
      </c>
      <c r="AA333" s="175">
        <f t="shared" si="66"/>
        <v>42.197562300109084</v>
      </c>
      <c r="AB333" s="175">
        <f t="shared" si="66"/>
        <v>41.666184131389223</v>
      </c>
      <c r="AC333" s="175">
        <f t="shared" si="66"/>
        <v>41.136847601962906</v>
      </c>
      <c r="AD333" s="175">
        <f t="shared" si="66"/>
        <v>40.60954096793759</v>
      </c>
      <c r="AE333" s="175">
        <f t="shared" si="66"/>
        <v>40.084252575319134</v>
      </c>
      <c r="AF333" s="175">
        <f t="shared" si="66"/>
        <v>39.560970859153244</v>
      </c>
      <c r="AG333" s="175">
        <f t="shared" si="66"/>
        <v>39.039684342676665</v>
      </c>
      <c r="AH333" s="175">
        <f t="shared" si="66"/>
        <v>38.520381636478263</v>
      </c>
      <c r="AI333" s="175">
        <f t="shared" si="66"/>
        <v>38.003051437669392</v>
      </c>
      <c r="AJ333" s="175">
        <f t="shared" si="66"/>
        <v>37.487682529063932</v>
      </c>
      <c r="AK333" s="175">
        <f t="shared" si="66"/>
        <v>36.974263778367501</v>
      </c>
      <c r="AL333" s="175">
        <f t="shared" si="66"/>
        <v>36.46278413737592</v>
      </c>
      <c r="AM333" s="175">
        <f t="shared" si="66"/>
        <v>35.953232641182701</v>
      </c>
      <c r="AN333" s="175">
        <f t="shared" si="66"/>
        <v>35.445598407395472</v>
      </c>
      <c r="AO333" s="175">
        <f t="shared" si="66"/>
        <v>34.939870635361387</v>
      </c>
    </row>
    <row r="334" spans="7:41" ht="14.25" customHeight="1">
      <c r="G334" s="22"/>
      <c r="H334" s="308"/>
      <c r="J334" s="304"/>
      <c r="K334" s="19" t="s">
        <v>232</v>
      </c>
      <c r="L334" s="129" t="s">
        <v>218</v>
      </c>
      <c r="M334" s="176">
        <f t="shared" ref="M334:AO334" si="67" xml:space="preserve"> ((M$86 * M$364 * M$390 * (M205 * 1 + M302) +M237) * 1000 / (M109 * 8760)) + M269 -M$359</f>
        <v>102.89112278181234</v>
      </c>
      <c r="N334" s="176">
        <f t="shared" si="67"/>
        <v>92.03846080429679</v>
      </c>
      <c r="O334" s="176">
        <f t="shared" si="67"/>
        <v>89.139739047320717</v>
      </c>
      <c r="P334" s="176">
        <f t="shared" si="67"/>
        <v>86.269779325583499</v>
      </c>
      <c r="Q334" s="176">
        <f t="shared" si="67"/>
        <v>83.42815567333561</v>
      </c>
      <c r="R334" s="176">
        <f t="shared" si="67"/>
        <v>80.614450494911168</v>
      </c>
      <c r="S334" s="176">
        <f t="shared" si="67"/>
        <v>77.828254360145991</v>
      </c>
      <c r="T334" s="176">
        <f t="shared" si="67"/>
        <v>75.06916580576744</v>
      </c>
      <c r="U334" s="176">
        <f t="shared" si="67"/>
        <v>72.336791142552869</v>
      </c>
      <c r="V334" s="176">
        <f t="shared" si="67"/>
        <v>69.630744268062486</v>
      </c>
      <c r="W334" s="176">
        <f t="shared" si="67"/>
        <v>66.950646484759616</v>
      </c>
      <c r="X334" s="176">
        <f t="shared" si="67"/>
        <v>64.296126323338115</v>
      </c>
      <c r="Y334" s="176">
        <f t="shared" si="67"/>
        <v>61.666819371084266</v>
      </c>
      <c r="Z334" s="176">
        <f t="shared" si="67"/>
        <v>59.06236810510601</v>
      </c>
      <c r="AA334" s="176">
        <f t="shared" si="67"/>
        <v>57.923287728853893</v>
      </c>
      <c r="AB334" s="176">
        <f t="shared" si="67"/>
        <v>56.791703742799037</v>
      </c>
      <c r="AC334" s="176">
        <f t="shared" si="67"/>
        <v>55.667542388023321</v>
      </c>
      <c r="AD334" s="176">
        <f t="shared" si="67"/>
        <v>54.550730870089481</v>
      </c>
      <c r="AE334" s="176">
        <f t="shared" si="67"/>
        <v>53.441197343327758</v>
      </c>
      <c r="AF334" s="176">
        <f t="shared" si="67"/>
        <v>52.338870895428968</v>
      </c>
      <c r="AG334" s="176">
        <f t="shared" si="67"/>
        <v>51.243681532336687</v>
      </c>
      <c r="AH334" s="176">
        <f t="shared" si="67"/>
        <v>50.15556016343205</v>
      </c>
      <c r="AI334" s="176">
        <f t="shared" si="67"/>
        <v>49.074438587004337</v>
      </c>
      <c r="AJ334" s="176">
        <f t="shared" si="67"/>
        <v>48.000249476001166</v>
      </c>
      <c r="AK334" s="176">
        <f t="shared" si="67"/>
        <v>46.932926364051944</v>
      </c>
      <c r="AL334" s="176">
        <f t="shared" si="67"/>
        <v>45.872403631758353</v>
      </c>
      <c r="AM334" s="176">
        <f t="shared" si="67"/>
        <v>44.818616493246111</v>
      </c>
      <c r="AN334" s="176">
        <f t="shared" si="67"/>
        <v>43.771500982972235</v>
      </c>
      <c r="AO334" s="176">
        <f t="shared" si="67"/>
        <v>42.730993942781936</v>
      </c>
    </row>
    <row r="335" spans="7:41" ht="14.25" customHeight="1" thickBot="1">
      <c r="G335" s="22"/>
      <c r="H335" s="308"/>
      <c r="J335" s="304"/>
      <c r="K335" s="144" t="s">
        <v>232</v>
      </c>
      <c r="L335" s="144" t="s">
        <v>214</v>
      </c>
      <c r="M335" s="177">
        <f t="shared" ref="M335:AO335" si="68" xml:space="preserve"> ((M$86 * M$364 * M$390 * (M206 * 1 + M303) +M238) * 1000 / (M110 * 8760)) + M270 -M$360</f>
        <v>104.46948321357156</v>
      </c>
      <c r="N335" s="177">
        <f t="shared" si="68"/>
        <v>93.920966775086626</v>
      </c>
      <c r="O335" s="177">
        <f t="shared" si="68"/>
        <v>93.251539055439636</v>
      </c>
      <c r="P335" s="177">
        <f t="shared" si="68"/>
        <v>92.582111335792646</v>
      </c>
      <c r="Q335" s="177">
        <f t="shared" si="68"/>
        <v>91.912683616145657</v>
      </c>
      <c r="R335" s="177">
        <f t="shared" si="68"/>
        <v>91.243255896498667</v>
      </c>
      <c r="S335" s="177">
        <f t="shared" si="68"/>
        <v>90.573828176851691</v>
      </c>
      <c r="T335" s="177">
        <f t="shared" si="68"/>
        <v>89.904400457204702</v>
      </c>
      <c r="U335" s="177">
        <f t="shared" si="68"/>
        <v>89.234972737557712</v>
      </c>
      <c r="V335" s="177">
        <f t="shared" si="68"/>
        <v>88.565545017910736</v>
      </c>
      <c r="W335" s="177">
        <f t="shared" si="68"/>
        <v>87.896117298263746</v>
      </c>
      <c r="X335" s="177">
        <f t="shared" si="68"/>
        <v>87.226689578616771</v>
      </c>
      <c r="Y335" s="177">
        <f t="shared" si="68"/>
        <v>86.557261858969767</v>
      </c>
      <c r="Z335" s="177">
        <f t="shared" si="68"/>
        <v>85.887834139322777</v>
      </c>
      <c r="AA335" s="177">
        <f t="shared" si="68"/>
        <v>83.963651689907664</v>
      </c>
      <c r="AB335" s="177">
        <f t="shared" si="68"/>
        <v>82.060232720131864</v>
      </c>
      <c r="AC335" s="177">
        <f t="shared" si="68"/>
        <v>80.177242951539412</v>
      </c>
      <c r="AD335" s="177">
        <f t="shared" si="68"/>
        <v>78.314355242925672</v>
      </c>
      <c r="AE335" s="177">
        <f t="shared" si="68"/>
        <v>76.471249400862391</v>
      </c>
      <c r="AF335" s="177">
        <f t="shared" si="68"/>
        <v>74.647611996227084</v>
      </c>
      <c r="AG335" s="177">
        <f t="shared" si="68"/>
        <v>72.84313618651575</v>
      </c>
      <c r="AH335" s="177">
        <f t="shared" si="68"/>
        <v>71.057521543727248</v>
      </c>
      <c r="AI335" s="177">
        <f t="shared" si="68"/>
        <v>69.290473887616926</v>
      </c>
      <c r="AJ335" s="177">
        <f t="shared" si="68"/>
        <v>67.541705124124732</v>
      </c>
      <c r="AK335" s="177">
        <f t="shared" si="68"/>
        <v>65.810933088791515</v>
      </c>
      <c r="AL335" s="177">
        <f t="shared" si="68"/>
        <v>64.09788139498508</v>
      </c>
      <c r="AM335" s="177">
        <f t="shared" si="68"/>
        <v>62.402279286763957</v>
      </c>
      <c r="AN335" s="177">
        <f t="shared" si="68"/>
        <v>60.723861496214937</v>
      </c>
      <c r="AO335" s="177">
        <f t="shared" si="68"/>
        <v>59.06236810510601</v>
      </c>
    </row>
    <row r="336" spans="7:41" ht="14.25" customHeight="1" thickTop="1">
      <c r="G336" s="22"/>
      <c r="H336" s="308"/>
      <c r="J336" s="304"/>
      <c r="K336" s="140" t="s">
        <v>233</v>
      </c>
      <c r="L336" s="140" t="s">
        <v>219</v>
      </c>
      <c r="M336" s="175">
        <f t="shared" ref="M336:AO336" si="69" xml:space="preserve"> ((M$86 * M$364 * M$390 * (M207 * 1 + M304) +M239) * 1000 / (M111 * 8760)) + M271 -M$358</f>
        <v>103.24902336814125</v>
      </c>
      <c r="N336" s="175">
        <f t="shared" si="69"/>
        <v>92.063047882923087</v>
      </c>
      <c r="O336" s="175">
        <f t="shared" si="69"/>
        <v>87.63660204760329</v>
      </c>
      <c r="P336" s="175">
        <f t="shared" si="69"/>
        <v>83.281535845951055</v>
      </c>
      <c r="Q336" s="175">
        <f t="shared" si="69"/>
        <v>78.996136515569717</v>
      </c>
      <c r="R336" s="175">
        <f t="shared" si="69"/>
        <v>74.778745656488766</v>
      </c>
      <c r="S336" s="175">
        <f t="shared" si="69"/>
        <v>70.627757091339774</v>
      </c>
      <c r="T336" s="175">
        <f t="shared" si="69"/>
        <v>66.541614825816595</v>
      </c>
      <c r="U336" s="175">
        <f t="shared" si="69"/>
        <v>62.518811103979189</v>
      </c>
      <c r="V336" s="175">
        <f t="shared" si="69"/>
        <v>58.557884553295203</v>
      </c>
      <c r="W336" s="175">
        <f t="shared" si="69"/>
        <v>54.657418414624672</v>
      </c>
      <c r="X336" s="175">
        <f t="shared" si="69"/>
        <v>50.81603885264478</v>
      </c>
      <c r="Y336" s="175">
        <f t="shared" si="69"/>
        <v>47.032413342481291</v>
      </c>
      <c r="Z336" s="175">
        <f t="shared" si="69"/>
        <v>43.305249128566594</v>
      </c>
      <c r="AA336" s="175">
        <f t="shared" si="69"/>
        <v>42.764648780960819</v>
      </c>
      <c r="AB336" s="175">
        <f t="shared" si="69"/>
        <v>42.226129503625302</v>
      </c>
      <c r="AC336" s="175">
        <f t="shared" si="69"/>
        <v>41.689679302856462</v>
      </c>
      <c r="AD336" s="175">
        <f t="shared" si="69"/>
        <v>41.155286276937403</v>
      </c>
      <c r="AE336" s="175">
        <f t="shared" si="69"/>
        <v>40.622938615257773</v>
      </c>
      <c r="AF336" s="175">
        <f t="shared" si="69"/>
        <v>40.092624597443645</v>
      </c>
      <c r="AG336" s="175">
        <f t="shared" si="69"/>
        <v>39.564332592497344</v>
      </c>
      <c r="AH336" s="175">
        <f t="shared" si="69"/>
        <v>39.038051057947186</v>
      </c>
      <c r="AI336" s="175">
        <f t="shared" si="69"/>
        <v>38.513768539006776</v>
      </c>
      <c r="AJ336" s="175">
        <f t="shared" si="69"/>
        <v>37.991473667743968</v>
      </c>
      <c r="AK336" s="175">
        <f t="shared" si="69"/>
        <v>37.471155162259215</v>
      </c>
      <c r="AL336" s="175">
        <f t="shared" si="69"/>
        <v>36.95280182587323</v>
      </c>
      <c r="AM336" s="175">
        <f t="shared" si="69"/>
        <v>36.436402546323862</v>
      </c>
      <c r="AN336" s="175">
        <f t="shared" si="69"/>
        <v>35.921946294971953</v>
      </c>
      <c r="AO336" s="175">
        <f t="shared" si="69"/>
        <v>35.409422126016352</v>
      </c>
    </row>
    <row r="337" spans="7:41" ht="14.25" customHeight="1">
      <c r="G337" s="22"/>
      <c r="H337" s="308"/>
      <c r="J337" s="304"/>
      <c r="K337" s="19" t="s">
        <v>233</v>
      </c>
      <c r="L337" s="129" t="s">
        <v>218</v>
      </c>
      <c r="M337" s="176">
        <f t="shared" ref="M337:AO337" si="70" xml:space="preserve"> ((M$86 * M$364 * M$390 * (M208 * 1 + M305) +M240) * 1000 / (M112 * 8760)) + M272 -M$359</f>
        <v>104.27386058818725</v>
      </c>
      <c r="N337" s="176">
        <f t="shared" si="70"/>
        <v>93.275351373219138</v>
      </c>
      <c r="O337" s="176">
        <f t="shared" si="70"/>
        <v>90.337674145108494</v>
      </c>
      <c r="P337" s="176">
        <f t="shared" si="70"/>
        <v>87.429145480757683</v>
      </c>
      <c r="Q337" s="176">
        <f t="shared" si="70"/>
        <v>84.549333689929711</v>
      </c>
      <c r="R337" s="176">
        <f t="shared" si="70"/>
        <v>81.697815564955434</v>
      </c>
      <c r="S337" s="176">
        <f t="shared" si="70"/>
        <v>78.874176173402347</v>
      </c>
      <c r="T337" s="176">
        <f t="shared" si="70"/>
        <v>76.078008656795305</v>
      </c>
      <c r="U337" s="176">
        <f t="shared" si="70"/>
        <v>73.308914035183335</v>
      </c>
      <c r="V337" s="176">
        <f t="shared" si="70"/>
        <v>70.566501017356032</v>
      </c>
      <c r="W337" s="176">
        <f t="shared" si="70"/>
        <v>67.850385816519349</v>
      </c>
      <c r="X337" s="176">
        <f t="shared" si="70"/>
        <v>65.160191971248892</v>
      </c>
      <c r="Y337" s="176">
        <f t="shared" si="70"/>
        <v>62.49555017154514</v>
      </c>
      <c r="Z337" s="176">
        <f t="shared" si="70"/>
        <v>59.856098089821437</v>
      </c>
      <c r="AA337" s="176">
        <f t="shared" si="70"/>
        <v>58.701709789443704</v>
      </c>
      <c r="AB337" s="176">
        <f t="shared" si="70"/>
        <v>57.5549186220859</v>
      </c>
      <c r="AC337" s="176">
        <f t="shared" si="70"/>
        <v>56.415649837595275</v>
      </c>
      <c r="AD337" s="176">
        <f t="shared" si="70"/>
        <v>55.283829663261436</v>
      </c>
      <c r="AE337" s="176">
        <f t="shared" si="70"/>
        <v>54.159385287891837</v>
      </c>
      <c r="AF337" s="176">
        <f t="shared" si="70"/>
        <v>53.042244846197789</v>
      </c>
      <c r="AG337" s="176">
        <f t="shared" si="70"/>
        <v>51.932337403483629</v>
      </c>
      <c r="AH337" s="176">
        <f t="shared" si="70"/>
        <v>50.829592940632388</v>
      </c>
      <c r="AI337" s="176">
        <f t="shared" si="70"/>
        <v>49.73394233938118</v>
      </c>
      <c r="AJ337" s="176">
        <f t="shared" si="70"/>
        <v>48.645317367879819</v>
      </c>
      <c r="AK337" s="176">
        <f t="shared" si="70"/>
        <v>47.563650666526485</v>
      </c>
      <c r="AL337" s="176">
        <f t="shared" si="70"/>
        <v>46.488875734073972</v>
      </c>
      <c r="AM337" s="176">
        <f t="shared" si="70"/>
        <v>45.420926914000702</v>
      </c>
      <c r="AN337" s="176">
        <f t="shared" si="70"/>
        <v>44.359739381140699</v>
      </c>
      <c r="AO337" s="176">
        <f t="shared" si="70"/>
        <v>43.305249128566594</v>
      </c>
    </row>
    <row r="338" spans="7:41" ht="14.25" customHeight="1" thickBot="1">
      <c r="G338" s="22"/>
      <c r="H338" s="308"/>
      <c r="J338" s="304"/>
      <c r="K338" s="144" t="s">
        <v>233</v>
      </c>
      <c r="L338" s="144" t="s">
        <v>214</v>
      </c>
      <c r="M338" s="177">
        <f t="shared" ref="M338:AO338" si="71" xml:space="preserve"> ((M$86 * M$364 * M$390 * (M209 * 1 + M306) +M241) * 1000 / (M113 * 8760)) + M273 -M$360</f>
        <v>105.87343236045939</v>
      </c>
      <c r="N338" s="177">
        <f t="shared" si="71"/>
        <v>95.183156049146632</v>
      </c>
      <c r="O338" s="177">
        <f t="shared" si="71"/>
        <v>94.50473199442655</v>
      </c>
      <c r="P338" s="177">
        <f t="shared" si="71"/>
        <v>93.826307939706467</v>
      </c>
      <c r="Q338" s="177">
        <f t="shared" si="71"/>
        <v>93.147883884986399</v>
      </c>
      <c r="R338" s="177">
        <f t="shared" si="71"/>
        <v>92.469459830266331</v>
      </c>
      <c r="S338" s="177">
        <f t="shared" si="71"/>
        <v>91.791035775546263</v>
      </c>
      <c r="T338" s="177">
        <f t="shared" si="71"/>
        <v>91.112611720826195</v>
      </c>
      <c r="U338" s="177">
        <f t="shared" si="71"/>
        <v>90.434187666106112</v>
      </c>
      <c r="V338" s="177">
        <f t="shared" si="71"/>
        <v>89.755763611386044</v>
      </c>
      <c r="W338" s="177">
        <f t="shared" si="71"/>
        <v>89.077339556665976</v>
      </c>
      <c r="X338" s="177">
        <f t="shared" si="71"/>
        <v>88.398915501945908</v>
      </c>
      <c r="Y338" s="177">
        <f t="shared" si="71"/>
        <v>87.720491447225825</v>
      </c>
      <c r="Z338" s="177">
        <f t="shared" si="71"/>
        <v>87.042067392505743</v>
      </c>
      <c r="AA338" s="177">
        <f t="shared" si="71"/>
        <v>85.092026154234645</v>
      </c>
      <c r="AB338" s="177">
        <f t="shared" si="71"/>
        <v>83.163027432778392</v>
      </c>
      <c r="AC338" s="177">
        <f t="shared" si="71"/>
        <v>81.254732457364824</v>
      </c>
      <c r="AD338" s="177">
        <f t="shared" si="71"/>
        <v>79.366809690389488</v>
      </c>
      <c r="AE338" s="177">
        <f t="shared" si="71"/>
        <v>77.498934635394434</v>
      </c>
      <c r="AF338" s="177">
        <f t="shared" si="71"/>
        <v>75.650789651131916</v>
      </c>
      <c r="AG338" s="177">
        <f t="shared" si="71"/>
        <v>73.822063771489198</v>
      </c>
      <c r="AH338" s="177">
        <f t="shared" si="71"/>
        <v>72.012452531059935</v>
      </c>
      <c r="AI338" s="177">
        <f t="shared" si="71"/>
        <v>70.221657796156904</v>
      </c>
      <c r="AJ338" s="177">
        <f t="shared" si="71"/>
        <v>68.449387601068736</v>
      </c>
      <c r="AK338" s="177">
        <f t="shared" si="71"/>
        <v>66.695355989372004</v>
      </c>
      <c r="AL338" s="177">
        <f t="shared" si="71"/>
        <v>64.959282860117483</v>
      </c>
      <c r="AM338" s="177">
        <f t="shared" si="71"/>
        <v>63.240893818716735</v>
      </c>
      <c r="AN338" s="177">
        <f t="shared" si="71"/>
        <v>61.539920032362261</v>
      </c>
      <c r="AO338" s="177">
        <f t="shared" si="71"/>
        <v>59.856098089821437</v>
      </c>
    </row>
    <row r="339" spans="7:41" ht="14.25" customHeight="1" thickTop="1">
      <c r="G339" s="22"/>
      <c r="H339" s="308"/>
      <c r="J339" s="304"/>
      <c r="K339" s="140" t="s">
        <v>234</v>
      </c>
      <c r="L339" s="140" t="s">
        <v>219</v>
      </c>
      <c r="M339" s="175">
        <f t="shared" ref="M339:AO339" si="72" xml:space="preserve"> ((M$86 * M$364 * M$390 * (M210 * 1 + M307) +M242) * 1000 / (M114 * 8760)) + M274 -M$358</f>
        <v>108.36378696450639</v>
      </c>
      <c r="N339" s="175">
        <f t="shared" si="72"/>
        <v>96.62367916563305</v>
      </c>
      <c r="O339" s="175">
        <f t="shared" si="72"/>
        <v>91.977955478753813</v>
      </c>
      <c r="P339" s="175">
        <f t="shared" si="72"/>
        <v>87.407147439151714</v>
      </c>
      <c r="Q339" s="175">
        <f t="shared" si="72"/>
        <v>82.909457437382926</v>
      </c>
      <c r="R339" s="175">
        <f t="shared" si="72"/>
        <v>78.483144919442722</v>
      </c>
      <c r="S339" s="175">
        <f t="shared" si="72"/>
        <v>74.126524140938542</v>
      </c>
      <c r="T339" s="175">
        <f t="shared" si="72"/>
        <v>69.837962026515214</v>
      </c>
      <c r="U339" s="175">
        <f t="shared" si="72"/>
        <v>65.615876128822165</v>
      </c>
      <c r="V339" s="175">
        <f t="shared" si="72"/>
        <v>61.458732681663712</v>
      </c>
      <c r="W339" s="175">
        <f t="shared" si="72"/>
        <v>57.365044742300746</v>
      </c>
      <c r="X339" s="175">
        <f t="shared" si="72"/>
        <v>53.333370418176905</v>
      </c>
      <c r="Y339" s="175">
        <f t="shared" si="72"/>
        <v>49.3623111736268</v>
      </c>
      <c r="Z339" s="175">
        <f t="shared" si="72"/>
        <v>45.450510212388721</v>
      </c>
      <c r="AA339" s="175">
        <f t="shared" si="72"/>
        <v>44.883129534200471</v>
      </c>
      <c r="AB339" s="175">
        <f t="shared" si="72"/>
        <v>44.317933018613175</v>
      </c>
      <c r="AC339" s="175">
        <f t="shared" si="72"/>
        <v>43.754908077777579</v>
      </c>
      <c r="AD339" s="175">
        <f t="shared" si="72"/>
        <v>43.194042220387992</v>
      </c>
      <c r="AE339" s="175">
        <f t="shared" si="72"/>
        <v>42.635323050758501</v>
      </c>
      <c r="AF339" s="175">
        <f t="shared" si="72"/>
        <v>42.07873826790977</v>
      </c>
      <c r="AG339" s="175">
        <f t="shared" si="72"/>
        <v>41.52427566466622</v>
      </c>
      <c r="AH339" s="175">
        <f t="shared" si="72"/>
        <v>40.971923126763734</v>
      </c>
      <c r="AI339" s="175">
        <f t="shared" si="72"/>
        <v>40.421668631967201</v>
      </c>
      <c r="AJ339" s="175">
        <f t="shared" si="72"/>
        <v>39.873500249198358</v>
      </c>
      <c r="AK339" s="175">
        <f t="shared" si="72"/>
        <v>39.327406137673449</v>
      </c>
      <c r="AL339" s="175">
        <f t="shared" si="72"/>
        <v>38.783374546050631</v>
      </c>
      <c r="AM339" s="175">
        <f t="shared" si="72"/>
        <v>38.241393811587052</v>
      </c>
      <c r="AN339" s="175">
        <f t="shared" si="72"/>
        <v>37.701452359305399</v>
      </c>
      <c r="AO339" s="175">
        <f t="shared" si="72"/>
        <v>37.163538701169912</v>
      </c>
    </row>
    <row r="340" spans="7:41" ht="14.25" customHeight="1">
      <c r="G340" s="22"/>
      <c r="H340" s="308"/>
      <c r="J340" s="304"/>
      <c r="K340" s="19" t="s">
        <v>234</v>
      </c>
      <c r="L340" s="129" t="s">
        <v>218</v>
      </c>
      <c r="M340" s="176">
        <f t="shared" ref="M340:AO340" si="73" xml:space="preserve"> ((M$86 * M$364 * M$390 * (M211 * 1 + M308) +M243) * 1000 / (M115 * 8760)) + M275 -M$359</f>
        <v>109.43939270452763</v>
      </c>
      <c r="N340" s="176">
        <f t="shared" si="73"/>
        <v>97.896037904469352</v>
      </c>
      <c r="O340" s="176">
        <f t="shared" si="73"/>
        <v>94.812833638387247</v>
      </c>
      <c r="P340" s="176">
        <f t="shared" si="73"/>
        <v>91.76022190142119</v>
      </c>
      <c r="Q340" s="176">
        <f t="shared" si="73"/>
        <v>88.737749618206848</v>
      </c>
      <c r="R340" s="176">
        <f t="shared" si="73"/>
        <v>85.74497261615835</v>
      </c>
      <c r="S340" s="176">
        <f t="shared" si="73"/>
        <v>82.781455407866176</v>
      </c>
      <c r="T340" s="176">
        <f t="shared" si="73"/>
        <v>79.846770979846951</v>
      </c>
      <c r="U340" s="176">
        <f t="shared" si="73"/>
        <v>76.940500587428787</v>
      </c>
      <c r="V340" s="176">
        <f t="shared" si="73"/>
        <v>74.062233555566252</v>
      </c>
      <c r="W340" s="176">
        <f t="shared" si="73"/>
        <v>71.211567085384971</v>
      </c>
      <c r="X340" s="176">
        <f t="shared" si="73"/>
        <v>68.388106066265394</v>
      </c>
      <c r="Y340" s="176">
        <f t="shared" si="73"/>
        <v>65.591462893281005</v>
      </c>
      <c r="Z340" s="176">
        <f t="shared" si="73"/>
        <v>62.821257289813872</v>
      </c>
      <c r="AA340" s="176">
        <f t="shared" si="73"/>
        <v>61.609682751133533</v>
      </c>
      <c r="AB340" s="176">
        <f t="shared" si="73"/>
        <v>60.406081693240296</v>
      </c>
      <c r="AC340" s="176">
        <f t="shared" si="73"/>
        <v>59.21037566299858</v>
      </c>
      <c r="AD340" s="176">
        <f t="shared" si="73"/>
        <v>58.022487233135841</v>
      </c>
      <c r="AE340" s="176">
        <f t="shared" si="73"/>
        <v>56.842339985529179</v>
      </c>
      <c r="AF340" s="176">
        <f t="shared" si="73"/>
        <v>55.669858494817838</v>
      </c>
      <c r="AG340" s="176">
        <f t="shared" si="73"/>
        <v>54.504968312333951</v>
      </c>
      <c r="AH340" s="176">
        <f t="shared" si="73"/>
        <v>53.347595950344399</v>
      </c>
      <c r="AI340" s="176">
        <f t="shared" si="73"/>
        <v>52.19766886659675</v>
      </c>
      <c r="AJ340" s="176">
        <f t="shared" si="73"/>
        <v>51.055115449162528</v>
      </c>
      <c r="AK340" s="176">
        <f t="shared" si="73"/>
        <v>49.919865001571182</v>
      </c>
      <c r="AL340" s="176">
        <f t="shared" si="73"/>
        <v>48.791847728228014</v>
      </c>
      <c r="AM340" s="176">
        <f t="shared" si="73"/>
        <v>47.670994720110123</v>
      </c>
      <c r="AN340" s="176">
        <f t="shared" si="73"/>
        <v>46.557237940733998</v>
      </c>
      <c r="AO340" s="176">
        <f t="shared" si="73"/>
        <v>45.450510212388721</v>
      </c>
    </row>
    <row r="341" spans="7:41" ht="14.25" customHeight="1" thickBot="1">
      <c r="G341" s="22"/>
      <c r="H341" s="308"/>
      <c r="J341" s="304"/>
      <c r="K341" s="144" t="s">
        <v>234</v>
      </c>
      <c r="L341" s="144" t="s">
        <v>214</v>
      </c>
      <c r="M341" s="177">
        <f t="shared" ref="M341:AO341" si="74" xml:space="preserve"> ((M$86 * M$364 * M$390 * (M212 * 1 + M309) +M244) * 1000 / (M116 * 8760)) + M276 -M$360</f>
        <v>111.1182042720414</v>
      </c>
      <c r="N341" s="177">
        <f t="shared" si="74"/>
        <v>99.898351657452366</v>
      </c>
      <c r="O341" s="177">
        <f t="shared" si="74"/>
        <v>99.186319743357103</v>
      </c>
      <c r="P341" s="177">
        <f t="shared" si="74"/>
        <v>98.474287829261854</v>
      </c>
      <c r="Q341" s="177">
        <f t="shared" si="74"/>
        <v>97.762255915166605</v>
      </c>
      <c r="R341" s="177">
        <f t="shared" si="74"/>
        <v>97.050224001071356</v>
      </c>
      <c r="S341" s="177">
        <f t="shared" si="74"/>
        <v>96.338192086976122</v>
      </c>
      <c r="T341" s="177">
        <f t="shared" si="74"/>
        <v>95.626160172880873</v>
      </c>
      <c r="U341" s="177">
        <f t="shared" si="74"/>
        <v>94.914128258785624</v>
      </c>
      <c r="V341" s="177">
        <f t="shared" si="74"/>
        <v>94.202096344690375</v>
      </c>
      <c r="W341" s="177">
        <f t="shared" si="74"/>
        <v>93.490064430595126</v>
      </c>
      <c r="X341" s="177">
        <f t="shared" si="74"/>
        <v>92.778032516499891</v>
      </c>
      <c r="Y341" s="177">
        <f t="shared" si="74"/>
        <v>92.066000602404628</v>
      </c>
      <c r="Z341" s="177">
        <f t="shared" si="74"/>
        <v>91.353968688309379</v>
      </c>
      <c r="AA341" s="177">
        <f t="shared" si="74"/>
        <v>89.307326052644356</v>
      </c>
      <c r="AB341" s="177">
        <f t="shared" si="74"/>
        <v>87.282768340738798</v>
      </c>
      <c r="AC341" s="177">
        <f t="shared" si="74"/>
        <v>85.279939999749757</v>
      </c>
      <c r="AD341" s="177">
        <f t="shared" si="74"/>
        <v>83.298493068319686</v>
      </c>
      <c r="AE341" s="177">
        <f t="shared" si="74"/>
        <v>81.338086975042728</v>
      </c>
      <c r="AF341" s="177">
        <f t="shared" si="74"/>
        <v>79.398388343317563</v>
      </c>
      <c r="AG341" s="177">
        <f t="shared" si="74"/>
        <v>77.479070802351544</v>
      </c>
      <c r="AH341" s="177">
        <f t="shared" si="74"/>
        <v>75.579814804091342</v>
      </c>
      <c r="AI341" s="177">
        <f t="shared" si="74"/>
        <v>73.700307445864155</v>
      </c>
      <c r="AJ341" s="177">
        <f t="shared" si="74"/>
        <v>71.840242298523137</v>
      </c>
      <c r="AK341" s="177">
        <f t="shared" si="74"/>
        <v>69.999319239898227</v>
      </c>
      <c r="AL341" s="177">
        <f t="shared" si="74"/>
        <v>68.177244293362818</v>
      </c>
      <c r="AM341" s="177">
        <f t="shared" si="74"/>
        <v>66.373729471333505</v>
      </c>
      <c r="AN341" s="177">
        <f t="shared" si="74"/>
        <v>64.588492623528126</v>
      </c>
      <c r="AO341" s="177">
        <f t="shared" si="74"/>
        <v>62.821257289813872</v>
      </c>
    </row>
    <row r="342" spans="7:41" ht="14.25" customHeight="1" thickTop="1">
      <c r="G342" s="22"/>
      <c r="H342" s="308"/>
      <c r="J342" s="304"/>
      <c r="K342" s="140" t="s">
        <v>235</v>
      </c>
      <c r="L342" s="140" t="s">
        <v>219</v>
      </c>
      <c r="M342" s="175">
        <f t="shared" ref="M342:AO342" si="75" xml:space="preserve"> ((M$86 * M$364 * M$390 * (M213 * 1 + M310) +M245) * 1000 / (M117 * 8760)) + M277 -M$358</f>
        <v>114.09934497351924</v>
      </c>
      <c r="N342" s="175">
        <f t="shared" si="75"/>
        <v>101.7378481368619</v>
      </c>
      <c r="O342" s="175">
        <f t="shared" si="75"/>
        <v>96.846232178714331</v>
      </c>
      <c r="P342" s="175">
        <f t="shared" si="75"/>
        <v>92.033497058178924</v>
      </c>
      <c r="Q342" s="175">
        <f t="shared" si="75"/>
        <v>87.297750020620569</v>
      </c>
      <c r="R342" s="175">
        <f t="shared" si="75"/>
        <v>82.637158386715356</v>
      </c>
      <c r="S342" s="175">
        <f t="shared" si="75"/>
        <v>78.049947187754881</v>
      </c>
      <c r="T342" s="175">
        <f t="shared" si="75"/>
        <v>73.534396911773612</v>
      </c>
      <c r="U342" s="175">
        <f t="shared" si="75"/>
        <v>69.088841354486746</v>
      </c>
      <c r="V342" s="175">
        <f t="shared" si="75"/>
        <v>64.711665569396303</v>
      </c>
      <c r="W342" s="175">
        <f t="shared" si="75"/>
        <v>60.401303911767087</v>
      </c>
      <c r="X342" s="175">
        <f t="shared" si="75"/>
        <v>56.156238171495765</v>
      </c>
      <c r="Y342" s="175">
        <f t="shared" si="75"/>
        <v>51.974995790195322</v>
      </c>
      <c r="Z342" s="175">
        <f t="shared" si="75"/>
        <v>47.856148158096282</v>
      </c>
      <c r="AA342" s="175">
        <f t="shared" si="75"/>
        <v>47.258736739158749</v>
      </c>
      <c r="AB342" s="175">
        <f t="shared" si="75"/>
        <v>46.663625087782542</v>
      </c>
      <c r="AC342" s="175">
        <f t="shared" si="75"/>
        <v>46.070799949859506</v>
      </c>
      <c r="AD342" s="175">
        <f t="shared" si="75"/>
        <v>45.480248172934949</v>
      </c>
      <c r="AE342" s="175">
        <f t="shared" si="75"/>
        <v>44.891956705234996</v>
      </c>
      <c r="AF342" s="175">
        <f t="shared" si="75"/>
        <v>44.30591259470507</v>
      </c>
      <c r="AG342" s="175">
        <f t="shared" si="75"/>
        <v>43.722102988059234</v>
      </c>
      <c r="AH342" s="175">
        <f t="shared" si="75"/>
        <v>43.140515129840722</v>
      </c>
      <c r="AI342" s="175">
        <f t="shared" si="75"/>
        <v>42.561136361492721</v>
      </c>
      <c r="AJ342" s="175">
        <f t="shared" si="75"/>
        <v>41.983954120440139</v>
      </c>
      <c r="AK342" s="175">
        <f t="shared" si="75"/>
        <v>41.408955939181517</v>
      </c>
      <c r="AL342" s="175">
        <f t="shared" si="75"/>
        <v>40.836129444391368</v>
      </c>
      <c r="AM342" s="175">
        <f t="shared" si="75"/>
        <v>40.265462356032621</v>
      </c>
      <c r="AN342" s="175">
        <f t="shared" si="75"/>
        <v>39.696942486479102</v>
      </c>
      <c r="AO342" s="175">
        <f t="shared" si="75"/>
        <v>39.130557739647877</v>
      </c>
    </row>
    <row r="343" spans="7:41" ht="14.25" customHeight="1">
      <c r="G343" s="22"/>
      <c r="H343" s="308"/>
      <c r="J343" s="304"/>
      <c r="K343" s="19" t="s">
        <v>235</v>
      </c>
      <c r="L343" s="129" t="s">
        <v>218</v>
      </c>
      <c r="M343" s="176">
        <f t="shared" ref="M343:AO343" si="76" xml:space="preserve"> ((M$86 * M$364 * M$390 * (M214 * 1 + M311) +M246) * 1000 / (M118 * 8760)) + M278 -M$359</f>
        <v>115.23188116318181</v>
      </c>
      <c r="N343" s="176">
        <f t="shared" si="76"/>
        <v>103.07755121239316</v>
      </c>
      <c r="O343" s="176">
        <f t="shared" si="76"/>
        <v>99.831156849165964</v>
      </c>
      <c r="P343" s="176">
        <f t="shared" si="76"/>
        <v>96.61697423887766</v>
      </c>
      <c r="Q343" s="176">
        <f t="shared" si="76"/>
        <v>93.434526325458677</v>
      </c>
      <c r="R343" s="176">
        <f t="shared" si="76"/>
        <v>90.283345426830707</v>
      </c>
      <c r="S343" s="176">
        <f t="shared" si="76"/>
        <v>87.162973005787123</v>
      </c>
      <c r="T343" s="176">
        <f t="shared" si="76"/>
        <v>84.072959447561644</v>
      </c>
      <c r="U343" s="176">
        <f t="shared" si="76"/>
        <v>81.012863843857275</v>
      </c>
      <c r="V343" s="176">
        <f t="shared" si="76"/>
        <v>77.982253783118466</v>
      </c>
      <c r="W343" s="176">
        <f t="shared" si="76"/>
        <v>74.980705146836542</v>
      </c>
      <c r="X343" s="176">
        <f t="shared" si="76"/>
        <v>72.007801911687253</v>
      </c>
      <c r="Y343" s="176">
        <f t="shared" si="76"/>
        <v>69.06313595730623</v>
      </c>
      <c r="Z343" s="176">
        <f t="shared" si="76"/>
        <v>66.146306879515549</v>
      </c>
      <c r="AA343" s="176">
        <f t="shared" si="76"/>
        <v>64.870605234875711</v>
      </c>
      <c r="AB343" s="176">
        <f t="shared" si="76"/>
        <v>63.603299097263189</v>
      </c>
      <c r="AC343" s="176">
        <f t="shared" si="76"/>
        <v>62.344305861117313</v>
      </c>
      <c r="AD343" s="176">
        <f t="shared" si="76"/>
        <v>61.093544001038033</v>
      </c>
      <c r="AE343" s="176">
        <f t="shared" si="76"/>
        <v>59.850933054187969</v>
      </c>
      <c r="AF343" s="176">
        <f t="shared" si="76"/>
        <v>58.616393603037579</v>
      </c>
      <c r="AG343" s="176">
        <f t="shared" si="76"/>
        <v>57.389847258445272</v>
      </c>
      <c r="AH343" s="176">
        <f t="shared" si="76"/>
        <v>56.171216643065272</v>
      </c>
      <c r="AI343" s="176">
        <f t="shared" si="76"/>
        <v>54.960425375075609</v>
      </c>
      <c r="AJ343" s="176">
        <f t="shared" si="76"/>
        <v>53.757398052219131</v>
      </c>
      <c r="AK343" s="176">
        <f t="shared" si="76"/>
        <v>52.5620602361506</v>
      </c>
      <c r="AL343" s="176">
        <f t="shared" si="76"/>
        <v>51.374338437082912</v>
      </c>
      <c r="AM343" s="176">
        <f t="shared" si="76"/>
        <v>50.194160098725845</v>
      </c>
      <c r="AN343" s="176">
        <f t="shared" si="76"/>
        <v>49.021453583510983</v>
      </c>
      <c r="AO343" s="176">
        <f t="shared" si="76"/>
        <v>47.856148158096282</v>
      </c>
    </row>
    <row r="344" spans="7:41" ht="14.25" customHeight="1" thickBot="1">
      <c r="G344" s="22"/>
      <c r="H344" s="308"/>
      <c r="J344" s="304"/>
      <c r="K344" s="144" t="s">
        <v>235</v>
      </c>
      <c r="L344" s="144" t="s">
        <v>214</v>
      </c>
      <c r="M344" s="177">
        <f t="shared" ref="M344:AO344" si="77" xml:space="preserve"> ((M$86 * M$364 * M$390 * (M215 * 1 + M312) +M247) * 1000 / (M119 * 8760)) + M279 -M$360</f>
        <v>116.99955010086873</v>
      </c>
      <c r="N344" s="177">
        <f t="shared" si="77"/>
        <v>105.18584489653375</v>
      </c>
      <c r="O344" s="177">
        <f t="shared" si="77"/>
        <v>104.43612603496314</v>
      </c>
      <c r="P344" s="177">
        <f t="shared" si="77"/>
        <v>103.68640717339252</v>
      </c>
      <c r="Q344" s="177">
        <f t="shared" si="77"/>
        <v>102.93668831182192</v>
      </c>
      <c r="R344" s="177">
        <f t="shared" si="77"/>
        <v>102.18696945025133</v>
      </c>
      <c r="S344" s="177">
        <f t="shared" si="77"/>
        <v>101.43725058868074</v>
      </c>
      <c r="T344" s="177">
        <f t="shared" si="77"/>
        <v>100.68753172711014</v>
      </c>
      <c r="U344" s="177">
        <f t="shared" si="77"/>
        <v>99.937812865539527</v>
      </c>
      <c r="V344" s="177">
        <f t="shared" si="77"/>
        <v>99.188094003968928</v>
      </c>
      <c r="W344" s="177">
        <f t="shared" si="77"/>
        <v>98.438375142398328</v>
      </c>
      <c r="X344" s="177">
        <f t="shared" si="77"/>
        <v>97.688656280827743</v>
      </c>
      <c r="Y344" s="177">
        <f t="shared" si="77"/>
        <v>96.93893741925713</v>
      </c>
      <c r="Z344" s="177">
        <f t="shared" si="77"/>
        <v>96.189218557686516</v>
      </c>
      <c r="AA344" s="177">
        <f t="shared" si="77"/>
        <v>94.034249719242879</v>
      </c>
      <c r="AB344" s="177">
        <f t="shared" si="77"/>
        <v>91.902534731604305</v>
      </c>
      <c r="AC344" s="177">
        <f t="shared" si="77"/>
        <v>89.793699222966183</v>
      </c>
      <c r="AD344" s="177">
        <f t="shared" si="77"/>
        <v>87.707376814816925</v>
      </c>
      <c r="AE344" s="177">
        <f t="shared" si="77"/>
        <v>85.64320890973751</v>
      </c>
      <c r="AF344" s="177">
        <f t="shared" si="77"/>
        <v>83.600844485925293</v>
      </c>
      <c r="AG344" s="177">
        <f t="shared" si="77"/>
        <v>81.579939898194937</v>
      </c>
      <c r="AH344" s="177">
        <f t="shared" si="77"/>
        <v>79.58015868521926</v>
      </c>
      <c r="AI344" s="177">
        <f t="shared" si="77"/>
        <v>77.60117138278332</v>
      </c>
      <c r="AJ344" s="177">
        <f t="shared" si="77"/>
        <v>75.642655342833578</v>
      </c>
      <c r="AK344" s="177">
        <f t="shared" si="77"/>
        <v>73.704294558113588</v>
      </c>
      <c r="AL344" s="177">
        <f t="shared" si="77"/>
        <v>71.785779492186222</v>
      </c>
      <c r="AM344" s="177">
        <f t="shared" si="77"/>
        <v>69.886806914649966</v>
      </c>
      <c r="AN344" s="177">
        <f t="shared" si="77"/>
        <v>68.007079741365558</v>
      </c>
      <c r="AO344" s="177">
        <f t="shared" si="77"/>
        <v>66.146306879515549</v>
      </c>
    </row>
    <row r="345" spans="7:41" ht="14.25" customHeight="1" thickTop="1">
      <c r="G345" s="22"/>
      <c r="H345" s="308"/>
      <c r="J345" s="304"/>
      <c r="K345" s="140" t="s">
        <v>236</v>
      </c>
      <c r="L345" s="140" t="s">
        <v>219</v>
      </c>
      <c r="M345" s="175">
        <f t="shared" ref="M345:AO345" si="78" xml:space="preserve"> ((M$86 * M$364 * M$390 * (M216 * 1 + M313) +M248) * 1000 / (M120 * 8760)) + M280 -M$358</f>
        <v>118.86705705739345</v>
      </c>
      <c r="N345" s="175">
        <f t="shared" si="78"/>
        <v>105.98902738825947</v>
      </c>
      <c r="O345" s="175">
        <f t="shared" si="78"/>
        <v>100.89301221538595</v>
      </c>
      <c r="P345" s="175">
        <f t="shared" si="78"/>
        <v>95.879173964977312</v>
      </c>
      <c r="Q345" s="175">
        <f t="shared" si="78"/>
        <v>90.945540792468933</v>
      </c>
      <c r="R345" s="175">
        <f t="shared" si="78"/>
        <v>86.090203438891706</v>
      </c>
      <c r="S345" s="175">
        <f t="shared" si="78"/>
        <v>81.311312767365976</v>
      </c>
      <c r="T345" s="175">
        <f t="shared" si="78"/>
        <v>76.607077415049403</v>
      </c>
      <c r="U345" s="175">
        <f t="shared" si="78"/>
        <v>71.975761554274982</v>
      </c>
      <c r="V345" s="175">
        <f t="shared" si="78"/>
        <v>67.415682757001065</v>
      </c>
      <c r="W345" s="175">
        <f t="shared" si="78"/>
        <v>62.925209957053582</v>
      </c>
      <c r="X345" s="175">
        <f t="shared" si="78"/>
        <v>58.502761504975908</v>
      </c>
      <c r="Y345" s="175">
        <f t="shared" si="78"/>
        <v>54.146803310613087</v>
      </c>
      <c r="Z345" s="175">
        <f t="shared" si="78"/>
        <v>49.855847068847993</v>
      </c>
      <c r="AA345" s="175">
        <f t="shared" si="78"/>
        <v>49.233472442262119</v>
      </c>
      <c r="AB345" s="175">
        <f t="shared" si="78"/>
        <v>48.613493680455278</v>
      </c>
      <c r="AC345" s="175">
        <f t="shared" si="78"/>
        <v>47.995896975488129</v>
      </c>
      <c r="AD345" s="175">
        <f t="shared" si="78"/>
        <v>47.380668625322507</v>
      </c>
      <c r="AE345" s="175">
        <f t="shared" si="78"/>
        <v>46.767795032808053</v>
      </c>
      <c r="AF345" s="175">
        <f t="shared" si="78"/>
        <v>46.157262704680505</v>
      </c>
      <c r="AG345" s="175">
        <f t="shared" si="78"/>
        <v>45.549058250571413</v>
      </c>
      <c r="AH345" s="175">
        <f t="shared" si="78"/>
        <v>44.943168382029285</v>
      </c>
      <c r="AI345" s="175">
        <f t="shared" si="78"/>
        <v>44.339579911551681</v>
      </c>
      <c r="AJ345" s="175">
        <f t="shared" si="78"/>
        <v>43.738279751628461</v>
      </c>
      <c r="AK345" s="175">
        <f t="shared" si="78"/>
        <v>43.139254913795874</v>
      </c>
      <c r="AL345" s="175">
        <f t="shared" si="78"/>
        <v>42.542492507701347</v>
      </c>
      <c r="AM345" s="175">
        <f t="shared" si="78"/>
        <v>41.947979740178816</v>
      </c>
      <c r="AN345" s="175">
        <f t="shared" si="78"/>
        <v>41.355703914334548</v>
      </c>
      <c r="AO345" s="175">
        <f t="shared" si="78"/>
        <v>40.765652428643286</v>
      </c>
    </row>
    <row r="346" spans="7:41" ht="14.25" customHeight="1">
      <c r="G346" s="22"/>
      <c r="H346" s="308"/>
      <c r="J346" s="304"/>
      <c r="K346" s="19" t="s">
        <v>236</v>
      </c>
      <c r="L346" s="129" t="s">
        <v>218</v>
      </c>
      <c r="M346" s="176">
        <f t="shared" ref="M346:AO346" si="79" xml:space="preserve"> ((M$86 * M$364 * M$390 * (M217 * 1 + M314) +M249) * 1000 / (M121 * 8760)) + M281 -M$359</f>
        <v>120.04691697602334</v>
      </c>
      <c r="N346" s="176">
        <f t="shared" si="79"/>
        <v>107.38471078991346</v>
      </c>
      <c r="O346" s="176">
        <f t="shared" si="79"/>
        <v>104.00266381940642</v>
      </c>
      <c r="P346" s="176">
        <f t="shared" si="79"/>
        <v>100.6541745899661</v>
      </c>
      <c r="Q346" s="176">
        <f t="shared" si="79"/>
        <v>97.338746111438454</v>
      </c>
      <c r="R346" s="176">
        <f t="shared" si="79"/>
        <v>94.055891159358623</v>
      </c>
      <c r="S346" s="176">
        <f t="shared" si="79"/>
        <v>90.805132036257717</v>
      </c>
      <c r="T346" s="176">
        <f t="shared" si="79"/>
        <v>87.586000339936817</v>
      </c>
      <c r="U346" s="176">
        <f t="shared" si="79"/>
        <v>84.398036738471575</v>
      </c>
      <c r="V346" s="176">
        <f t="shared" si="79"/>
        <v>81.240790751720652</v>
      </c>
      <c r="W346" s="176">
        <f t="shared" si="79"/>
        <v>78.1138205391198</v>
      </c>
      <c r="X346" s="176">
        <f t="shared" si="79"/>
        <v>75.016692693551406</v>
      </c>
      <c r="Y346" s="176">
        <f t="shared" si="79"/>
        <v>71.948982041087888</v>
      </c>
      <c r="Z346" s="176">
        <f t="shared" si="79"/>
        <v>68.910271446413887</v>
      </c>
      <c r="AA346" s="176">
        <f t="shared" si="79"/>
        <v>67.581263815241186</v>
      </c>
      <c r="AB346" s="176">
        <f t="shared" si="79"/>
        <v>66.261002502577796</v>
      </c>
      <c r="AC346" s="176">
        <f t="shared" si="79"/>
        <v>64.949401451138286</v>
      </c>
      <c r="AD346" s="176">
        <f t="shared" si="79"/>
        <v>63.64637572893313</v>
      </c>
      <c r="AE346" s="176">
        <f t="shared" si="79"/>
        <v>62.35184151093523</v>
      </c>
      <c r="AF346" s="176">
        <f t="shared" si="79"/>
        <v>61.065716061104176</v>
      </c>
      <c r="AG346" s="176">
        <f t="shared" si="79"/>
        <v>59.787917714759338</v>
      </c>
      <c r="AH346" s="176">
        <f t="shared" si="79"/>
        <v>58.518365861294455</v>
      </c>
      <c r="AI346" s="176">
        <f t="shared" si="79"/>
        <v>57.256980927225619</v>
      </c>
      <c r="AJ346" s="176">
        <f t="shared" si="79"/>
        <v>56.003684359565447</v>
      </c>
      <c r="AK346" s="176">
        <f t="shared" si="79"/>
        <v>54.758398609516185</v>
      </c>
      <c r="AL346" s="176">
        <f t="shared" si="79"/>
        <v>53.521047116474271</v>
      </c>
      <c r="AM346" s="176">
        <f t="shared" si="79"/>
        <v>52.291554292339768</v>
      </c>
      <c r="AN346" s="176">
        <f t="shared" si="79"/>
        <v>51.069845506123912</v>
      </c>
      <c r="AO346" s="176">
        <f t="shared" si="79"/>
        <v>49.855847068847993</v>
      </c>
    </row>
    <row r="347" spans="7:41" ht="14.25" customHeight="1" thickBot="1">
      <c r="G347" s="22"/>
      <c r="H347" s="308"/>
      <c r="J347" s="304"/>
      <c r="K347" s="144" t="s">
        <v>236</v>
      </c>
      <c r="L347" s="144" t="s">
        <v>214</v>
      </c>
      <c r="M347" s="177">
        <f t="shared" ref="M347:AO347" si="80" xml:space="preserve"> ((M$86 * M$364 * M$390 * (M218 * 1 + M315) +M250) * 1000 / (M122 * 8760)) + M282 -M$360</f>
        <v>121.88844905951937</v>
      </c>
      <c r="N347" s="177">
        <f t="shared" si="80"/>
        <v>109.58110083671563</v>
      </c>
      <c r="O347" s="177">
        <f t="shared" si="80"/>
        <v>108.80005450629191</v>
      </c>
      <c r="P347" s="177">
        <f t="shared" si="80"/>
        <v>108.01900817586819</v>
      </c>
      <c r="Q347" s="177">
        <f t="shared" si="80"/>
        <v>107.23796184544447</v>
      </c>
      <c r="R347" s="177">
        <f t="shared" si="80"/>
        <v>106.45691551502077</v>
      </c>
      <c r="S347" s="177">
        <f t="shared" si="80"/>
        <v>105.67586918459706</v>
      </c>
      <c r="T347" s="177">
        <f t="shared" si="80"/>
        <v>104.89482285417334</v>
      </c>
      <c r="U347" s="177">
        <f t="shared" si="80"/>
        <v>104.11377652374964</v>
      </c>
      <c r="V347" s="177">
        <f t="shared" si="80"/>
        <v>103.33273019332592</v>
      </c>
      <c r="W347" s="177">
        <f t="shared" si="80"/>
        <v>102.55168386290219</v>
      </c>
      <c r="X347" s="177">
        <f t="shared" si="80"/>
        <v>101.77063753247849</v>
      </c>
      <c r="Y347" s="177">
        <f t="shared" si="80"/>
        <v>100.98959120205477</v>
      </c>
      <c r="Z347" s="177">
        <f t="shared" si="80"/>
        <v>100.20854487163105</v>
      </c>
      <c r="AA347" s="177">
        <f t="shared" si="80"/>
        <v>97.963529320177756</v>
      </c>
      <c r="AB347" s="177">
        <f t="shared" si="80"/>
        <v>95.742739296146112</v>
      </c>
      <c r="AC347" s="177">
        <f t="shared" si="80"/>
        <v>93.545784784372842</v>
      </c>
      <c r="AD347" s="177">
        <f t="shared" si="80"/>
        <v>91.372284096992445</v>
      </c>
      <c r="AE347" s="177">
        <f t="shared" si="80"/>
        <v>89.221863652369748</v>
      </c>
      <c r="AF347" s="177">
        <f t="shared" si="80"/>
        <v>87.094157761037749</v>
      </c>
      <c r="AG347" s="177">
        <f t="shared" si="80"/>
        <v>84.988808418383357</v>
      </c>
      <c r="AH347" s="177">
        <f t="shared" si="80"/>
        <v>82.905465103833635</v>
      </c>
      <c r="AI347" s="177">
        <f t="shared" si="80"/>
        <v>80.843784586306526</v>
      </c>
      <c r="AJ347" s="177">
        <f t="shared" si="80"/>
        <v>78.80343073569891</v>
      </c>
      <c r="AK347" s="177">
        <f t="shared" si="80"/>
        <v>76.784074340194607</v>
      </c>
      <c r="AL347" s="177">
        <f t="shared" si="80"/>
        <v>74.785392929183999</v>
      </c>
      <c r="AM347" s="177">
        <f t="shared" si="80"/>
        <v>72.807070601594702</v>
      </c>
      <c r="AN347" s="177">
        <f t="shared" si="80"/>
        <v>70.848797859441916</v>
      </c>
      <c r="AO347" s="177">
        <f t="shared" si="80"/>
        <v>68.910271446413887</v>
      </c>
    </row>
    <row r="348" spans="7:41" ht="14.25" customHeight="1" thickTop="1">
      <c r="G348" s="22"/>
      <c r="H348" s="308"/>
      <c r="J348" s="304"/>
      <c r="K348" s="140" t="s">
        <v>237</v>
      </c>
      <c r="L348" s="140" t="s">
        <v>219</v>
      </c>
      <c r="M348" s="175">
        <f t="shared" ref="M348:AO348" si="81" xml:space="preserve"> ((M$86 * M$364 * M$390 * (M219 * 1 + M316) +M251) * 1000 / (M123 * 8760)) + M283 -M$358</f>
        <v>130.673422711321</v>
      </c>
      <c r="N348" s="175">
        <f t="shared" si="81"/>
        <v>116.51629409804043</v>
      </c>
      <c r="O348" s="175">
        <f t="shared" si="81"/>
        <v>110.91412171055818</v>
      </c>
      <c r="P348" s="175">
        <f t="shared" si="81"/>
        <v>105.40228839592085</v>
      </c>
      <c r="Q348" s="175">
        <f t="shared" si="81"/>
        <v>99.978626457840733</v>
      </c>
      <c r="R348" s="175">
        <f t="shared" si="81"/>
        <v>94.641037001884726</v>
      </c>
      <c r="S348" s="175">
        <f t="shared" si="81"/>
        <v>89.387487227282733</v>
      </c>
      <c r="T348" s="175">
        <f t="shared" si="81"/>
        <v>84.216007845657302</v>
      </c>
      <c r="U348" s="175">
        <f t="shared" si="81"/>
        <v>79.124690619788637</v>
      </c>
      <c r="V348" s="175">
        <f t="shared" si="81"/>
        <v>74.111686015953012</v>
      </c>
      <c r="W348" s="175">
        <f t="shared" si="81"/>
        <v>69.175200963766471</v>
      </c>
      <c r="X348" s="175">
        <f t="shared" si="81"/>
        <v>64.313496717834454</v>
      </c>
      <c r="Y348" s="175">
        <f t="shared" si="81"/>
        <v>59.52488681584974</v>
      </c>
      <c r="Z348" s="175">
        <f t="shared" si="81"/>
        <v>54.807735128101491</v>
      </c>
      <c r="AA348" s="175">
        <f t="shared" si="81"/>
        <v>54.123543690389795</v>
      </c>
      <c r="AB348" s="175">
        <f t="shared" si="81"/>
        <v>53.4419860846142</v>
      </c>
      <c r="AC348" s="175">
        <f t="shared" si="81"/>
        <v>52.76304713137398</v>
      </c>
      <c r="AD348" s="175">
        <f t="shared" si="81"/>
        <v>52.086711767688115</v>
      </c>
      <c r="AE348" s="175">
        <f t="shared" si="81"/>
        <v>51.412965045881251</v>
      </c>
      <c r="AF348" s="175">
        <f t="shared" si="81"/>
        <v>50.741792132482558</v>
      </c>
      <c r="AG348" s="175">
        <f t="shared" si="81"/>
        <v>50.073178307137063</v>
      </c>
      <c r="AH348" s="175">
        <f t="shared" si="81"/>
        <v>49.407108961529516</v>
      </c>
      <c r="AI348" s="175">
        <f t="shared" si="81"/>
        <v>48.743569598320441</v>
      </c>
      <c r="AJ348" s="175">
        <f t="shared" si="81"/>
        <v>48.082545830094276</v>
      </c>
      <c r="AK348" s="175">
        <f t="shared" si="81"/>
        <v>47.424023378319575</v>
      </c>
      <c r="AL348" s="175">
        <f t="shared" si="81"/>
        <v>46.76798807232084</v>
      </c>
      <c r="AM348" s="175">
        <f t="shared" si="81"/>
        <v>46.11442584826208</v>
      </c>
      <c r="AN348" s="175">
        <f t="shared" si="81"/>
        <v>45.463322748141785</v>
      </c>
      <c r="AO348" s="175">
        <f t="shared" si="81"/>
        <v>44.814664918799373</v>
      </c>
    </row>
    <row r="349" spans="7:41" ht="14.25" customHeight="1">
      <c r="G349" s="22"/>
      <c r="H349" s="308"/>
      <c r="J349" s="304"/>
      <c r="K349" s="19" t="s">
        <v>237</v>
      </c>
      <c r="L349" s="129" t="s">
        <v>218</v>
      </c>
      <c r="M349" s="176">
        <f t="shared" ref="M349:AO349" si="82" xml:space="preserve"> ((M$86 * M$364 * M$390 * (M220 * 1 + M317) +M252) * 1000 / (M124 * 8760)) + M284 -M$359</f>
        <v>131.97047117625291</v>
      </c>
      <c r="N349" s="176">
        <f t="shared" si="82"/>
        <v>118.05060252318678</v>
      </c>
      <c r="O349" s="176">
        <f t="shared" si="82"/>
        <v>114.33263671880732</v>
      </c>
      <c r="P349" s="176">
        <f t="shared" si="82"/>
        <v>110.65156174854295</v>
      </c>
      <c r="Q349" s="176">
        <f t="shared" si="82"/>
        <v>107.00683125913064</v>
      </c>
      <c r="R349" s="176">
        <f t="shared" si="82"/>
        <v>103.3979096329651</v>
      </c>
      <c r="S349" s="176">
        <f t="shared" si="82"/>
        <v>99.824271725697443</v>
      </c>
      <c r="T349" s="176">
        <f t="shared" si="82"/>
        <v>96.285402611493282</v>
      </c>
      <c r="U349" s="176">
        <f t="shared" si="82"/>
        <v>92.780797335689812</v>
      </c>
      <c r="V349" s="176">
        <f t="shared" si="82"/>
        <v>89.309960674602792</v>
      </c>
      <c r="W349" s="176">
        <f t="shared" si="82"/>
        <v>85.872406902243412</v>
      </c>
      <c r="X349" s="176">
        <f t="shared" si="82"/>
        <v>82.467659563714193</v>
      </c>
      <c r="Y349" s="176">
        <f t="shared" si="82"/>
        <v>79.095251255061996</v>
      </c>
      <c r="Z349" s="176">
        <f t="shared" si="82"/>
        <v>75.754723409373966</v>
      </c>
      <c r="AA349" s="176">
        <f t="shared" si="82"/>
        <v>74.293713266833393</v>
      </c>
      <c r="AB349" s="176">
        <f t="shared" si="82"/>
        <v>72.842318163177666</v>
      </c>
      <c r="AC349" s="176">
        <f t="shared" si="82"/>
        <v>71.40044349355739</v>
      </c>
      <c r="AD349" s="176">
        <f t="shared" si="82"/>
        <v>69.967995890187964</v>
      </c>
      <c r="AE349" s="176">
        <f t="shared" si="82"/>
        <v>68.54488320219545</v>
      </c>
      <c r="AF349" s="176">
        <f t="shared" si="82"/>
        <v>67.13101447585511</v>
      </c>
      <c r="AG349" s="176">
        <f t="shared" si="82"/>
        <v>65.72629993521393</v>
      </c>
      <c r="AH349" s="176">
        <f t="shared" si="82"/>
        <v>64.330650963088246</v>
      </c>
      <c r="AI349" s="176">
        <f t="shared" si="82"/>
        <v>62.943980082427984</v>
      </c>
      <c r="AJ349" s="176">
        <f t="shared" si="82"/>
        <v>61.566200938039565</v>
      </c>
      <c r="AK349" s="176">
        <f t="shared" si="82"/>
        <v>60.197228278659267</v>
      </c>
      <c r="AL349" s="176">
        <f t="shared" si="82"/>
        <v>58.836977939369042</v>
      </c>
      <c r="AM349" s="176">
        <f t="shared" si="82"/>
        <v>57.485366824347572</v>
      </c>
      <c r="AN349" s="176">
        <f t="shared" si="82"/>
        <v>56.14231288994894</v>
      </c>
      <c r="AO349" s="176">
        <f t="shared" si="82"/>
        <v>54.807735128101491</v>
      </c>
    </row>
    <row r="350" spans="7:41" ht="14.25" customHeight="1" thickBot="1">
      <c r="G350" s="22"/>
      <c r="H350" s="308"/>
      <c r="J350" s="305"/>
      <c r="K350" s="144" t="s">
        <v>237</v>
      </c>
      <c r="L350" s="144" t="s">
        <v>214</v>
      </c>
      <c r="M350" s="177">
        <f t="shared" ref="M350:AO350" si="83" xml:space="preserve"> ((M$86 * M$364 * M$390 * (M221 * 1 + M318) +M253) * 1000 / (M125 * 8760)) + M285 -M$360</f>
        <v>133.9949118105234</v>
      </c>
      <c r="N350" s="177">
        <f t="shared" si="83"/>
        <v>120.46514707514062</v>
      </c>
      <c r="O350" s="177">
        <f t="shared" si="83"/>
        <v>119.6065240064858</v>
      </c>
      <c r="P350" s="177">
        <f t="shared" si="83"/>
        <v>118.74790093783101</v>
      </c>
      <c r="Q350" s="177">
        <f t="shared" si="83"/>
        <v>117.8892778691762</v>
      </c>
      <c r="R350" s="177">
        <f t="shared" si="83"/>
        <v>117.0306548005214</v>
      </c>
      <c r="S350" s="177">
        <f t="shared" si="83"/>
        <v>116.17203173186661</v>
      </c>
      <c r="T350" s="177">
        <f t="shared" si="83"/>
        <v>115.31340866321182</v>
      </c>
      <c r="U350" s="177">
        <f t="shared" si="83"/>
        <v>114.45478559455702</v>
      </c>
      <c r="V350" s="177">
        <f t="shared" si="83"/>
        <v>113.59616252590222</v>
      </c>
      <c r="W350" s="177">
        <f t="shared" si="83"/>
        <v>112.73753945724742</v>
      </c>
      <c r="X350" s="177">
        <f t="shared" si="83"/>
        <v>111.87891638859263</v>
      </c>
      <c r="Y350" s="177">
        <f t="shared" si="83"/>
        <v>111.02029331993782</v>
      </c>
      <c r="Z350" s="177">
        <f t="shared" si="83"/>
        <v>110.16167025128303</v>
      </c>
      <c r="AA350" s="177">
        <f t="shared" si="83"/>
        <v>107.6936705092948</v>
      </c>
      <c r="AB350" s="177">
        <f t="shared" si="83"/>
        <v>105.25230247388318</v>
      </c>
      <c r="AC350" s="177">
        <f t="shared" si="83"/>
        <v>102.83713739197259</v>
      </c>
      <c r="AD350" s="177">
        <f t="shared" si="83"/>
        <v>100.44775566488674</v>
      </c>
      <c r="AE350" s="177">
        <f t="shared" si="83"/>
        <v>98.083746605323924</v>
      </c>
      <c r="AF350" s="177">
        <f t="shared" si="83"/>
        <v>95.744708202033181</v>
      </c>
      <c r="AG350" s="177">
        <f t="shared" si="83"/>
        <v>93.43024689190888</v>
      </c>
      <c r="AH350" s="177">
        <f t="shared" si="83"/>
        <v>91.139977339231081</v>
      </c>
      <c r="AI350" s="177">
        <f t="shared" si="83"/>
        <v>88.873522221793166</v>
      </c>
      <c r="AJ350" s="177">
        <f t="shared" si="83"/>
        <v>86.630512023665815</v>
      </c>
      <c r="AK350" s="177">
        <f t="shared" si="83"/>
        <v>84.410584834359426</v>
      </c>
      <c r="AL350" s="177">
        <f t="shared" si="83"/>
        <v>82.213386154155344</v>
      </c>
      <c r="AM350" s="177">
        <f t="shared" si="83"/>
        <v>80.038568705385657</v>
      </c>
      <c r="AN350" s="177">
        <f t="shared" si="83"/>
        <v>77.885792249451086</v>
      </c>
      <c r="AO350" s="177">
        <f t="shared" si="83"/>
        <v>75.754723409373966</v>
      </c>
    </row>
    <row r="351" spans="7:41" ht="14.25" customHeight="1" thickTop="1" thickBot="1">
      <c r="G351" s="22"/>
    </row>
    <row r="352" spans="7:41" ht="14.25" customHeight="1">
      <c r="G352" s="22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  <c r="AC352" s="171"/>
      <c r="AD352" s="171"/>
      <c r="AE352" s="171"/>
      <c r="AF352" s="171"/>
      <c r="AG352" s="171"/>
      <c r="AH352" s="171"/>
      <c r="AI352" s="171"/>
      <c r="AJ352" s="171"/>
      <c r="AK352" s="171"/>
      <c r="AL352" s="171"/>
      <c r="AM352" s="171"/>
      <c r="AN352" s="171"/>
      <c r="AO352" s="171"/>
    </row>
    <row r="353" spans="7:41" ht="14.25" customHeight="1">
      <c r="G353" s="22"/>
      <c r="M353" s="128">
        <v>2022</v>
      </c>
      <c r="N353" s="128">
        <v>2023</v>
      </c>
      <c r="O353" s="128">
        <v>2024</v>
      </c>
      <c r="P353" s="128">
        <v>2025</v>
      </c>
      <c r="Q353" s="128">
        <v>2026</v>
      </c>
      <c r="R353" s="128">
        <v>2027</v>
      </c>
      <c r="S353" s="128">
        <v>2028</v>
      </c>
      <c r="T353" s="128">
        <v>2029</v>
      </c>
      <c r="U353" s="128">
        <v>2030</v>
      </c>
      <c r="V353" s="128">
        <v>2031</v>
      </c>
      <c r="W353" s="128">
        <v>2032</v>
      </c>
      <c r="X353" s="128">
        <v>2033</v>
      </c>
      <c r="Y353" s="128">
        <v>2034</v>
      </c>
      <c r="Z353" s="128">
        <v>2035</v>
      </c>
      <c r="AA353" s="128">
        <v>2036</v>
      </c>
      <c r="AB353" s="128">
        <v>2037</v>
      </c>
      <c r="AC353" s="128">
        <v>2038</v>
      </c>
      <c r="AD353" s="128">
        <v>2039</v>
      </c>
      <c r="AE353" s="128">
        <v>2040</v>
      </c>
      <c r="AF353" s="128">
        <v>2041</v>
      </c>
      <c r="AG353" s="128">
        <v>2042</v>
      </c>
      <c r="AH353" s="128">
        <v>2043</v>
      </c>
      <c r="AI353" s="128">
        <v>2044</v>
      </c>
      <c r="AJ353" s="128">
        <v>2045</v>
      </c>
      <c r="AK353" s="128">
        <v>2046</v>
      </c>
      <c r="AL353" s="128">
        <v>2047</v>
      </c>
      <c r="AM353" s="128">
        <v>2048</v>
      </c>
      <c r="AN353" s="128">
        <v>2049</v>
      </c>
      <c r="AO353" s="128">
        <v>2050</v>
      </c>
    </row>
    <row r="354" spans="7:41" ht="14.25" customHeight="1">
      <c r="G354" s="22"/>
      <c r="H354" s="314" t="s">
        <v>172</v>
      </c>
      <c r="J354" s="303" t="s">
        <v>173</v>
      </c>
      <c r="K354" s="19" t="s">
        <v>227</v>
      </c>
      <c r="L354" s="19" t="s">
        <v>219</v>
      </c>
      <c r="M354" s="178">
        <f t="shared" ref="M354:AO356" si="84">M80 / ( 1 - (1 / (1 +M80)^10))</f>
        <v>0.12112057714842861</v>
      </c>
      <c r="N354" s="178">
        <f t="shared" si="84"/>
        <v>0.12112057714842861</v>
      </c>
      <c r="O354" s="178">
        <f t="shared" si="84"/>
        <v>0.12112057714842861</v>
      </c>
      <c r="P354" s="178">
        <f t="shared" si="84"/>
        <v>0.12112057714842861</v>
      </c>
      <c r="Q354" s="178">
        <f t="shared" si="84"/>
        <v>0.12112057714842861</v>
      </c>
      <c r="R354" s="178">
        <f t="shared" si="84"/>
        <v>0.12112057714842861</v>
      </c>
      <c r="S354" s="178">
        <f t="shared" si="84"/>
        <v>0.12112057714842861</v>
      </c>
      <c r="T354" s="178">
        <f t="shared" si="84"/>
        <v>0.12112057714842861</v>
      </c>
      <c r="U354" s="178">
        <f t="shared" si="84"/>
        <v>0.12112057714842861</v>
      </c>
      <c r="V354" s="178">
        <f t="shared" si="84"/>
        <v>0.12112057714842861</v>
      </c>
      <c r="W354" s="178">
        <f t="shared" si="84"/>
        <v>0.12112057714842861</v>
      </c>
      <c r="X354" s="178">
        <f t="shared" si="84"/>
        <v>0.12112057714842861</v>
      </c>
      <c r="Y354" s="178">
        <f t="shared" si="84"/>
        <v>0.12112057714842861</v>
      </c>
      <c r="Z354" s="178">
        <f t="shared" si="84"/>
        <v>0.12112057714842861</v>
      </c>
      <c r="AA354" s="178">
        <f t="shared" si="84"/>
        <v>0.12112057714842861</v>
      </c>
      <c r="AB354" s="178">
        <f t="shared" si="84"/>
        <v>0.12112057714842861</v>
      </c>
      <c r="AC354" s="178">
        <f t="shared" si="84"/>
        <v>0.12112057714842861</v>
      </c>
      <c r="AD354" s="178">
        <f t="shared" si="84"/>
        <v>0.12112057714842861</v>
      </c>
      <c r="AE354" s="178">
        <f t="shared" si="84"/>
        <v>0.12112057714842861</v>
      </c>
      <c r="AF354" s="178">
        <f t="shared" si="84"/>
        <v>0.12112057714842861</v>
      </c>
      <c r="AG354" s="178">
        <f t="shared" si="84"/>
        <v>0.12112057714842861</v>
      </c>
      <c r="AH354" s="178">
        <f t="shared" si="84"/>
        <v>0.12112057714842861</v>
      </c>
      <c r="AI354" s="178">
        <f t="shared" si="84"/>
        <v>0.12112057714842861</v>
      </c>
      <c r="AJ354" s="178">
        <f t="shared" si="84"/>
        <v>0.12112057714842861</v>
      </c>
      <c r="AK354" s="178">
        <f t="shared" si="84"/>
        <v>0.12112057714842861</v>
      </c>
      <c r="AL354" s="178">
        <f t="shared" si="84"/>
        <v>0.12112057714842861</v>
      </c>
      <c r="AM354" s="178">
        <f t="shared" si="84"/>
        <v>0.12112057714842861</v>
      </c>
      <c r="AN354" s="178">
        <f t="shared" si="84"/>
        <v>0.12112057714842861</v>
      </c>
      <c r="AO354" s="178">
        <f t="shared" si="84"/>
        <v>0.12112057714842861</v>
      </c>
    </row>
    <row r="355" spans="7:41" ht="14.25" customHeight="1">
      <c r="G355" s="22"/>
      <c r="H355" s="314"/>
      <c r="J355" s="304"/>
      <c r="K355" s="19" t="s">
        <v>227</v>
      </c>
      <c r="L355" s="19" t="s">
        <v>218</v>
      </c>
      <c r="M355" s="178">
        <f t="shared" si="84"/>
        <v>0.12112057714842861</v>
      </c>
      <c r="N355" s="178">
        <f t="shared" si="84"/>
        <v>0.12112057714842861</v>
      </c>
      <c r="O355" s="178">
        <f t="shared" si="84"/>
        <v>0.12112057714842861</v>
      </c>
      <c r="P355" s="178">
        <f t="shared" si="84"/>
        <v>0.12112057714842861</v>
      </c>
      <c r="Q355" s="178">
        <f t="shared" si="84"/>
        <v>0.12112057714842861</v>
      </c>
      <c r="R355" s="178">
        <f t="shared" si="84"/>
        <v>0.12112057714842861</v>
      </c>
      <c r="S355" s="178">
        <f t="shared" si="84"/>
        <v>0.12112057714842861</v>
      </c>
      <c r="T355" s="178">
        <f t="shared" si="84"/>
        <v>0.12112057714842861</v>
      </c>
      <c r="U355" s="178">
        <f t="shared" si="84"/>
        <v>0.12112057714842861</v>
      </c>
      <c r="V355" s="178">
        <f t="shared" si="84"/>
        <v>0.12112057714842861</v>
      </c>
      <c r="W355" s="178">
        <f t="shared" si="84"/>
        <v>0.12112057714842861</v>
      </c>
      <c r="X355" s="178">
        <f t="shared" si="84"/>
        <v>0.12112057714842861</v>
      </c>
      <c r="Y355" s="178">
        <f t="shared" si="84"/>
        <v>0.12112057714842861</v>
      </c>
      <c r="Z355" s="178">
        <f t="shared" si="84"/>
        <v>0.12112057714842861</v>
      </c>
      <c r="AA355" s="178">
        <f t="shared" si="84"/>
        <v>0.12112057714842861</v>
      </c>
      <c r="AB355" s="178">
        <f t="shared" si="84"/>
        <v>0.12112057714842861</v>
      </c>
      <c r="AC355" s="178">
        <f t="shared" si="84"/>
        <v>0.12112057714842861</v>
      </c>
      <c r="AD355" s="178">
        <f t="shared" si="84"/>
        <v>0.12112057714842861</v>
      </c>
      <c r="AE355" s="178">
        <f t="shared" si="84"/>
        <v>0.12112057714842861</v>
      </c>
      <c r="AF355" s="178">
        <f t="shared" si="84"/>
        <v>0.12112057714842861</v>
      </c>
      <c r="AG355" s="178">
        <f t="shared" si="84"/>
        <v>0.12112057714842861</v>
      </c>
      <c r="AH355" s="178">
        <f t="shared" si="84"/>
        <v>0.12112057714842861</v>
      </c>
      <c r="AI355" s="178">
        <f t="shared" si="84"/>
        <v>0.12112057714842861</v>
      </c>
      <c r="AJ355" s="178">
        <f t="shared" si="84"/>
        <v>0.12112057714842861</v>
      </c>
      <c r="AK355" s="178">
        <f t="shared" si="84"/>
        <v>0.12112057714842861</v>
      </c>
      <c r="AL355" s="178">
        <f t="shared" si="84"/>
        <v>0.12112057714842861</v>
      </c>
      <c r="AM355" s="178">
        <f t="shared" si="84"/>
        <v>0.12112057714842861</v>
      </c>
      <c r="AN355" s="178">
        <f t="shared" si="84"/>
        <v>0.12112057714842861</v>
      </c>
      <c r="AO355" s="178">
        <f t="shared" si="84"/>
        <v>0.12112057714842861</v>
      </c>
    </row>
    <row r="356" spans="7:41" ht="14.25" customHeight="1">
      <c r="G356" s="22"/>
      <c r="H356" s="314"/>
      <c r="J356" s="304"/>
      <c r="K356" s="19" t="s">
        <v>227</v>
      </c>
      <c r="L356" s="19" t="s">
        <v>214</v>
      </c>
      <c r="M356" s="178">
        <f t="shared" si="84"/>
        <v>0.12112057714842861</v>
      </c>
      <c r="N356" s="178">
        <f t="shared" si="84"/>
        <v>0.12112057714842861</v>
      </c>
      <c r="O356" s="178">
        <f t="shared" si="84"/>
        <v>0.12112057714842861</v>
      </c>
      <c r="P356" s="178">
        <f t="shared" si="84"/>
        <v>0.12112057714842861</v>
      </c>
      <c r="Q356" s="178">
        <f t="shared" si="84"/>
        <v>0.12112057714842861</v>
      </c>
      <c r="R356" s="178">
        <f t="shared" si="84"/>
        <v>0.12112057714842861</v>
      </c>
      <c r="S356" s="178">
        <f t="shared" si="84"/>
        <v>0.12112057714842861</v>
      </c>
      <c r="T356" s="178">
        <f t="shared" si="84"/>
        <v>0.12112057714842861</v>
      </c>
      <c r="U356" s="178">
        <f t="shared" si="84"/>
        <v>0.12112057714842861</v>
      </c>
      <c r="V356" s="178">
        <f t="shared" si="84"/>
        <v>0.12112057714842861</v>
      </c>
      <c r="W356" s="178">
        <f t="shared" si="84"/>
        <v>0.12112057714842861</v>
      </c>
      <c r="X356" s="178">
        <f t="shared" si="84"/>
        <v>0.12112057714842861</v>
      </c>
      <c r="Y356" s="178">
        <f t="shared" si="84"/>
        <v>0.12112057714842861</v>
      </c>
      <c r="Z356" s="178">
        <f t="shared" si="84"/>
        <v>0.12112057714842861</v>
      </c>
      <c r="AA356" s="178">
        <f t="shared" si="84"/>
        <v>0.12112057714842861</v>
      </c>
      <c r="AB356" s="178">
        <f t="shared" si="84"/>
        <v>0.12112057714842861</v>
      </c>
      <c r="AC356" s="178">
        <f t="shared" si="84"/>
        <v>0.12112057714842861</v>
      </c>
      <c r="AD356" s="178">
        <f t="shared" si="84"/>
        <v>0.12112057714842861</v>
      </c>
      <c r="AE356" s="178">
        <f t="shared" si="84"/>
        <v>0.12112057714842861</v>
      </c>
      <c r="AF356" s="178">
        <f t="shared" si="84"/>
        <v>0.12112057714842861</v>
      </c>
      <c r="AG356" s="178">
        <f t="shared" si="84"/>
        <v>0.12112057714842861</v>
      </c>
      <c r="AH356" s="178">
        <f t="shared" si="84"/>
        <v>0.12112057714842861</v>
      </c>
      <c r="AI356" s="178">
        <f t="shared" si="84"/>
        <v>0.12112057714842861</v>
      </c>
      <c r="AJ356" s="178">
        <f t="shared" si="84"/>
        <v>0.12112057714842861</v>
      </c>
      <c r="AK356" s="178">
        <f t="shared" si="84"/>
        <v>0.12112057714842861</v>
      </c>
      <c r="AL356" s="178">
        <f t="shared" si="84"/>
        <v>0.12112057714842861</v>
      </c>
      <c r="AM356" s="178">
        <f t="shared" si="84"/>
        <v>0.12112057714842861</v>
      </c>
      <c r="AN356" s="178">
        <f t="shared" si="84"/>
        <v>0.12112057714842861</v>
      </c>
      <c r="AO356" s="178">
        <f t="shared" si="84"/>
        <v>0.12112057714842861</v>
      </c>
    </row>
    <row r="357" spans="7:41" ht="14.25" customHeight="1">
      <c r="G357" s="22"/>
      <c r="H357" s="314"/>
      <c r="J357" s="304"/>
      <c r="K357" s="19" t="s">
        <v>177</v>
      </c>
      <c r="L357" s="19" t="s">
        <v>220</v>
      </c>
      <c r="M357" s="206">
        <v>0</v>
      </c>
      <c r="N357" s="206">
        <v>0</v>
      </c>
      <c r="O357" s="206">
        <v>0</v>
      </c>
      <c r="P357" s="206">
        <v>0</v>
      </c>
      <c r="Q357" s="206">
        <v>0</v>
      </c>
      <c r="R357" s="206">
        <v>0</v>
      </c>
      <c r="S357" s="206">
        <v>0</v>
      </c>
      <c r="T357" s="206">
        <v>0</v>
      </c>
      <c r="U357" s="206">
        <v>0</v>
      </c>
      <c r="V357" s="206">
        <v>0</v>
      </c>
      <c r="W357" s="206">
        <v>0</v>
      </c>
      <c r="X357" s="206">
        <v>0</v>
      </c>
      <c r="Y357" s="206">
        <v>0</v>
      </c>
      <c r="Z357" s="206">
        <v>0</v>
      </c>
      <c r="AA357" s="206">
        <v>0</v>
      </c>
      <c r="AB357" s="206">
        <v>0</v>
      </c>
      <c r="AC357" s="206">
        <v>0</v>
      </c>
      <c r="AD357" s="206">
        <v>0</v>
      </c>
      <c r="AE357" s="206">
        <v>0</v>
      </c>
      <c r="AF357" s="206">
        <v>0</v>
      </c>
      <c r="AG357" s="206">
        <v>0</v>
      </c>
      <c r="AH357" s="206">
        <v>0</v>
      </c>
      <c r="AI357" s="206">
        <v>0</v>
      </c>
      <c r="AJ357" s="206">
        <v>0</v>
      </c>
      <c r="AK357" s="206">
        <v>0</v>
      </c>
      <c r="AL357" s="206">
        <v>0</v>
      </c>
      <c r="AM357" s="206">
        <v>0</v>
      </c>
      <c r="AN357" s="206">
        <v>0</v>
      </c>
      <c r="AO357" s="206">
        <v>0</v>
      </c>
    </row>
    <row r="358" spans="7:41" ht="14.25" customHeight="1">
      <c r="G358" s="22"/>
      <c r="H358" s="314"/>
      <c r="J358" s="304"/>
      <c r="K358" s="19" t="s">
        <v>282</v>
      </c>
      <c r="L358" s="19" t="s">
        <v>219</v>
      </c>
      <c r="M358" s="244">
        <v>0</v>
      </c>
      <c r="N358" s="244">
        <v>0</v>
      </c>
      <c r="O358" s="244">
        <v>0</v>
      </c>
      <c r="P358" s="244">
        <v>0</v>
      </c>
      <c r="Q358" s="244">
        <v>0</v>
      </c>
      <c r="R358" s="244">
        <v>0</v>
      </c>
      <c r="S358" s="244">
        <v>0</v>
      </c>
      <c r="T358" s="244">
        <v>0</v>
      </c>
      <c r="U358" s="244">
        <v>0</v>
      </c>
      <c r="V358" s="244">
        <v>0</v>
      </c>
      <c r="W358" s="244">
        <v>0</v>
      </c>
      <c r="X358" s="244">
        <v>0</v>
      </c>
      <c r="Y358" s="244">
        <v>0</v>
      </c>
      <c r="Z358" s="244">
        <v>0</v>
      </c>
      <c r="AA358" s="244">
        <v>0</v>
      </c>
      <c r="AB358" s="244">
        <v>0</v>
      </c>
      <c r="AC358" s="244">
        <v>0</v>
      </c>
      <c r="AD358" s="244">
        <v>0</v>
      </c>
      <c r="AE358" s="244">
        <v>0</v>
      </c>
      <c r="AF358" s="244">
        <v>0</v>
      </c>
      <c r="AG358" s="244">
        <v>0</v>
      </c>
      <c r="AH358" s="244">
        <v>0</v>
      </c>
      <c r="AI358" s="244">
        <v>0</v>
      </c>
      <c r="AJ358" s="244">
        <v>0</v>
      </c>
      <c r="AK358" s="244">
        <v>0</v>
      </c>
      <c r="AL358" s="244">
        <v>0</v>
      </c>
      <c r="AM358" s="244">
        <v>0</v>
      </c>
      <c r="AN358" s="244">
        <v>0</v>
      </c>
      <c r="AO358" s="244">
        <v>0</v>
      </c>
    </row>
    <row r="359" spans="7:41" ht="14.25" customHeight="1">
      <c r="G359" s="22"/>
      <c r="H359" s="314"/>
      <c r="J359" s="304"/>
      <c r="K359" s="19" t="s">
        <v>282</v>
      </c>
      <c r="L359" s="19" t="s">
        <v>218</v>
      </c>
      <c r="M359" s="244">
        <v>0</v>
      </c>
      <c r="N359" s="244">
        <v>0</v>
      </c>
      <c r="O359" s="244">
        <v>0</v>
      </c>
      <c r="P359" s="244">
        <v>0</v>
      </c>
      <c r="Q359" s="244">
        <v>0</v>
      </c>
      <c r="R359" s="244">
        <v>0</v>
      </c>
      <c r="S359" s="244">
        <v>0</v>
      </c>
      <c r="T359" s="244">
        <v>0</v>
      </c>
      <c r="U359" s="244">
        <v>0</v>
      </c>
      <c r="V359" s="244">
        <v>0</v>
      </c>
      <c r="W359" s="244">
        <v>0</v>
      </c>
      <c r="X359" s="244">
        <v>0</v>
      </c>
      <c r="Y359" s="244">
        <v>0</v>
      </c>
      <c r="Z359" s="244">
        <v>0</v>
      </c>
      <c r="AA359" s="244">
        <v>0</v>
      </c>
      <c r="AB359" s="244">
        <v>0</v>
      </c>
      <c r="AC359" s="244">
        <v>0</v>
      </c>
      <c r="AD359" s="244">
        <v>0</v>
      </c>
      <c r="AE359" s="244">
        <v>0</v>
      </c>
      <c r="AF359" s="244">
        <v>0</v>
      </c>
      <c r="AG359" s="244">
        <v>0</v>
      </c>
      <c r="AH359" s="244">
        <v>0</v>
      </c>
      <c r="AI359" s="244">
        <v>0</v>
      </c>
      <c r="AJ359" s="244">
        <v>0</v>
      </c>
      <c r="AK359" s="244">
        <v>0</v>
      </c>
      <c r="AL359" s="244">
        <v>0</v>
      </c>
      <c r="AM359" s="244">
        <v>0</v>
      </c>
      <c r="AN359" s="244">
        <v>0</v>
      </c>
      <c r="AO359" s="244">
        <v>0</v>
      </c>
    </row>
    <row r="360" spans="7:41" ht="14.25" customHeight="1">
      <c r="G360" s="22"/>
      <c r="H360" s="314"/>
      <c r="J360" s="304"/>
      <c r="K360" s="19" t="s">
        <v>282</v>
      </c>
      <c r="L360" s="19" t="s">
        <v>214</v>
      </c>
      <c r="M360" s="244">
        <v>0</v>
      </c>
      <c r="N360" s="244">
        <v>0</v>
      </c>
      <c r="O360" s="244">
        <v>0</v>
      </c>
      <c r="P360" s="244">
        <v>0</v>
      </c>
      <c r="Q360" s="244">
        <v>0</v>
      </c>
      <c r="R360" s="244">
        <v>0</v>
      </c>
      <c r="S360" s="244">
        <v>0</v>
      </c>
      <c r="T360" s="244">
        <v>0</v>
      </c>
      <c r="U360" s="244">
        <v>0</v>
      </c>
      <c r="V360" s="244">
        <v>0</v>
      </c>
      <c r="W360" s="244">
        <v>0</v>
      </c>
      <c r="X360" s="244">
        <v>0</v>
      </c>
      <c r="Y360" s="244">
        <v>0</v>
      </c>
      <c r="Z360" s="244">
        <v>0</v>
      </c>
      <c r="AA360" s="244">
        <v>0</v>
      </c>
      <c r="AB360" s="244">
        <v>0</v>
      </c>
      <c r="AC360" s="244">
        <v>0</v>
      </c>
      <c r="AD360" s="244">
        <v>0</v>
      </c>
      <c r="AE360" s="244">
        <v>0</v>
      </c>
      <c r="AF360" s="244">
        <v>0</v>
      </c>
      <c r="AG360" s="244">
        <v>0</v>
      </c>
      <c r="AH360" s="244">
        <v>0</v>
      </c>
      <c r="AI360" s="244">
        <v>0</v>
      </c>
      <c r="AJ360" s="244">
        <v>0</v>
      </c>
      <c r="AK360" s="244">
        <v>0</v>
      </c>
      <c r="AL360" s="244">
        <v>0</v>
      </c>
      <c r="AM360" s="244">
        <v>0</v>
      </c>
      <c r="AN360" s="244">
        <v>0</v>
      </c>
      <c r="AO360" s="244">
        <v>0</v>
      </c>
    </row>
    <row r="361" spans="7:41" ht="14.25" customHeight="1">
      <c r="G361" s="22"/>
      <c r="H361" s="314"/>
      <c r="J361" s="304"/>
      <c r="K361" s="19" t="s">
        <v>226</v>
      </c>
      <c r="L361" s="19" t="s">
        <v>219</v>
      </c>
      <c r="M361" s="179">
        <f t="shared" ref="M361:AO361" si="85">SUMPRODUCT($I$368:$I$373,M368:M373)</f>
        <v>0.84757237789890527</v>
      </c>
      <c r="N361" s="179">
        <f t="shared" si="85"/>
        <v>0.84757237789890527</v>
      </c>
      <c r="O361" s="179">
        <f t="shared" si="85"/>
        <v>0.84757237789890527</v>
      </c>
      <c r="P361" s="179">
        <f t="shared" si="85"/>
        <v>0.84757237789890527</v>
      </c>
      <c r="Q361" s="179">
        <f t="shared" si="85"/>
        <v>0.84757237789890527</v>
      </c>
      <c r="R361" s="179">
        <f t="shared" si="85"/>
        <v>0.84757237789890527</v>
      </c>
      <c r="S361" s="179">
        <f t="shared" si="85"/>
        <v>0.84757237789890527</v>
      </c>
      <c r="T361" s="179">
        <f t="shared" si="85"/>
        <v>0.84757237789890527</v>
      </c>
      <c r="U361" s="179">
        <f t="shared" si="85"/>
        <v>0.84757237789890527</v>
      </c>
      <c r="V361" s="179">
        <f t="shared" si="85"/>
        <v>0.84757237789890527</v>
      </c>
      <c r="W361" s="179">
        <f t="shared" si="85"/>
        <v>0.84757237789890527</v>
      </c>
      <c r="X361" s="179">
        <f t="shared" si="85"/>
        <v>0.84757237789890527</v>
      </c>
      <c r="Y361" s="179">
        <f t="shared" si="85"/>
        <v>0.84757237789890527</v>
      </c>
      <c r="Z361" s="179">
        <f t="shared" si="85"/>
        <v>0.84757237789890527</v>
      </c>
      <c r="AA361" s="179">
        <f t="shared" si="85"/>
        <v>0.84757237789890527</v>
      </c>
      <c r="AB361" s="179">
        <f t="shared" si="85"/>
        <v>0.84757237789890527</v>
      </c>
      <c r="AC361" s="179">
        <f t="shared" si="85"/>
        <v>0.84757237789890527</v>
      </c>
      <c r="AD361" s="179">
        <f t="shared" si="85"/>
        <v>0.84757237789890527</v>
      </c>
      <c r="AE361" s="179">
        <f t="shared" si="85"/>
        <v>0.84757237789890527</v>
      </c>
      <c r="AF361" s="179">
        <f t="shared" si="85"/>
        <v>0.84757237789890527</v>
      </c>
      <c r="AG361" s="179">
        <f t="shared" si="85"/>
        <v>0.84757237789890527</v>
      </c>
      <c r="AH361" s="179">
        <f t="shared" si="85"/>
        <v>0.84757237789890527</v>
      </c>
      <c r="AI361" s="179">
        <f t="shared" si="85"/>
        <v>0.84757237789890527</v>
      </c>
      <c r="AJ361" s="179">
        <f t="shared" si="85"/>
        <v>0.84757237789890527</v>
      </c>
      <c r="AK361" s="179">
        <f t="shared" si="85"/>
        <v>0.84757237789890527</v>
      </c>
      <c r="AL361" s="179">
        <f t="shared" si="85"/>
        <v>0.84757237789890527</v>
      </c>
      <c r="AM361" s="179">
        <f t="shared" si="85"/>
        <v>0.84757237789890527</v>
      </c>
      <c r="AN361" s="179">
        <f t="shared" si="85"/>
        <v>0.84757237789890527</v>
      </c>
      <c r="AO361" s="179">
        <f t="shared" si="85"/>
        <v>0.84757237789890527</v>
      </c>
    </row>
    <row r="362" spans="7:41" ht="14.25" customHeight="1">
      <c r="G362" s="22"/>
      <c r="H362" s="314"/>
      <c r="J362" s="304"/>
      <c r="K362" s="19" t="s">
        <v>226</v>
      </c>
      <c r="L362" s="19" t="s">
        <v>218</v>
      </c>
      <c r="M362" s="179">
        <f t="shared" ref="M362:AO362" si="86">SUMPRODUCT($I$368:$I$373,M375:M380)</f>
        <v>0.84757237789890527</v>
      </c>
      <c r="N362" s="179">
        <f t="shared" si="86"/>
        <v>0.84757237789890527</v>
      </c>
      <c r="O362" s="179">
        <f t="shared" si="86"/>
        <v>0.84757237789890527</v>
      </c>
      <c r="P362" s="179">
        <f t="shared" si="86"/>
        <v>0.84757237789890527</v>
      </c>
      <c r="Q362" s="179">
        <f t="shared" si="86"/>
        <v>0.84757237789890527</v>
      </c>
      <c r="R362" s="179">
        <f t="shared" si="86"/>
        <v>0.84757237789890527</v>
      </c>
      <c r="S362" s="179">
        <f t="shared" si="86"/>
        <v>0.84757237789890527</v>
      </c>
      <c r="T362" s="179">
        <f t="shared" si="86"/>
        <v>0.84757237789890527</v>
      </c>
      <c r="U362" s="179">
        <f t="shared" si="86"/>
        <v>0.84757237789890527</v>
      </c>
      <c r="V362" s="179">
        <f t="shared" si="86"/>
        <v>0.84757237789890527</v>
      </c>
      <c r="W362" s="179">
        <f t="shared" si="86"/>
        <v>0.84757237789890527</v>
      </c>
      <c r="X362" s="179">
        <f t="shared" si="86"/>
        <v>0.84757237789890527</v>
      </c>
      <c r="Y362" s="179">
        <f t="shared" si="86"/>
        <v>0.84757237789890527</v>
      </c>
      <c r="Z362" s="179">
        <f t="shared" si="86"/>
        <v>0.84757237789890527</v>
      </c>
      <c r="AA362" s="179">
        <f t="shared" si="86"/>
        <v>0.84757237789890527</v>
      </c>
      <c r="AB362" s="179">
        <f t="shared" si="86"/>
        <v>0.84757237789890527</v>
      </c>
      <c r="AC362" s="179">
        <f t="shared" si="86"/>
        <v>0.84757237789890527</v>
      </c>
      <c r="AD362" s="179">
        <f t="shared" si="86"/>
        <v>0.84757237789890527</v>
      </c>
      <c r="AE362" s="179">
        <f t="shared" si="86"/>
        <v>0.84757237789890527</v>
      </c>
      <c r="AF362" s="179">
        <f t="shared" si="86"/>
        <v>0.84757237789890527</v>
      </c>
      <c r="AG362" s="179">
        <f t="shared" si="86"/>
        <v>0.84757237789890527</v>
      </c>
      <c r="AH362" s="179">
        <f t="shared" si="86"/>
        <v>0.84757237789890527</v>
      </c>
      <c r="AI362" s="179">
        <f t="shared" si="86"/>
        <v>0.84757237789890527</v>
      </c>
      <c r="AJ362" s="179">
        <f t="shared" si="86"/>
        <v>0.84757237789890527</v>
      </c>
      <c r="AK362" s="179">
        <f t="shared" si="86"/>
        <v>0.84757237789890527</v>
      </c>
      <c r="AL362" s="179">
        <f t="shared" si="86"/>
        <v>0.84757237789890527</v>
      </c>
      <c r="AM362" s="179">
        <f t="shared" si="86"/>
        <v>0.84757237789890527</v>
      </c>
      <c r="AN362" s="179">
        <f t="shared" si="86"/>
        <v>0.84757237789890527</v>
      </c>
      <c r="AO362" s="179">
        <f t="shared" si="86"/>
        <v>0.84757237789890527</v>
      </c>
    </row>
    <row r="363" spans="7:41" ht="14.25" customHeight="1">
      <c r="G363" s="22"/>
      <c r="H363" s="314"/>
      <c r="J363" s="304"/>
      <c r="K363" s="19" t="s">
        <v>226</v>
      </c>
      <c r="L363" s="19" t="s">
        <v>214</v>
      </c>
      <c r="M363" s="179">
        <f t="shared" ref="M363:AO363" si="87">SUMPRODUCT($I$368:$I$373,M382:M387)</f>
        <v>0.84757237789890527</v>
      </c>
      <c r="N363" s="179">
        <f t="shared" si="87"/>
        <v>0.84757237789890527</v>
      </c>
      <c r="O363" s="179">
        <f t="shared" si="87"/>
        <v>0.84757237789890527</v>
      </c>
      <c r="P363" s="179">
        <f t="shared" si="87"/>
        <v>0.84757237789890527</v>
      </c>
      <c r="Q363" s="179">
        <f t="shared" si="87"/>
        <v>0.84757237789890527</v>
      </c>
      <c r="R363" s="179">
        <f t="shared" si="87"/>
        <v>0.84757237789890527</v>
      </c>
      <c r="S363" s="179">
        <f t="shared" si="87"/>
        <v>0.84757237789890527</v>
      </c>
      <c r="T363" s="179">
        <f t="shared" si="87"/>
        <v>0.84757237789890527</v>
      </c>
      <c r="U363" s="179">
        <f t="shared" si="87"/>
        <v>0.84757237789890527</v>
      </c>
      <c r="V363" s="179">
        <f t="shared" si="87"/>
        <v>0.84757237789890527</v>
      </c>
      <c r="W363" s="179">
        <f t="shared" si="87"/>
        <v>0.84757237789890527</v>
      </c>
      <c r="X363" s="179">
        <f t="shared" si="87"/>
        <v>0.84757237789890527</v>
      </c>
      <c r="Y363" s="179">
        <f t="shared" si="87"/>
        <v>0.84757237789890527</v>
      </c>
      <c r="Z363" s="179">
        <f t="shared" si="87"/>
        <v>0.84757237789890527</v>
      </c>
      <c r="AA363" s="179">
        <f t="shared" si="87"/>
        <v>0.84757237789890527</v>
      </c>
      <c r="AB363" s="179">
        <f t="shared" si="87"/>
        <v>0.84757237789890527</v>
      </c>
      <c r="AC363" s="179">
        <f t="shared" si="87"/>
        <v>0.84757237789890527</v>
      </c>
      <c r="AD363" s="179">
        <f t="shared" si="87"/>
        <v>0.84757237789890527</v>
      </c>
      <c r="AE363" s="179">
        <f t="shared" si="87"/>
        <v>0.84757237789890527</v>
      </c>
      <c r="AF363" s="179">
        <f t="shared" si="87"/>
        <v>0.84757237789890527</v>
      </c>
      <c r="AG363" s="179">
        <f t="shared" si="87"/>
        <v>0.84757237789890527</v>
      </c>
      <c r="AH363" s="179">
        <f t="shared" si="87"/>
        <v>0.84757237789890527</v>
      </c>
      <c r="AI363" s="179">
        <f t="shared" si="87"/>
        <v>0.84757237789890527</v>
      </c>
      <c r="AJ363" s="179">
        <f t="shared" si="87"/>
        <v>0.84757237789890527</v>
      </c>
      <c r="AK363" s="179">
        <f t="shared" si="87"/>
        <v>0.84757237789890527</v>
      </c>
      <c r="AL363" s="179">
        <f t="shared" si="87"/>
        <v>0.84757237789890527</v>
      </c>
      <c r="AM363" s="179">
        <f t="shared" si="87"/>
        <v>0.84757237789890527</v>
      </c>
      <c r="AN363" s="179">
        <f t="shared" si="87"/>
        <v>0.84757237789890527</v>
      </c>
      <c r="AO363" s="179">
        <f t="shared" si="87"/>
        <v>0.84757237789890527</v>
      </c>
    </row>
    <row r="364" spans="7:41" ht="14.25" customHeight="1">
      <c r="G364" s="22"/>
      <c r="H364" s="314"/>
      <c r="J364" s="304"/>
      <c r="K364" s="19" t="s">
        <v>225</v>
      </c>
      <c r="L364" s="19" t="s">
        <v>219</v>
      </c>
      <c r="M364" s="179">
        <f t="shared" ref="M364:AO366" si="88">(1-M$76*M361*(1-M$357/2)-M$357)/(1-M$76)</f>
        <v>1.0528344599095365</v>
      </c>
      <c r="N364" s="179">
        <f t="shared" si="88"/>
        <v>1.0528344599095365</v>
      </c>
      <c r="O364" s="179">
        <f t="shared" si="88"/>
        <v>1.0528344599095365</v>
      </c>
      <c r="P364" s="179">
        <f t="shared" si="88"/>
        <v>1.0528344599095365</v>
      </c>
      <c r="Q364" s="179">
        <f t="shared" si="88"/>
        <v>1.0528344599095365</v>
      </c>
      <c r="R364" s="179">
        <f t="shared" si="88"/>
        <v>1.0528344599095365</v>
      </c>
      <c r="S364" s="179">
        <f t="shared" si="88"/>
        <v>1.0528344599095365</v>
      </c>
      <c r="T364" s="179">
        <f t="shared" si="88"/>
        <v>1.0528344599095365</v>
      </c>
      <c r="U364" s="179">
        <f t="shared" si="88"/>
        <v>1.0528344599095365</v>
      </c>
      <c r="V364" s="179">
        <f t="shared" si="88"/>
        <v>1.0528344599095365</v>
      </c>
      <c r="W364" s="179">
        <f t="shared" si="88"/>
        <v>1.0528344599095365</v>
      </c>
      <c r="X364" s="179">
        <f t="shared" si="88"/>
        <v>1.0528344599095365</v>
      </c>
      <c r="Y364" s="179">
        <f t="shared" si="88"/>
        <v>1.0528344599095365</v>
      </c>
      <c r="Z364" s="179">
        <f t="shared" si="88"/>
        <v>1.0528344599095365</v>
      </c>
      <c r="AA364" s="179">
        <f t="shared" si="88"/>
        <v>1.0528344599095365</v>
      </c>
      <c r="AB364" s="179">
        <f t="shared" si="88"/>
        <v>1.0528344599095365</v>
      </c>
      <c r="AC364" s="179">
        <f t="shared" si="88"/>
        <v>1.0528344599095365</v>
      </c>
      <c r="AD364" s="179">
        <f t="shared" si="88"/>
        <v>1.0528344599095365</v>
      </c>
      <c r="AE364" s="179">
        <f t="shared" si="88"/>
        <v>1.0528344599095365</v>
      </c>
      <c r="AF364" s="179">
        <f t="shared" si="88"/>
        <v>1.0528344599095365</v>
      </c>
      <c r="AG364" s="179">
        <f t="shared" si="88"/>
        <v>1.0528344599095365</v>
      </c>
      <c r="AH364" s="179">
        <f t="shared" si="88"/>
        <v>1.0528344599095365</v>
      </c>
      <c r="AI364" s="179">
        <f t="shared" si="88"/>
        <v>1.0528344599095365</v>
      </c>
      <c r="AJ364" s="179">
        <f t="shared" si="88"/>
        <v>1.0528344599095365</v>
      </c>
      <c r="AK364" s="179">
        <f t="shared" si="88"/>
        <v>1.0528344599095365</v>
      </c>
      <c r="AL364" s="179">
        <f t="shared" si="88"/>
        <v>1.0528344599095365</v>
      </c>
      <c r="AM364" s="179">
        <f t="shared" si="88"/>
        <v>1.0528344599095365</v>
      </c>
      <c r="AN364" s="179">
        <f t="shared" si="88"/>
        <v>1.0528344599095365</v>
      </c>
      <c r="AO364" s="179">
        <f t="shared" si="88"/>
        <v>1.0528344599095365</v>
      </c>
    </row>
    <row r="365" spans="7:41" ht="14.25" customHeight="1">
      <c r="G365" s="22"/>
      <c r="H365" s="314"/>
      <c r="J365" s="304"/>
      <c r="K365" s="19" t="s">
        <v>225</v>
      </c>
      <c r="L365" s="19" t="s">
        <v>218</v>
      </c>
      <c r="M365" s="179">
        <f t="shared" si="88"/>
        <v>1.0528344599095365</v>
      </c>
      <c r="N365" s="179">
        <f t="shared" si="88"/>
        <v>1.0528344599095365</v>
      </c>
      <c r="O365" s="179">
        <f t="shared" si="88"/>
        <v>1.0528344599095365</v>
      </c>
      <c r="P365" s="179">
        <f t="shared" si="88"/>
        <v>1.0528344599095365</v>
      </c>
      <c r="Q365" s="179">
        <f t="shared" si="88"/>
        <v>1.0528344599095365</v>
      </c>
      <c r="R365" s="179">
        <f t="shared" si="88"/>
        <v>1.0528344599095365</v>
      </c>
      <c r="S365" s="179">
        <f t="shared" si="88"/>
        <v>1.0528344599095365</v>
      </c>
      <c r="T365" s="179">
        <f t="shared" si="88"/>
        <v>1.0528344599095365</v>
      </c>
      <c r="U365" s="179">
        <f t="shared" si="88"/>
        <v>1.0528344599095365</v>
      </c>
      <c r="V365" s="179">
        <f t="shared" si="88"/>
        <v>1.0528344599095365</v>
      </c>
      <c r="W365" s="179">
        <f t="shared" si="88"/>
        <v>1.0528344599095365</v>
      </c>
      <c r="X365" s="179">
        <f t="shared" si="88"/>
        <v>1.0528344599095365</v>
      </c>
      <c r="Y365" s="179">
        <f t="shared" si="88"/>
        <v>1.0528344599095365</v>
      </c>
      <c r="Z365" s="179">
        <f t="shared" si="88"/>
        <v>1.0528344599095365</v>
      </c>
      <c r="AA365" s="179">
        <f t="shared" si="88"/>
        <v>1.0528344599095365</v>
      </c>
      <c r="AB365" s="179">
        <f t="shared" si="88"/>
        <v>1.0528344599095365</v>
      </c>
      <c r="AC365" s="179">
        <f t="shared" si="88"/>
        <v>1.0528344599095365</v>
      </c>
      <c r="AD365" s="179">
        <f t="shared" si="88"/>
        <v>1.0528344599095365</v>
      </c>
      <c r="AE365" s="179">
        <f t="shared" si="88"/>
        <v>1.0528344599095365</v>
      </c>
      <c r="AF365" s="179">
        <f t="shared" si="88"/>
        <v>1.0528344599095365</v>
      </c>
      <c r="AG365" s="179">
        <f t="shared" si="88"/>
        <v>1.0528344599095365</v>
      </c>
      <c r="AH365" s="179">
        <f t="shared" si="88"/>
        <v>1.0528344599095365</v>
      </c>
      <c r="AI365" s="179">
        <f t="shared" si="88"/>
        <v>1.0528344599095365</v>
      </c>
      <c r="AJ365" s="179">
        <f t="shared" si="88"/>
        <v>1.0528344599095365</v>
      </c>
      <c r="AK365" s="179">
        <f t="shared" si="88"/>
        <v>1.0528344599095365</v>
      </c>
      <c r="AL365" s="179">
        <f t="shared" si="88"/>
        <v>1.0528344599095365</v>
      </c>
      <c r="AM365" s="179">
        <f t="shared" si="88"/>
        <v>1.0528344599095365</v>
      </c>
      <c r="AN365" s="179">
        <f t="shared" si="88"/>
        <v>1.0528344599095365</v>
      </c>
      <c r="AO365" s="179">
        <f t="shared" si="88"/>
        <v>1.0528344599095365</v>
      </c>
    </row>
    <row r="366" spans="7:41" ht="14.25" customHeight="1">
      <c r="G366" s="22"/>
      <c r="H366" s="314"/>
      <c r="J366" s="304"/>
      <c r="K366" s="19" t="s">
        <v>225</v>
      </c>
      <c r="L366" s="19" t="s">
        <v>214</v>
      </c>
      <c r="M366" s="179">
        <f t="shared" si="88"/>
        <v>1.0528344599095365</v>
      </c>
      <c r="N366" s="179">
        <f t="shared" si="88"/>
        <v>1.0528344599095365</v>
      </c>
      <c r="O366" s="179">
        <f t="shared" si="88"/>
        <v>1.0528344599095365</v>
      </c>
      <c r="P366" s="179">
        <f t="shared" si="88"/>
        <v>1.0528344599095365</v>
      </c>
      <c r="Q366" s="179">
        <f t="shared" si="88"/>
        <v>1.0528344599095365</v>
      </c>
      <c r="R366" s="179">
        <f t="shared" si="88"/>
        <v>1.0528344599095365</v>
      </c>
      <c r="S366" s="179">
        <f t="shared" si="88"/>
        <v>1.0528344599095365</v>
      </c>
      <c r="T366" s="179">
        <f t="shared" si="88"/>
        <v>1.0528344599095365</v>
      </c>
      <c r="U366" s="179">
        <f t="shared" si="88"/>
        <v>1.0528344599095365</v>
      </c>
      <c r="V366" s="179">
        <f t="shared" si="88"/>
        <v>1.0528344599095365</v>
      </c>
      <c r="W366" s="179">
        <f t="shared" si="88"/>
        <v>1.0528344599095365</v>
      </c>
      <c r="X366" s="179">
        <f t="shared" si="88"/>
        <v>1.0528344599095365</v>
      </c>
      <c r="Y366" s="179">
        <f t="shared" si="88"/>
        <v>1.0528344599095365</v>
      </c>
      <c r="Z366" s="179">
        <f t="shared" si="88"/>
        <v>1.0528344599095365</v>
      </c>
      <c r="AA366" s="179">
        <f t="shared" si="88"/>
        <v>1.0528344599095365</v>
      </c>
      <c r="AB366" s="179">
        <f t="shared" si="88"/>
        <v>1.0528344599095365</v>
      </c>
      <c r="AC366" s="179">
        <f t="shared" si="88"/>
        <v>1.0528344599095365</v>
      </c>
      <c r="AD366" s="179">
        <f t="shared" si="88"/>
        <v>1.0528344599095365</v>
      </c>
      <c r="AE366" s="179">
        <f t="shared" si="88"/>
        <v>1.0528344599095365</v>
      </c>
      <c r="AF366" s="179">
        <f t="shared" si="88"/>
        <v>1.0528344599095365</v>
      </c>
      <c r="AG366" s="179">
        <f t="shared" si="88"/>
        <v>1.0528344599095365</v>
      </c>
      <c r="AH366" s="179">
        <f t="shared" si="88"/>
        <v>1.0528344599095365</v>
      </c>
      <c r="AI366" s="179">
        <f t="shared" si="88"/>
        <v>1.0528344599095365</v>
      </c>
      <c r="AJ366" s="179">
        <f t="shared" si="88"/>
        <v>1.0528344599095365</v>
      </c>
      <c r="AK366" s="179">
        <f t="shared" si="88"/>
        <v>1.0528344599095365</v>
      </c>
      <c r="AL366" s="179">
        <f t="shared" si="88"/>
        <v>1.0528344599095365</v>
      </c>
      <c r="AM366" s="179">
        <f t="shared" si="88"/>
        <v>1.0528344599095365</v>
      </c>
      <c r="AN366" s="179">
        <f t="shared" si="88"/>
        <v>1.0528344599095365</v>
      </c>
      <c r="AO366" s="179">
        <f t="shared" si="88"/>
        <v>1.0528344599095365</v>
      </c>
    </row>
    <row r="367" spans="7:41" ht="14.25" customHeight="1">
      <c r="G367" s="22"/>
      <c r="H367" s="180"/>
      <c r="I367" s="8" t="s">
        <v>184</v>
      </c>
      <c r="J367" s="181"/>
      <c r="K367" s="182" t="s">
        <v>185</v>
      </c>
      <c r="L367" s="182"/>
      <c r="M367" s="128">
        <v>2022</v>
      </c>
      <c r="N367" s="128">
        <v>2023</v>
      </c>
      <c r="O367" s="128">
        <v>2024</v>
      </c>
      <c r="P367" s="128">
        <v>2025</v>
      </c>
      <c r="Q367" s="128">
        <v>2026</v>
      </c>
      <c r="R367" s="128">
        <v>2027</v>
      </c>
      <c r="S367" s="128">
        <v>2028</v>
      </c>
      <c r="T367" s="128">
        <v>2029</v>
      </c>
      <c r="U367" s="128">
        <v>2030</v>
      </c>
      <c r="V367" s="128">
        <v>2031</v>
      </c>
      <c r="W367" s="128">
        <v>2032</v>
      </c>
      <c r="X367" s="128">
        <v>2033</v>
      </c>
      <c r="Y367" s="128">
        <v>2034</v>
      </c>
      <c r="Z367" s="128">
        <v>2035</v>
      </c>
      <c r="AA367" s="128">
        <v>2036</v>
      </c>
      <c r="AB367" s="128">
        <v>2037</v>
      </c>
      <c r="AC367" s="128">
        <v>2038</v>
      </c>
      <c r="AD367" s="128">
        <v>2039</v>
      </c>
      <c r="AE367" s="128">
        <v>2040</v>
      </c>
      <c r="AF367" s="128">
        <v>2041</v>
      </c>
      <c r="AG367" s="128">
        <v>2042</v>
      </c>
      <c r="AH367" s="128">
        <v>2043</v>
      </c>
      <c r="AI367" s="128">
        <v>2044</v>
      </c>
      <c r="AJ367" s="128">
        <v>2045</v>
      </c>
      <c r="AK367" s="128">
        <v>2046</v>
      </c>
      <c r="AL367" s="128">
        <v>2047</v>
      </c>
      <c r="AM367" s="128">
        <v>2048</v>
      </c>
      <c r="AN367" s="128">
        <v>2049</v>
      </c>
      <c r="AO367" s="128">
        <v>2050</v>
      </c>
    </row>
    <row r="368" spans="7:41" ht="14.25" customHeight="1">
      <c r="G368" s="22"/>
      <c r="H368" s="180"/>
      <c r="I368" s="8">
        <v>0.2</v>
      </c>
      <c r="J368" s="315" t="s">
        <v>186</v>
      </c>
      <c r="K368" s="183">
        <v>1</v>
      </c>
      <c r="L368" s="183"/>
      <c r="M368" s="184">
        <f t="shared" ref="M368:AB373" si="89">1/((1+M$80)*(1+M$59))^$K368</f>
        <v>0.94130118526176854</v>
      </c>
      <c r="N368" s="184">
        <f t="shared" si="89"/>
        <v>0.94130118526176854</v>
      </c>
      <c r="O368" s="184">
        <f t="shared" si="89"/>
        <v>0.94130118526176854</v>
      </c>
      <c r="P368" s="184">
        <f t="shared" si="89"/>
        <v>0.94130118526176854</v>
      </c>
      <c r="Q368" s="184">
        <f t="shared" si="89"/>
        <v>0.94130118526176854</v>
      </c>
      <c r="R368" s="184">
        <f t="shared" si="89"/>
        <v>0.94130118526176854</v>
      </c>
      <c r="S368" s="184">
        <f t="shared" si="89"/>
        <v>0.94130118526176854</v>
      </c>
      <c r="T368" s="184">
        <f t="shared" si="89"/>
        <v>0.94130118526176854</v>
      </c>
      <c r="U368" s="184">
        <f t="shared" si="89"/>
        <v>0.94130118526176854</v>
      </c>
      <c r="V368" s="184">
        <f t="shared" si="89"/>
        <v>0.94130118526176854</v>
      </c>
      <c r="W368" s="184">
        <f t="shared" si="89"/>
        <v>0.94130118526176854</v>
      </c>
      <c r="X368" s="184">
        <f t="shared" si="89"/>
        <v>0.94130118526176854</v>
      </c>
      <c r="Y368" s="184">
        <f t="shared" si="89"/>
        <v>0.94130118526176854</v>
      </c>
      <c r="Z368" s="184">
        <f t="shared" si="89"/>
        <v>0.94130118526176854</v>
      </c>
      <c r="AA368" s="184">
        <f t="shared" si="89"/>
        <v>0.94130118526176854</v>
      </c>
      <c r="AB368" s="184">
        <f t="shared" si="89"/>
        <v>0.94130118526176854</v>
      </c>
      <c r="AC368" s="184">
        <f t="shared" ref="AC368:AO373" si="90">1/((1+AC$80)*(1+AC$59))^$K368</f>
        <v>0.94130118526176854</v>
      </c>
      <c r="AD368" s="184">
        <f t="shared" si="90"/>
        <v>0.94130118526176854</v>
      </c>
      <c r="AE368" s="184">
        <f t="shared" si="90"/>
        <v>0.94130118526176854</v>
      </c>
      <c r="AF368" s="184">
        <f t="shared" si="90"/>
        <v>0.94130118526176854</v>
      </c>
      <c r="AG368" s="184">
        <f t="shared" si="90"/>
        <v>0.94130118526176854</v>
      </c>
      <c r="AH368" s="184">
        <f t="shared" si="90"/>
        <v>0.94130118526176854</v>
      </c>
      <c r="AI368" s="184">
        <f t="shared" si="90"/>
        <v>0.94130118526176854</v>
      </c>
      <c r="AJ368" s="184">
        <f t="shared" si="90"/>
        <v>0.94130118526176854</v>
      </c>
      <c r="AK368" s="184">
        <f t="shared" si="90"/>
        <v>0.94130118526176854</v>
      </c>
      <c r="AL368" s="184">
        <f t="shared" si="90"/>
        <v>0.94130118526176854</v>
      </c>
      <c r="AM368" s="184">
        <f t="shared" si="90"/>
        <v>0.94130118526176854</v>
      </c>
      <c r="AN368" s="184">
        <f t="shared" si="90"/>
        <v>0.94130118526176854</v>
      </c>
      <c r="AO368" s="184">
        <f t="shared" si="90"/>
        <v>0.94130118526176854</v>
      </c>
    </row>
    <row r="369" spans="7:41" ht="14.25" customHeight="1">
      <c r="G369" s="22"/>
      <c r="H369" s="180"/>
      <c r="I369" s="8">
        <v>0.32</v>
      </c>
      <c r="J369" s="315"/>
      <c r="K369" s="183">
        <v>2</v>
      </c>
      <c r="L369" s="183"/>
      <c r="M369" s="184">
        <f t="shared" si="89"/>
        <v>0.88604792137521038</v>
      </c>
      <c r="N369" s="184">
        <f t="shared" si="89"/>
        <v>0.88604792137521038</v>
      </c>
      <c r="O369" s="184">
        <f t="shared" si="89"/>
        <v>0.88604792137521038</v>
      </c>
      <c r="P369" s="184">
        <f t="shared" si="89"/>
        <v>0.88604792137521038</v>
      </c>
      <c r="Q369" s="184">
        <f t="shared" si="89"/>
        <v>0.88604792137521038</v>
      </c>
      <c r="R369" s="184">
        <f t="shared" si="89"/>
        <v>0.88604792137521038</v>
      </c>
      <c r="S369" s="184">
        <f t="shared" si="89"/>
        <v>0.88604792137521038</v>
      </c>
      <c r="T369" s="184">
        <f t="shared" si="89"/>
        <v>0.88604792137521038</v>
      </c>
      <c r="U369" s="184">
        <f t="shared" si="89"/>
        <v>0.88604792137521038</v>
      </c>
      <c r="V369" s="184">
        <f t="shared" si="89"/>
        <v>0.88604792137521038</v>
      </c>
      <c r="W369" s="184">
        <f t="shared" si="89"/>
        <v>0.88604792137521038</v>
      </c>
      <c r="X369" s="184">
        <f t="shared" si="89"/>
        <v>0.88604792137521038</v>
      </c>
      <c r="Y369" s="184">
        <f t="shared" si="89"/>
        <v>0.88604792137521038</v>
      </c>
      <c r="Z369" s="184">
        <f t="shared" si="89"/>
        <v>0.88604792137521038</v>
      </c>
      <c r="AA369" s="184">
        <f t="shared" si="89"/>
        <v>0.88604792137521038</v>
      </c>
      <c r="AB369" s="184">
        <f t="shared" si="89"/>
        <v>0.88604792137521038</v>
      </c>
      <c r="AC369" s="184">
        <f t="shared" si="90"/>
        <v>0.88604792137521038</v>
      </c>
      <c r="AD369" s="184">
        <f t="shared" si="90"/>
        <v>0.88604792137521038</v>
      </c>
      <c r="AE369" s="184">
        <f t="shared" si="90"/>
        <v>0.88604792137521038</v>
      </c>
      <c r="AF369" s="184">
        <f t="shared" si="90"/>
        <v>0.88604792137521038</v>
      </c>
      <c r="AG369" s="184">
        <f t="shared" si="90"/>
        <v>0.88604792137521038</v>
      </c>
      <c r="AH369" s="184">
        <f t="shared" si="90"/>
        <v>0.88604792137521038</v>
      </c>
      <c r="AI369" s="184">
        <f t="shared" si="90"/>
        <v>0.88604792137521038</v>
      </c>
      <c r="AJ369" s="184">
        <f t="shared" si="90"/>
        <v>0.88604792137521038</v>
      </c>
      <c r="AK369" s="184">
        <f t="shared" si="90"/>
        <v>0.88604792137521038</v>
      </c>
      <c r="AL369" s="184">
        <f t="shared" si="90"/>
        <v>0.88604792137521038</v>
      </c>
      <c r="AM369" s="184">
        <f t="shared" si="90"/>
        <v>0.88604792137521038</v>
      </c>
      <c r="AN369" s="184">
        <f t="shared" si="90"/>
        <v>0.88604792137521038</v>
      </c>
      <c r="AO369" s="184">
        <f t="shared" si="90"/>
        <v>0.88604792137521038</v>
      </c>
    </row>
    <row r="370" spans="7:41" ht="14.25" customHeight="1">
      <c r="G370" s="22"/>
      <c r="H370" s="180"/>
      <c r="I370" s="8">
        <v>0.192</v>
      </c>
      <c r="J370" s="315"/>
      <c r="K370" s="183">
        <v>3</v>
      </c>
      <c r="L370" s="183"/>
      <c r="M370" s="184">
        <f t="shared" si="89"/>
        <v>0.83403795858921193</v>
      </c>
      <c r="N370" s="184">
        <f t="shared" si="89"/>
        <v>0.83403795858921193</v>
      </c>
      <c r="O370" s="184">
        <f t="shared" si="89"/>
        <v>0.83403795858921193</v>
      </c>
      <c r="P370" s="184">
        <f t="shared" si="89"/>
        <v>0.83403795858921193</v>
      </c>
      <c r="Q370" s="184">
        <f t="shared" si="89"/>
        <v>0.83403795858921193</v>
      </c>
      <c r="R370" s="184">
        <f t="shared" si="89"/>
        <v>0.83403795858921193</v>
      </c>
      <c r="S370" s="184">
        <f t="shared" si="89"/>
        <v>0.83403795858921193</v>
      </c>
      <c r="T370" s="184">
        <f t="shared" si="89"/>
        <v>0.83403795858921193</v>
      </c>
      <c r="U370" s="184">
        <f t="shared" si="89"/>
        <v>0.83403795858921193</v>
      </c>
      <c r="V370" s="184">
        <f t="shared" si="89"/>
        <v>0.83403795858921193</v>
      </c>
      <c r="W370" s="184">
        <f t="shared" si="89"/>
        <v>0.83403795858921193</v>
      </c>
      <c r="X370" s="184">
        <f t="shared" si="89"/>
        <v>0.83403795858921193</v>
      </c>
      <c r="Y370" s="184">
        <f t="shared" si="89"/>
        <v>0.83403795858921193</v>
      </c>
      <c r="Z370" s="184">
        <f t="shared" si="89"/>
        <v>0.83403795858921193</v>
      </c>
      <c r="AA370" s="184">
        <f t="shared" si="89"/>
        <v>0.83403795858921193</v>
      </c>
      <c r="AB370" s="184">
        <f t="shared" si="89"/>
        <v>0.83403795858921193</v>
      </c>
      <c r="AC370" s="184">
        <f t="shared" si="90"/>
        <v>0.83403795858921193</v>
      </c>
      <c r="AD370" s="184">
        <f t="shared" si="90"/>
        <v>0.83403795858921193</v>
      </c>
      <c r="AE370" s="184">
        <f t="shared" si="90"/>
        <v>0.83403795858921193</v>
      </c>
      <c r="AF370" s="184">
        <f t="shared" si="90"/>
        <v>0.83403795858921193</v>
      </c>
      <c r="AG370" s="184">
        <f t="shared" si="90"/>
        <v>0.83403795858921193</v>
      </c>
      <c r="AH370" s="184">
        <f t="shared" si="90"/>
        <v>0.83403795858921193</v>
      </c>
      <c r="AI370" s="184">
        <f t="shared" si="90"/>
        <v>0.83403795858921193</v>
      </c>
      <c r="AJ370" s="184">
        <f t="shared" si="90"/>
        <v>0.83403795858921193</v>
      </c>
      <c r="AK370" s="184">
        <f t="shared" si="90"/>
        <v>0.83403795858921193</v>
      </c>
      <c r="AL370" s="184">
        <f t="shared" si="90"/>
        <v>0.83403795858921193</v>
      </c>
      <c r="AM370" s="184">
        <f t="shared" si="90"/>
        <v>0.83403795858921193</v>
      </c>
      <c r="AN370" s="184">
        <f t="shared" si="90"/>
        <v>0.83403795858921193</v>
      </c>
      <c r="AO370" s="184">
        <f t="shared" si="90"/>
        <v>0.83403795858921193</v>
      </c>
    </row>
    <row r="371" spans="7:41" ht="14.25" customHeight="1">
      <c r="G371" s="22"/>
      <c r="H371" s="180"/>
      <c r="I371" s="8">
        <v>0.1152</v>
      </c>
      <c r="J371" s="315"/>
      <c r="K371" s="183">
        <v>4</v>
      </c>
      <c r="L371" s="183"/>
      <c r="M371" s="184">
        <f t="shared" si="89"/>
        <v>0.78508091897333088</v>
      </c>
      <c r="N371" s="184">
        <f t="shared" si="89"/>
        <v>0.78508091897333088</v>
      </c>
      <c r="O371" s="184">
        <f t="shared" si="89"/>
        <v>0.78508091897333088</v>
      </c>
      <c r="P371" s="184">
        <f t="shared" si="89"/>
        <v>0.78508091897333088</v>
      </c>
      <c r="Q371" s="184">
        <f t="shared" si="89"/>
        <v>0.78508091897333088</v>
      </c>
      <c r="R371" s="184">
        <f t="shared" si="89"/>
        <v>0.78508091897333088</v>
      </c>
      <c r="S371" s="184">
        <f t="shared" si="89"/>
        <v>0.78508091897333088</v>
      </c>
      <c r="T371" s="184">
        <f t="shared" si="89"/>
        <v>0.78508091897333088</v>
      </c>
      <c r="U371" s="184">
        <f t="shared" si="89"/>
        <v>0.78508091897333088</v>
      </c>
      <c r="V371" s="184">
        <f t="shared" si="89"/>
        <v>0.78508091897333088</v>
      </c>
      <c r="W371" s="184">
        <f t="shared" si="89"/>
        <v>0.78508091897333088</v>
      </c>
      <c r="X371" s="184">
        <f t="shared" si="89"/>
        <v>0.78508091897333088</v>
      </c>
      <c r="Y371" s="184">
        <f t="shared" si="89"/>
        <v>0.78508091897333088</v>
      </c>
      <c r="Z371" s="184">
        <f t="shared" si="89"/>
        <v>0.78508091897333088</v>
      </c>
      <c r="AA371" s="184">
        <f t="shared" si="89"/>
        <v>0.78508091897333088</v>
      </c>
      <c r="AB371" s="184">
        <f t="shared" si="89"/>
        <v>0.78508091897333088</v>
      </c>
      <c r="AC371" s="184">
        <f t="shared" si="90"/>
        <v>0.78508091897333088</v>
      </c>
      <c r="AD371" s="184">
        <f t="shared" si="90"/>
        <v>0.78508091897333088</v>
      </c>
      <c r="AE371" s="184">
        <f t="shared" si="90"/>
        <v>0.78508091897333088</v>
      </c>
      <c r="AF371" s="184">
        <f t="shared" si="90"/>
        <v>0.78508091897333088</v>
      </c>
      <c r="AG371" s="184">
        <f t="shared" si="90"/>
        <v>0.78508091897333088</v>
      </c>
      <c r="AH371" s="184">
        <f t="shared" si="90"/>
        <v>0.78508091897333088</v>
      </c>
      <c r="AI371" s="184">
        <f t="shared" si="90"/>
        <v>0.78508091897333088</v>
      </c>
      <c r="AJ371" s="184">
        <f t="shared" si="90"/>
        <v>0.78508091897333088</v>
      </c>
      <c r="AK371" s="184">
        <f t="shared" si="90"/>
        <v>0.78508091897333088</v>
      </c>
      <c r="AL371" s="184">
        <f t="shared" si="90"/>
        <v>0.78508091897333088</v>
      </c>
      <c r="AM371" s="184">
        <f t="shared" si="90"/>
        <v>0.78508091897333088</v>
      </c>
      <c r="AN371" s="184">
        <f t="shared" si="90"/>
        <v>0.78508091897333088</v>
      </c>
      <c r="AO371" s="184">
        <f t="shared" si="90"/>
        <v>0.78508091897333088</v>
      </c>
    </row>
    <row r="372" spans="7:41" ht="14.25" customHeight="1">
      <c r="G372" s="22"/>
      <c r="H372" s="180"/>
      <c r="I372" s="8">
        <v>0.1152</v>
      </c>
      <c r="J372" s="315"/>
      <c r="K372" s="183">
        <v>5</v>
      </c>
      <c r="L372" s="183"/>
      <c r="M372" s="184">
        <f t="shared" si="89"/>
        <v>0.73899759955599487</v>
      </c>
      <c r="N372" s="184">
        <f t="shared" si="89"/>
        <v>0.73899759955599487</v>
      </c>
      <c r="O372" s="184">
        <f t="shared" si="89"/>
        <v>0.73899759955599487</v>
      </c>
      <c r="P372" s="184">
        <f t="shared" si="89"/>
        <v>0.73899759955599487</v>
      </c>
      <c r="Q372" s="184">
        <f t="shared" si="89"/>
        <v>0.73899759955599487</v>
      </c>
      <c r="R372" s="184">
        <f t="shared" si="89"/>
        <v>0.73899759955599487</v>
      </c>
      <c r="S372" s="184">
        <f t="shared" si="89"/>
        <v>0.73899759955599487</v>
      </c>
      <c r="T372" s="184">
        <f t="shared" si="89"/>
        <v>0.73899759955599487</v>
      </c>
      <c r="U372" s="184">
        <f t="shared" si="89"/>
        <v>0.73899759955599487</v>
      </c>
      <c r="V372" s="184">
        <f t="shared" si="89"/>
        <v>0.73899759955599487</v>
      </c>
      <c r="W372" s="184">
        <f t="shared" si="89"/>
        <v>0.73899759955599487</v>
      </c>
      <c r="X372" s="184">
        <f t="shared" si="89"/>
        <v>0.73899759955599487</v>
      </c>
      <c r="Y372" s="184">
        <f t="shared" si="89"/>
        <v>0.73899759955599487</v>
      </c>
      <c r="Z372" s="184">
        <f t="shared" si="89"/>
        <v>0.73899759955599487</v>
      </c>
      <c r="AA372" s="184">
        <f t="shared" si="89"/>
        <v>0.73899759955599487</v>
      </c>
      <c r="AB372" s="184">
        <f t="shared" si="89"/>
        <v>0.73899759955599487</v>
      </c>
      <c r="AC372" s="184">
        <f t="shared" si="90"/>
        <v>0.73899759955599487</v>
      </c>
      <c r="AD372" s="184">
        <f t="shared" si="90"/>
        <v>0.73899759955599487</v>
      </c>
      <c r="AE372" s="184">
        <f t="shared" si="90"/>
        <v>0.73899759955599487</v>
      </c>
      <c r="AF372" s="184">
        <f t="shared" si="90"/>
        <v>0.73899759955599487</v>
      </c>
      <c r="AG372" s="184">
        <f t="shared" si="90"/>
        <v>0.73899759955599487</v>
      </c>
      <c r="AH372" s="184">
        <f t="shared" si="90"/>
        <v>0.73899759955599487</v>
      </c>
      <c r="AI372" s="184">
        <f t="shared" si="90"/>
        <v>0.73899759955599487</v>
      </c>
      <c r="AJ372" s="184">
        <f t="shared" si="90"/>
        <v>0.73899759955599487</v>
      </c>
      <c r="AK372" s="184">
        <f t="shared" si="90"/>
        <v>0.73899759955599487</v>
      </c>
      <c r="AL372" s="184">
        <f t="shared" si="90"/>
        <v>0.73899759955599487</v>
      </c>
      <c r="AM372" s="184">
        <f t="shared" si="90"/>
        <v>0.73899759955599487</v>
      </c>
      <c r="AN372" s="184">
        <f t="shared" si="90"/>
        <v>0.73899759955599487</v>
      </c>
      <c r="AO372" s="184">
        <f t="shared" si="90"/>
        <v>0.73899759955599487</v>
      </c>
    </row>
    <row r="373" spans="7:41" ht="14.25" customHeight="1">
      <c r="G373" s="22"/>
      <c r="H373" s="180"/>
      <c r="I373" s="8">
        <v>5.7599999999999998E-2</v>
      </c>
      <c r="J373" s="315"/>
      <c r="K373" s="183">
        <v>6</v>
      </c>
      <c r="L373" s="183"/>
      <c r="M373" s="184">
        <f t="shared" si="89"/>
        <v>0.69561931636765983</v>
      </c>
      <c r="N373" s="184">
        <f t="shared" si="89"/>
        <v>0.69561931636765983</v>
      </c>
      <c r="O373" s="184">
        <f t="shared" si="89"/>
        <v>0.69561931636765983</v>
      </c>
      <c r="P373" s="184">
        <f t="shared" si="89"/>
        <v>0.69561931636765983</v>
      </c>
      <c r="Q373" s="184">
        <f t="shared" si="89"/>
        <v>0.69561931636765983</v>
      </c>
      <c r="R373" s="184">
        <f t="shared" si="89"/>
        <v>0.69561931636765983</v>
      </c>
      <c r="S373" s="184">
        <f t="shared" si="89"/>
        <v>0.69561931636765983</v>
      </c>
      <c r="T373" s="184">
        <f t="shared" si="89"/>
        <v>0.69561931636765983</v>
      </c>
      <c r="U373" s="184">
        <f t="shared" si="89"/>
        <v>0.69561931636765983</v>
      </c>
      <c r="V373" s="184">
        <f t="shared" si="89"/>
        <v>0.69561931636765983</v>
      </c>
      <c r="W373" s="184">
        <f t="shared" si="89"/>
        <v>0.69561931636765983</v>
      </c>
      <c r="X373" s="184">
        <f t="shared" si="89"/>
        <v>0.69561931636765983</v>
      </c>
      <c r="Y373" s="184">
        <f t="shared" si="89"/>
        <v>0.69561931636765983</v>
      </c>
      <c r="Z373" s="184">
        <f t="shared" si="89"/>
        <v>0.69561931636765983</v>
      </c>
      <c r="AA373" s="184">
        <f t="shared" si="89"/>
        <v>0.69561931636765983</v>
      </c>
      <c r="AB373" s="184">
        <f t="shared" si="89"/>
        <v>0.69561931636765983</v>
      </c>
      <c r="AC373" s="184">
        <f t="shared" si="90"/>
        <v>0.69561931636765983</v>
      </c>
      <c r="AD373" s="184">
        <f t="shared" si="90"/>
        <v>0.69561931636765983</v>
      </c>
      <c r="AE373" s="184">
        <f t="shared" si="90"/>
        <v>0.69561931636765983</v>
      </c>
      <c r="AF373" s="184">
        <f t="shared" si="90"/>
        <v>0.69561931636765983</v>
      </c>
      <c r="AG373" s="184">
        <f t="shared" si="90"/>
        <v>0.69561931636765983</v>
      </c>
      <c r="AH373" s="184">
        <f t="shared" si="90"/>
        <v>0.69561931636765983</v>
      </c>
      <c r="AI373" s="184">
        <f t="shared" si="90"/>
        <v>0.69561931636765983</v>
      </c>
      <c r="AJ373" s="184">
        <f t="shared" si="90"/>
        <v>0.69561931636765983</v>
      </c>
      <c r="AK373" s="184">
        <f t="shared" si="90"/>
        <v>0.69561931636765983</v>
      </c>
      <c r="AL373" s="184">
        <f t="shared" si="90"/>
        <v>0.69561931636765983</v>
      </c>
      <c r="AM373" s="184">
        <f t="shared" si="90"/>
        <v>0.69561931636765983</v>
      </c>
      <c r="AN373" s="184">
        <f t="shared" si="90"/>
        <v>0.69561931636765983</v>
      </c>
      <c r="AO373" s="184">
        <f t="shared" si="90"/>
        <v>0.69561931636765983</v>
      </c>
    </row>
    <row r="374" spans="7:41" ht="14.25" customHeight="1">
      <c r="G374" s="22"/>
      <c r="H374" s="180"/>
      <c r="I374" s="8"/>
      <c r="J374" s="315"/>
      <c r="K374" s="182" t="s">
        <v>187</v>
      </c>
      <c r="L374" s="182"/>
      <c r="M374" s="128">
        <v>2022</v>
      </c>
      <c r="N374" s="128">
        <v>2023</v>
      </c>
      <c r="O374" s="128">
        <v>2024</v>
      </c>
      <c r="P374" s="128">
        <v>2025</v>
      </c>
      <c r="Q374" s="128">
        <v>2026</v>
      </c>
      <c r="R374" s="128">
        <v>2027</v>
      </c>
      <c r="S374" s="128">
        <v>2028</v>
      </c>
      <c r="T374" s="128">
        <v>2029</v>
      </c>
      <c r="U374" s="128">
        <v>2030</v>
      </c>
      <c r="V374" s="128">
        <v>2031</v>
      </c>
      <c r="W374" s="128">
        <v>2032</v>
      </c>
      <c r="X374" s="128">
        <v>2033</v>
      </c>
      <c r="Y374" s="128">
        <v>2034</v>
      </c>
      <c r="Z374" s="128">
        <v>2035</v>
      </c>
      <c r="AA374" s="128">
        <v>2036</v>
      </c>
      <c r="AB374" s="128">
        <v>2037</v>
      </c>
      <c r="AC374" s="128">
        <v>2038</v>
      </c>
      <c r="AD374" s="128">
        <v>2039</v>
      </c>
      <c r="AE374" s="128">
        <v>2040</v>
      </c>
      <c r="AF374" s="128">
        <v>2041</v>
      </c>
      <c r="AG374" s="128">
        <v>2042</v>
      </c>
      <c r="AH374" s="128">
        <v>2043</v>
      </c>
      <c r="AI374" s="128">
        <v>2044</v>
      </c>
      <c r="AJ374" s="128">
        <v>2045</v>
      </c>
      <c r="AK374" s="128">
        <v>2046</v>
      </c>
      <c r="AL374" s="128">
        <v>2047</v>
      </c>
      <c r="AM374" s="128">
        <v>2048</v>
      </c>
      <c r="AN374" s="128">
        <v>2049</v>
      </c>
      <c r="AO374" s="128">
        <v>2050</v>
      </c>
    </row>
    <row r="375" spans="7:41" ht="14.25" customHeight="1">
      <c r="G375" s="22"/>
      <c r="H375" s="180"/>
      <c r="J375" s="315"/>
      <c r="K375" s="183">
        <v>1</v>
      </c>
      <c r="L375" s="183"/>
      <c r="M375" s="184">
        <f t="shared" ref="M375:M380" si="91">1/((1+M$80)*(1+M$59))^$K375</f>
        <v>0.94130118526176854</v>
      </c>
      <c r="N375" s="184">
        <f t="shared" ref="N375:AC380" si="92">1/((1+N$81)*(1+N$59))^$K375</f>
        <v>0.94130118526176854</v>
      </c>
      <c r="O375" s="184">
        <f t="shared" si="92"/>
        <v>0.94130118526176854</v>
      </c>
      <c r="P375" s="184">
        <f t="shared" si="92"/>
        <v>0.94130118526176854</v>
      </c>
      <c r="Q375" s="184">
        <f t="shared" si="92"/>
        <v>0.94130118526176854</v>
      </c>
      <c r="R375" s="184">
        <f t="shared" si="92"/>
        <v>0.94130118526176854</v>
      </c>
      <c r="S375" s="184">
        <f t="shared" si="92"/>
        <v>0.94130118526176854</v>
      </c>
      <c r="T375" s="184">
        <f t="shared" si="92"/>
        <v>0.94130118526176854</v>
      </c>
      <c r="U375" s="184">
        <f t="shared" si="92"/>
        <v>0.94130118526176854</v>
      </c>
      <c r="V375" s="184">
        <f t="shared" si="92"/>
        <v>0.94130118526176854</v>
      </c>
      <c r="W375" s="184">
        <f t="shared" si="92"/>
        <v>0.94130118526176854</v>
      </c>
      <c r="X375" s="184">
        <f t="shared" si="92"/>
        <v>0.94130118526176854</v>
      </c>
      <c r="Y375" s="184">
        <f t="shared" si="92"/>
        <v>0.94130118526176854</v>
      </c>
      <c r="Z375" s="184">
        <f t="shared" si="92"/>
        <v>0.94130118526176854</v>
      </c>
      <c r="AA375" s="184">
        <f t="shared" si="92"/>
        <v>0.94130118526176854</v>
      </c>
      <c r="AB375" s="184">
        <f t="shared" si="92"/>
        <v>0.94130118526176854</v>
      </c>
      <c r="AC375" s="184">
        <f t="shared" si="92"/>
        <v>0.94130118526176854</v>
      </c>
      <c r="AD375" s="184">
        <f t="shared" ref="AD375:AO380" si="93">1/((1+AD$81)*(1+AD$59))^$K375</f>
        <v>0.94130118526176854</v>
      </c>
      <c r="AE375" s="184">
        <f t="shared" si="93"/>
        <v>0.94130118526176854</v>
      </c>
      <c r="AF375" s="184">
        <f t="shared" si="93"/>
        <v>0.94130118526176854</v>
      </c>
      <c r="AG375" s="184">
        <f t="shared" si="93"/>
        <v>0.94130118526176854</v>
      </c>
      <c r="AH375" s="184">
        <f t="shared" si="93"/>
        <v>0.94130118526176854</v>
      </c>
      <c r="AI375" s="184">
        <f t="shared" si="93"/>
        <v>0.94130118526176854</v>
      </c>
      <c r="AJ375" s="184">
        <f t="shared" si="93"/>
        <v>0.94130118526176854</v>
      </c>
      <c r="AK375" s="184">
        <f t="shared" si="93"/>
        <v>0.94130118526176854</v>
      </c>
      <c r="AL375" s="184">
        <f t="shared" si="93"/>
        <v>0.94130118526176854</v>
      </c>
      <c r="AM375" s="184">
        <f t="shared" si="93"/>
        <v>0.94130118526176854</v>
      </c>
      <c r="AN375" s="184">
        <f t="shared" si="93"/>
        <v>0.94130118526176854</v>
      </c>
      <c r="AO375" s="184">
        <f t="shared" si="93"/>
        <v>0.94130118526176854</v>
      </c>
    </row>
    <row r="376" spans="7:41" ht="14.25" customHeight="1">
      <c r="G376" s="22"/>
      <c r="H376" s="180"/>
      <c r="J376" s="315"/>
      <c r="K376" s="183">
        <v>2</v>
      </c>
      <c r="L376" s="183"/>
      <c r="M376" s="184">
        <f t="shared" si="91"/>
        <v>0.88604792137521038</v>
      </c>
      <c r="N376" s="184">
        <f t="shared" si="92"/>
        <v>0.88604792137521038</v>
      </c>
      <c r="O376" s="184">
        <f t="shared" si="92"/>
        <v>0.88604792137521038</v>
      </c>
      <c r="P376" s="184">
        <f t="shared" si="92"/>
        <v>0.88604792137521038</v>
      </c>
      <c r="Q376" s="184">
        <f t="shared" si="92"/>
        <v>0.88604792137521038</v>
      </c>
      <c r="R376" s="184">
        <f t="shared" si="92"/>
        <v>0.88604792137521038</v>
      </c>
      <c r="S376" s="184">
        <f t="shared" si="92"/>
        <v>0.88604792137521038</v>
      </c>
      <c r="T376" s="184">
        <f t="shared" si="92"/>
        <v>0.88604792137521038</v>
      </c>
      <c r="U376" s="184">
        <f t="shared" si="92"/>
        <v>0.88604792137521038</v>
      </c>
      <c r="V376" s="184">
        <f t="shared" si="92"/>
        <v>0.88604792137521038</v>
      </c>
      <c r="W376" s="184">
        <f t="shared" si="92"/>
        <v>0.88604792137521038</v>
      </c>
      <c r="X376" s="184">
        <f t="shared" si="92"/>
        <v>0.88604792137521038</v>
      </c>
      <c r="Y376" s="184">
        <f t="shared" si="92"/>
        <v>0.88604792137521038</v>
      </c>
      <c r="Z376" s="184">
        <f t="shared" si="92"/>
        <v>0.88604792137521038</v>
      </c>
      <c r="AA376" s="184">
        <f t="shared" si="92"/>
        <v>0.88604792137521038</v>
      </c>
      <c r="AB376" s="184">
        <f t="shared" si="92"/>
        <v>0.88604792137521038</v>
      </c>
      <c r="AC376" s="184">
        <f t="shared" si="92"/>
        <v>0.88604792137521038</v>
      </c>
      <c r="AD376" s="184">
        <f t="shared" si="93"/>
        <v>0.88604792137521038</v>
      </c>
      <c r="AE376" s="184">
        <f t="shared" si="93"/>
        <v>0.88604792137521038</v>
      </c>
      <c r="AF376" s="184">
        <f t="shared" si="93"/>
        <v>0.88604792137521038</v>
      </c>
      <c r="AG376" s="184">
        <f t="shared" si="93"/>
        <v>0.88604792137521038</v>
      </c>
      <c r="AH376" s="184">
        <f t="shared" si="93"/>
        <v>0.88604792137521038</v>
      </c>
      <c r="AI376" s="184">
        <f t="shared" si="93"/>
        <v>0.88604792137521038</v>
      </c>
      <c r="AJ376" s="184">
        <f t="shared" si="93"/>
        <v>0.88604792137521038</v>
      </c>
      <c r="AK376" s="184">
        <f t="shared" si="93"/>
        <v>0.88604792137521038</v>
      </c>
      <c r="AL376" s="184">
        <f t="shared" si="93"/>
        <v>0.88604792137521038</v>
      </c>
      <c r="AM376" s="184">
        <f t="shared" si="93"/>
        <v>0.88604792137521038</v>
      </c>
      <c r="AN376" s="184">
        <f t="shared" si="93"/>
        <v>0.88604792137521038</v>
      </c>
      <c r="AO376" s="184">
        <f t="shared" si="93"/>
        <v>0.88604792137521038</v>
      </c>
    </row>
    <row r="377" spans="7:41" ht="14.25" customHeight="1">
      <c r="G377" s="22"/>
      <c r="H377" s="180"/>
      <c r="J377" s="315"/>
      <c r="K377" s="183">
        <v>3</v>
      </c>
      <c r="L377" s="183"/>
      <c r="M377" s="184">
        <f t="shared" si="91"/>
        <v>0.83403795858921193</v>
      </c>
      <c r="N377" s="184">
        <f t="shared" si="92"/>
        <v>0.83403795858921193</v>
      </c>
      <c r="O377" s="184">
        <f t="shared" si="92"/>
        <v>0.83403795858921193</v>
      </c>
      <c r="P377" s="184">
        <f t="shared" si="92"/>
        <v>0.83403795858921193</v>
      </c>
      <c r="Q377" s="184">
        <f t="shared" si="92"/>
        <v>0.83403795858921193</v>
      </c>
      <c r="R377" s="184">
        <f t="shared" si="92"/>
        <v>0.83403795858921193</v>
      </c>
      <c r="S377" s="184">
        <f t="shared" si="92"/>
        <v>0.83403795858921193</v>
      </c>
      <c r="T377" s="184">
        <f t="shared" si="92"/>
        <v>0.83403795858921193</v>
      </c>
      <c r="U377" s="184">
        <f t="shared" si="92"/>
        <v>0.83403795858921193</v>
      </c>
      <c r="V377" s="184">
        <f t="shared" si="92"/>
        <v>0.83403795858921193</v>
      </c>
      <c r="W377" s="184">
        <f t="shared" si="92"/>
        <v>0.83403795858921193</v>
      </c>
      <c r="X377" s="184">
        <f t="shared" si="92"/>
        <v>0.83403795858921193</v>
      </c>
      <c r="Y377" s="184">
        <f t="shared" si="92"/>
        <v>0.83403795858921193</v>
      </c>
      <c r="Z377" s="184">
        <f t="shared" si="92"/>
        <v>0.83403795858921193</v>
      </c>
      <c r="AA377" s="184">
        <f t="shared" si="92"/>
        <v>0.83403795858921193</v>
      </c>
      <c r="AB377" s="184">
        <f t="shared" si="92"/>
        <v>0.83403795858921193</v>
      </c>
      <c r="AC377" s="184">
        <f t="shared" si="92"/>
        <v>0.83403795858921193</v>
      </c>
      <c r="AD377" s="184">
        <f t="shared" si="93"/>
        <v>0.83403795858921193</v>
      </c>
      <c r="AE377" s="184">
        <f t="shared" si="93"/>
        <v>0.83403795858921193</v>
      </c>
      <c r="AF377" s="184">
        <f t="shared" si="93"/>
        <v>0.83403795858921193</v>
      </c>
      <c r="AG377" s="184">
        <f t="shared" si="93"/>
        <v>0.83403795858921193</v>
      </c>
      <c r="AH377" s="184">
        <f t="shared" si="93"/>
        <v>0.83403795858921193</v>
      </c>
      <c r="AI377" s="184">
        <f t="shared" si="93"/>
        <v>0.83403795858921193</v>
      </c>
      <c r="AJ377" s="184">
        <f t="shared" si="93"/>
        <v>0.83403795858921193</v>
      </c>
      <c r="AK377" s="184">
        <f t="shared" si="93"/>
        <v>0.83403795858921193</v>
      </c>
      <c r="AL377" s="184">
        <f t="shared" si="93"/>
        <v>0.83403795858921193</v>
      </c>
      <c r="AM377" s="184">
        <f t="shared" si="93"/>
        <v>0.83403795858921193</v>
      </c>
      <c r="AN377" s="184">
        <f t="shared" si="93"/>
        <v>0.83403795858921193</v>
      </c>
      <c r="AO377" s="184">
        <f t="shared" si="93"/>
        <v>0.83403795858921193</v>
      </c>
    </row>
    <row r="378" spans="7:41" ht="14.25" customHeight="1">
      <c r="G378" s="22"/>
      <c r="H378" s="180"/>
      <c r="J378" s="315"/>
      <c r="K378" s="183">
        <v>4</v>
      </c>
      <c r="L378" s="183"/>
      <c r="M378" s="184">
        <f t="shared" si="91"/>
        <v>0.78508091897333088</v>
      </c>
      <c r="N378" s="184">
        <f t="shared" si="92"/>
        <v>0.78508091897333088</v>
      </c>
      <c r="O378" s="184">
        <f t="shared" si="92"/>
        <v>0.78508091897333088</v>
      </c>
      <c r="P378" s="184">
        <f t="shared" si="92"/>
        <v>0.78508091897333088</v>
      </c>
      <c r="Q378" s="184">
        <f t="shared" si="92"/>
        <v>0.78508091897333088</v>
      </c>
      <c r="R378" s="184">
        <f t="shared" si="92"/>
        <v>0.78508091897333088</v>
      </c>
      <c r="S378" s="184">
        <f t="shared" si="92"/>
        <v>0.78508091897333088</v>
      </c>
      <c r="T378" s="184">
        <f t="shared" si="92"/>
        <v>0.78508091897333088</v>
      </c>
      <c r="U378" s="184">
        <f t="shared" si="92"/>
        <v>0.78508091897333088</v>
      </c>
      <c r="V378" s="184">
        <f t="shared" si="92"/>
        <v>0.78508091897333088</v>
      </c>
      <c r="W378" s="184">
        <f t="shared" si="92"/>
        <v>0.78508091897333088</v>
      </c>
      <c r="X378" s="184">
        <f t="shared" si="92"/>
        <v>0.78508091897333088</v>
      </c>
      <c r="Y378" s="184">
        <f t="shared" si="92"/>
        <v>0.78508091897333088</v>
      </c>
      <c r="Z378" s="184">
        <f t="shared" si="92"/>
        <v>0.78508091897333088</v>
      </c>
      <c r="AA378" s="184">
        <f t="shared" si="92"/>
        <v>0.78508091897333088</v>
      </c>
      <c r="AB378" s="184">
        <f t="shared" si="92"/>
        <v>0.78508091897333088</v>
      </c>
      <c r="AC378" s="184">
        <f t="shared" si="92"/>
        <v>0.78508091897333088</v>
      </c>
      <c r="AD378" s="184">
        <f t="shared" si="93"/>
        <v>0.78508091897333088</v>
      </c>
      <c r="AE378" s="184">
        <f t="shared" si="93"/>
        <v>0.78508091897333088</v>
      </c>
      <c r="AF378" s="184">
        <f t="shared" si="93"/>
        <v>0.78508091897333088</v>
      </c>
      <c r="AG378" s="184">
        <f t="shared" si="93"/>
        <v>0.78508091897333088</v>
      </c>
      <c r="AH378" s="184">
        <f t="shared" si="93"/>
        <v>0.78508091897333088</v>
      </c>
      <c r="AI378" s="184">
        <f t="shared" si="93"/>
        <v>0.78508091897333088</v>
      </c>
      <c r="AJ378" s="184">
        <f t="shared" si="93"/>
        <v>0.78508091897333088</v>
      </c>
      <c r="AK378" s="184">
        <f t="shared" si="93"/>
        <v>0.78508091897333088</v>
      </c>
      <c r="AL378" s="184">
        <f t="shared" si="93"/>
        <v>0.78508091897333088</v>
      </c>
      <c r="AM378" s="184">
        <f t="shared" si="93"/>
        <v>0.78508091897333088</v>
      </c>
      <c r="AN378" s="184">
        <f t="shared" si="93"/>
        <v>0.78508091897333088</v>
      </c>
      <c r="AO378" s="184">
        <f t="shared" si="93"/>
        <v>0.78508091897333088</v>
      </c>
    </row>
    <row r="379" spans="7:41" ht="14.25" customHeight="1">
      <c r="G379" s="22"/>
      <c r="H379" s="180"/>
      <c r="J379" s="315"/>
      <c r="K379" s="183">
        <v>5</v>
      </c>
      <c r="L379" s="183"/>
      <c r="M379" s="184">
        <f t="shared" si="91"/>
        <v>0.73899759955599487</v>
      </c>
      <c r="N379" s="184">
        <f t="shared" si="92"/>
        <v>0.73899759955599487</v>
      </c>
      <c r="O379" s="184">
        <f t="shared" si="92"/>
        <v>0.73899759955599487</v>
      </c>
      <c r="P379" s="184">
        <f t="shared" si="92"/>
        <v>0.73899759955599487</v>
      </c>
      <c r="Q379" s="184">
        <f t="shared" si="92"/>
        <v>0.73899759955599487</v>
      </c>
      <c r="R379" s="184">
        <f t="shared" si="92"/>
        <v>0.73899759955599487</v>
      </c>
      <c r="S379" s="184">
        <f t="shared" si="92"/>
        <v>0.73899759955599487</v>
      </c>
      <c r="T379" s="184">
        <f t="shared" si="92"/>
        <v>0.73899759955599487</v>
      </c>
      <c r="U379" s="184">
        <f t="shared" si="92"/>
        <v>0.73899759955599487</v>
      </c>
      <c r="V379" s="184">
        <f t="shared" si="92"/>
        <v>0.73899759955599487</v>
      </c>
      <c r="W379" s="184">
        <f t="shared" si="92"/>
        <v>0.73899759955599487</v>
      </c>
      <c r="X379" s="184">
        <f t="shared" si="92"/>
        <v>0.73899759955599487</v>
      </c>
      <c r="Y379" s="184">
        <f t="shared" si="92"/>
        <v>0.73899759955599487</v>
      </c>
      <c r="Z379" s="184">
        <f t="shared" si="92"/>
        <v>0.73899759955599487</v>
      </c>
      <c r="AA379" s="184">
        <f t="shared" si="92"/>
        <v>0.73899759955599487</v>
      </c>
      <c r="AB379" s="184">
        <f t="shared" si="92"/>
        <v>0.73899759955599487</v>
      </c>
      <c r="AC379" s="184">
        <f t="shared" si="92"/>
        <v>0.73899759955599487</v>
      </c>
      <c r="AD379" s="184">
        <f t="shared" si="93"/>
        <v>0.73899759955599487</v>
      </c>
      <c r="AE379" s="184">
        <f t="shared" si="93"/>
        <v>0.73899759955599487</v>
      </c>
      <c r="AF379" s="184">
        <f t="shared" si="93"/>
        <v>0.73899759955599487</v>
      </c>
      <c r="AG379" s="184">
        <f t="shared" si="93"/>
        <v>0.73899759955599487</v>
      </c>
      <c r="AH379" s="184">
        <f t="shared" si="93"/>
        <v>0.73899759955599487</v>
      </c>
      <c r="AI379" s="184">
        <f t="shared" si="93"/>
        <v>0.73899759955599487</v>
      </c>
      <c r="AJ379" s="184">
        <f t="shared" si="93"/>
        <v>0.73899759955599487</v>
      </c>
      <c r="AK379" s="184">
        <f t="shared" si="93"/>
        <v>0.73899759955599487</v>
      </c>
      <c r="AL379" s="184">
        <f t="shared" si="93"/>
        <v>0.73899759955599487</v>
      </c>
      <c r="AM379" s="184">
        <f t="shared" si="93"/>
        <v>0.73899759955599487</v>
      </c>
      <c r="AN379" s="184">
        <f t="shared" si="93"/>
        <v>0.73899759955599487</v>
      </c>
      <c r="AO379" s="184">
        <f t="shared" si="93"/>
        <v>0.73899759955599487</v>
      </c>
    </row>
    <row r="380" spans="7:41" ht="14.25" customHeight="1">
      <c r="G380" s="22"/>
      <c r="H380" s="180"/>
      <c r="J380" s="315"/>
      <c r="K380" s="183">
        <v>6</v>
      </c>
      <c r="L380" s="183"/>
      <c r="M380" s="184">
        <f t="shared" si="91"/>
        <v>0.69561931636765983</v>
      </c>
      <c r="N380" s="184">
        <f t="shared" si="92"/>
        <v>0.69561931636765983</v>
      </c>
      <c r="O380" s="184">
        <f t="shared" si="92"/>
        <v>0.69561931636765983</v>
      </c>
      <c r="P380" s="184">
        <f t="shared" si="92"/>
        <v>0.69561931636765983</v>
      </c>
      <c r="Q380" s="184">
        <f t="shared" si="92"/>
        <v>0.69561931636765983</v>
      </c>
      <c r="R380" s="184">
        <f t="shared" si="92"/>
        <v>0.69561931636765983</v>
      </c>
      <c r="S380" s="184">
        <f t="shared" si="92"/>
        <v>0.69561931636765983</v>
      </c>
      <c r="T380" s="184">
        <f t="shared" si="92"/>
        <v>0.69561931636765983</v>
      </c>
      <c r="U380" s="184">
        <f t="shared" si="92"/>
        <v>0.69561931636765983</v>
      </c>
      <c r="V380" s="184">
        <f t="shared" si="92"/>
        <v>0.69561931636765983</v>
      </c>
      <c r="W380" s="184">
        <f t="shared" si="92"/>
        <v>0.69561931636765983</v>
      </c>
      <c r="X380" s="184">
        <f t="shared" si="92"/>
        <v>0.69561931636765983</v>
      </c>
      <c r="Y380" s="184">
        <f t="shared" si="92"/>
        <v>0.69561931636765983</v>
      </c>
      <c r="Z380" s="184">
        <f t="shared" si="92"/>
        <v>0.69561931636765983</v>
      </c>
      <c r="AA380" s="184">
        <f t="shared" si="92"/>
        <v>0.69561931636765983</v>
      </c>
      <c r="AB380" s="184">
        <f t="shared" si="92"/>
        <v>0.69561931636765983</v>
      </c>
      <c r="AC380" s="184">
        <f t="shared" si="92"/>
        <v>0.69561931636765983</v>
      </c>
      <c r="AD380" s="184">
        <f t="shared" si="93"/>
        <v>0.69561931636765983</v>
      </c>
      <c r="AE380" s="184">
        <f t="shared" si="93"/>
        <v>0.69561931636765983</v>
      </c>
      <c r="AF380" s="184">
        <f t="shared" si="93"/>
        <v>0.69561931636765983</v>
      </c>
      <c r="AG380" s="184">
        <f t="shared" si="93"/>
        <v>0.69561931636765983</v>
      </c>
      <c r="AH380" s="184">
        <f t="shared" si="93"/>
        <v>0.69561931636765983</v>
      </c>
      <c r="AI380" s="184">
        <f t="shared" si="93"/>
        <v>0.69561931636765983</v>
      </c>
      <c r="AJ380" s="184">
        <f t="shared" si="93"/>
        <v>0.69561931636765983</v>
      </c>
      <c r="AK380" s="184">
        <f t="shared" si="93"/>
        <v>0.69561931636765983</v>
      </c>
      <c r="AL380" s="184">
        <f t="shared" si="93"/>
        <v>0.69561931636765983</v>
      </c>
      <c r="AM380" s="184">
        <f t="shared" si="93"/>
        <v>0.69561931636765983</v>
      </c>
      <c r="AN380" s="184">
        <f t="shared" si="93"/>
        <v>0.69561931636765983</v>
      </c>
      <c r="AO380" s="184">
        <f t="shared" si="93"/>
        <v>0.69561931636765983</v>
      </c>
    </row>
    <row r="381" spans="7:41" ht="14.25" customHeight="1">
      <c r="G381" s="22"/>
      <c r="H381" s="180"/>
      <c r="J381" s="315"/>
      <c r="K381" s="183" t="s">
        <v>188</v>
      </c>
      <c r="L381" s="183"/>
      <c r="M381" s="128">
        <v>2022</v>
      </c>
      <c r="N381" s="128">
        <v>2023</v>
      </c>
      <c r="O381" s="128">
        <v>2024</v>
      </c>
      <c r="P381" s="128">
        <v>2025</v>
      </c>
      <c r="Q381" s="128">
        <v>2026</v>
      </c>
      <c r="R381" s="128">
        <v>2027</v>
      </c>
      <c r="S381" s="128">
        <v>2028</v>
      </c>
      <c r="T381" s="128">
        <v>2029</v>
      </c>
      <c r="U381" s="128">
        <v>2030</v>
      </c>
      <c r="V381" s="128">
        <v>2031</v>
      </c>
      <c r="W381" s="128">
        <v>2032</v>
      </c>
      <c r="X381" s="128">
        <v>2033</v>
      </c>
      <c r="Y381" s="128">
        <v>2034</v>
      </c>
      <c r="Z381" s="128">
        <v>2035</v>
      </c>
      <c r="AA381" s="128">
        <v>2036</v>
      </c>
      <c r="AB381" s="128">
        <v>2037</v>
      </c>
      <c r="AC381" s="128">
        <v>2038</v>
      </c>
      <c r="AD381" s="128">
        <v>2039</v>
      </c>
      <c r="AE381" s="128">
        <v>2040</v>
      </c>
      <c r="AF381" s="128">
        <v>2041</v>
      </c>
      <c r="AG381" s="128">
        <v>2042</v>
      </c>
      <c r="AH381" s="128">
        <v>2043</v>
      </c>
      <c r="AI381" s="128">
        <v>2044</v>
      </c>
      <c r="AJ381" s="128">
        <v>2045</v>
      </c>
      <c r="AK381" s="128">
        <v>2046</v>
      </c>
      <c r="AL381" s="128">
        <v>2047</v>
      </c>
      <c r="AM381" s="128">
        <v>2048</v>
      </c>
      <c r="AN381" s="128">
        <v>2049</v>
      </c>
      <c r="AO381" s="128">
        <v>2050</v>
      </c>
    </row>
    <row r="382" spans="7:41" ht="14.25" customHeight="1">
      <c r="G382" s="22"/>
      <c r="H382" s="180"/>
      <c r="J382" s="315"/>
      <c r="K382" s="183">
        <v>1</v>
      </c>
      <c r="L382" s="183"/>
      <c r="M382" s="184">
        <f t="shared" ref="M382:M387" si="94">1/((1+M$80)*(1+M$59))^$K382</f>
        <v>0.94130118526176854</v>
      </c>
      <c r="N382" s="184">
        <f t="shared" ref="N382:AC387" si="95">1/((1+N$82)*(1+N$59))^$K382</f>
        <v>0.94130118526176854</v>
      </c>
      <c r="O382" s="184">
        <f t="shared" si="95"/>
        <v>0.94130118526176854</v>
      </c>
      <c r="P382" s="184">
        <f t="shared" si="95"/>
        <v>0.94130118526176854</v>
      </c>
      <c r="Q382" s="184">
        <f t="shared" si="95"/>
        <v>0.94130118526176854</v>
      </c>
      <c r="R382" s="184">
        <f t="shared" si="95"/>
        <v>0.94130118526176854</v>
      </c>
      <c r="S382" s="184">
        <f t="shared" si="95"/>
        <v>0.94130118526176854</v>
      </c>
      <c r="T382" s="184">
        <f t="shared" si="95"/>
        <v>0.94130118526176854</v>
      </c>
      <c r="U382" s="184">
        <f t="shared" si="95"/>
        <v>0.94130118526176854</v>
      </c>
      <c r="V382" s="184">
        <f t="shared" si="95"/>
        <v>0.94130118526176854</v>
      </c>
      <c r="W382" s="184">
        <f t="shared" si="95"/>
        <v>0.94130118526176854</v>
      </c>
      <c r="X382" s="184">
        <f t="shared" si="95"/>
        <v>0.94130118526176854</v>
      </c>
      <c r="Y382" s="184">
        <f t="shared" si="95"/>
        <v>0.94130118526176854</v>
      </c>
      <c r="Z382" s="184">
        <f t="shared" si="95"/>
        <v>0.94130118526176854</v>
      </c>
      <c r="AA382" s="184">
        <f t="shared" si="95"/>
        <v>0.94130118526176854</v>
      </c>
      <c r="AB382" s="184">
        <f t="shared" si="95"/>
        <v>0.94130118526176854</v>
      </c>
      <c r="AC382" s="184">
        <f t="shared" si="95"/>
        <v>0.94130118526176854</v>
      </c>
      <c r="AD382" s="184">
        <f t="shared" ref="AD382:AO387" si="96">1/((1+AD$82)*(1+AD$59))^$K382</f>
        <v>0.94130118526176854</v>
      </c>
      <c r="AE382" s="184">
        <f t="shared" si="96"/>
        <v>0.94130118526176854</v>
      </c>
      <c r="AF382" s="184">
        <f t="shared" si="96"/>
        <v>0.94130118526176854</v>
      </c>
      <c r="AG382" s="184">
        <f t="shared" si="96"/>
        <v>0.94130118526176854</v>
      </c>
      <c r="AH382" s="184">
        <f t="shared" si="96"/>
        <v>0.94130118526176854</v>
      </c>
      <c r="AI382" s="184">
        <f t="shared" si="96"/>
        <v>0.94130118526176854</v>
      </c>
      <c r="AJ382" s="184">
        <f t="shared" si="96"/>
        <v>0.94130118526176854</v>
      </c>
      <c r="AK382" s="184">
        <f t="shared" si="96"/>
        <v>0.94130118526176854</v>
      </c>
      <c r="AL382" s="184">
        <f t="shared" si="96"/>
        <v>0.94130118526176854</v>
      </c>
      <c r="AM382" s="184">
        <f t="shared" si="96"/>
        <v>0.94130118526176854</v>
      </c>
      <c r="AN382" s="184">
        <f t="shared" si="96"/>
        <v>0.94130118526176854</v>
      </c>
      <c r="AO382" s="184">
        <f t="shared" si="96"/>
        <v>0.94130118526176854</v>
      </c>
    </row>
    <row r="383" spans="7:41" ht="14.25" customHeight="1">
      <c r="G383" s="22"/>
      <c r="H383" s="180"/>
      <c r="J383" s="315"/>
      <c r="K383" s="183">
        <v>2</v>
      </c>
      <c r="L383" s="183"/>
      <c r="M383" s="184">
        <f t="shared" si="94"/>
        <v>0.88604792137521038</v>
      </c>
      <c r="N383" s="184">
        <f t="shared" si="95"/>
        <v>0.88604792137521038</v>
      </c>
      <c r="O383" s="184">
        <f t="shared" si="95"/>
        <v>0.88604792137521038</v>
      </c>
      <c r="P383" s="184">
        <f t="shared" si="95"/>
        <v>0.88604792137521038</v>
      </c>
      <c r="Q383" s="184">
        <f t="shared" si="95"/>
        <v>0.88604792137521038</v>
      </c>
      <c r="R383" s="184">
        <f t="shared" si="95"/>
        <v>0.88604792137521038</v>
      </c>
      <c r="S383" s="184">
        <f t="shared" si="95"/>
        <v>0.88604792137521038</v>
      </c>
      <c r="T383" s="184">
        <f t="shared" si="95"/>
        <v>0.88604792137521038</v>
      </c>
      <c r="U383" s="184">
        <f t="shared" si="95"/>
        <v>0.88604792137521038</v>
      </c>
      <c r="V383" s="184">
        <f t="shared" si="95"/>
        <v>0.88604792137521038</v>
      </c>
      <c r="W383" s="184">
        <f t="shared" si="95"/>
        <v>0.88604792137521038</v>
      </c>
      <c r="X383" s="184">
        <f t="shared" si="95"/>
        <v>0.88604792137521038</v>
      </c>
      <c r="Y383" s="184">
        <f t="shared" si="95"/>
        <v>0.88604792137521038</v>
      </c>
      <c r="Z383" s="184">
        <f t="shared" si="95"/>
        <v>0.88604792137521038</v>
      </c>
      <c r="AA383" s="184">
        <f t="shared" si="95"/>
        <v>0.88604792137521038</v>
      </c>
      <c r="AB383" s="184">
        <f t="shared" si="95"/>
        <v>0.88604792137521038</v>
      </c>
      <c r="AC383" s="184">
        <f t="shared" si="95"/>
        <v>0.88604792137521038</v>
      </c>
      <c r="AD383" s="184">
        <f t="shared" si="96"/>
        <v>0.88604792137521038</v>
      </c>
      <c r="AE383" s="184">
        <f t="shared" si="96"/>
        <v>0.88604792137521038</v>
      </c>
      <c r="AF383" s="184">
        <f t="shared" si="96"/>
        <v>0.88604792137521038</v>
      </c>
      <c r="AG383" s="184">
        <f t="shared" si="96"/>
        <v>0.88604792137521038</v>
      </c>
      <c r="AH383" s="184">
        <f t="shared" si="96"/>
        <v>0.88604792137521038</v>
      </c>
      <c r="AI383" s="184">
        <f t="shared" si="96"/>
        <v>0.88604792137521038</v>
      </c>
      <c r="AJ383" s="184">
        <f t="shared" si="96"/>
        <v>0.88604792137521038</v>
      </c>
      <c r="AK383" s="184">
        <f t="shared" si="96"/>
        <v>0.88604792137521038</v>
      </c>
      <c r="AL383" s="184">
        <f t="shared" si="96"/>
        <v>0.88604792137521038</v>
      </c>
      <c r="AM383" s="184">
        <f t="shared" si="96"/>
        <v>0.88604792137521038</v>
      </c>
      <c r="AN383" s="184">
        <f t="shared" si="96"/>
        <v>0.88604792137521038</v>
      </c>
      <c r="AO383" s="184">
        <f t="shared" si="96"/>
        <v>0.88604792137521038</v>
      </c>
    </row>
    <row r="384" spans="7:41" ht="14.25" customHeight="1">
      <c r="G384" s="22"/>
      <c r="H384" s="180"/>
      <c r="J384" s="315"/>
      <c r="K384" s="183">
        <v>3</v>
      </c>
      <c r="L384" s="183"/>
      <c r="M384" s="184">
        <f t="shared" si="94"/>
        <v>0.83403795858921193</v>
      </c>
      <c r="N384" s="184">
        <f t="shared" si="95"/>
        <v>0.83403795858921193</v>
      </c>
      <c r="O384" s="184">
        <f t="shared" si="95"/>
        <v>0.83403795858921193</v>
      </c>
      <c r="P384" s="184">
        <f t="shared" si="95"/>
        <v>0.83403795858921193</v>
      </c>
      <c r="Q384" s="184">
        <f t="shared" si="95"/>
        <v>0.83403795858921193</v>
      </c>
      <c r="R384" s="184">
        <f t="shared" si="95"/>
        <v>0.83403795858921193</v>
      </c>
      <c r="S384" s="184">
        <f t="shared" si="95"/>
        <v>0.83403795858921193</v>
      </c>
      <c r="T384" s="184">
        <f t="shared" si="95"/>
        <v>0.83403795858921193</v>
      </c>
      <c r="U384" s="184">
        <f t="shared" si="95"/>
        <v>0.83403795858921193</v>
      </c>
      <c r="V384" s="184">
        <f t="shared" si="95"/>
        <v>0.83403795858921193</v>
      </c>
      <c r="W384" s="184">
        <f t="shared" si="95"/>
        <v>0.83403795858921193</v>
      </c>
      <c r="X384" s="184">
        <f t="shared" si="95"/>
        <v>0.83403795858921193</v>
      </c>
      <c r="Y384" s="184">
        <f t="shared" si="95"/>
        <v>0.83403795858921193</v>
      </c>
      <c r="Z384" s="184">
        <f t="shared" si="95"/>
        <v>0.83403795858921193</v>
      </c>
      <c r="AA384" s="184">
        <f t="shared" si="95"/>
        <v>0.83403795858921193</v>
      </c>
      <c r="AB384" s="184">
        <f t="shared" si="95"/>
        <v>0.83403795858921193</v>
      </c>
      <c r="AC384" s="184">
        <f t="shared" si="95"/>
        <v>0.83403795858921193</v>
      </c>
      <c r="AD384" s="184">
        <f t="shared" si="96"/>
        <v>0.83403795858921193</v>
      </c>
      <c r="AE384" s="184">
        <f t="shared" si="96"/>
        <v>0.83403795858921193</v>
      </c>
      <c r="AF384" s="184">
        <f t="shared" si="96"/>
        <v>0.83403795858921193</v>
      </c>
      <c r="AG384" s="184">
        <f t="shared" si="96"/>
        <v>0.83403795858921193</v>
      </c>
      <c r="AH384" s="184">
        <f t="shared" si="96"/>
        <v>0.83403795858921193</v>
      </c>
      <c r="AI384" s="184">
        <f t="shared" si="96"/>
        <v>0.83403795858921193</v>
      </c>
      <c r="AJ384" s="184">
        <f t="shared" si="96"/>
        <v>0.83403795858921193</v>
      </c>
      <c r="AK384" s="184">
        <f t="shared" si="96"/>
        <v>0.83403795858921193</v>
      </c>
      <c r="AL384" s="184">
        <f t="shared" si="96"/>
        <v>0.83403795858921193</v>
      </c>
      <c r="AM384" s="184">
        <f t="shared" si="96"/>
        <v>0.83403795858921193</v>
      </c>
      <c r="AN384" s="184">
        <f t="shared" si="96"/>
        <v>0.83403795858921193</v>
      </c>
      <c r="AO384" s="184">
        <f t="shared" si="96"/>
        <v>0.83403795858921193</v>
      </c>
    </row>
    <row r="385" spans="6:41" ht="14.25" customHeight="1">
      <c r="G385" s="22"/>
      <c r="H385" s="180"/>
      <c r="J385" s="315"/>
      <c r="K385" s="183">
        <v>4</v>
      </c>
      <c r="L385" s="183"/>
      <c r="M385" s="184">
        <f t="shared" si="94"/>
        <v>0.78508091897333088</v>
      </c>
      <c r="N385" s="184">
        <f t="shared" si="95"/>
        <v>0.78508091897333088</v>
      </c>
      <c r="O385" s="184">
        <f t="shared" si="95"/>
        <v>0.78508091897333088</v>
      </c>
      <c r="P385" s="184">
        <f t="shared" si="95"/>
        <v>0.78508091897333088</v>
      </c>
      <c r="Q385" s="184">
        <f t="shared" si="95"/>
        <v>0.78508091897333088</v>
      </c>
      <c r="R385" s="184">
        <f t="shared" si="95"/>
        <v>0.78508091897333088</v>
      </c>
      <c r="S385" s="184">
        <f t="shared" si="95"/>
        <v>0.78508091897333088</v>
      </c>
      <c r="T385" s="184">
        <f t="shared" si="95"/>
        <v>0.78508091897333088</v>
      </c>
      <c r="U385" s="184">
        <f t="shared" si="95"/>
        <v>0.78508091897333088</v>
      </c>
      <c r="V385" s="184">
        <f t="shared" si="95"/>
        <v>0.78508091897333088</v>
      </c>
      <c r="W385" s="184">
        <f t="shared" si="95"/>
        <v>0.78508091897333088</v>
      </c>
      <c r="X385" s="184">
        <f t="shared" si="95"/>
        <v>0.78508091897333088</v>
      </c>
      <c r="Y385" s="184">
        <f t="shared" si="95"/>
        <v>0.78508091897333088</v>
      </c>
      <c r="Z385" s="184">
        <f t="shared" si="95"/>
        <v>0.78508091897333088</v>
      </c>
      <c r="AA385" s="184">
        <f t="shared" si="95"/>
        <v>0.78508091897333088</v>
      </c>
      <c r="AB385" s="184">
        <f t="shared" si="95"/>
        <v>0.78508091897333088</v>
      </c>
      <c r="AC385" s="184">
        <f t="shared" si="95"/>
        <v>0.78508091897333088</v>
      </c>
      <c r="AD385" s="184">
        <f t="shared" si="96"/>
        <v>0.78508091897333088</v>
      </c>
      <c r="AE385" s="184">
        <f t="shared" si="96"/>
        <v>0.78508091897333088</v>
      </c>
      <c r="AF385" s="184">
        <f t="shared" si="96"/>
        <v>0.78508091897333088</v>
      </c>
      <c r="AG385" s="184">
        <f t="shared" si="96"/>
        <v>0.78508091897333088</v>
      </c>
      <c r="AH385" s="184">
        <f t="shared" si="96"/>
        <v>0.78508091897333088</v>
      </c>
      <c r="AI385" s="184">
        <f t="shared" si="96"/>
        <v>0.78508091897333088</v>
      </c>
      <c r="AJ385" s="184">
        <f t="shared" si="96"/>
        <v>0.78508091897333088</v>
      </c>
      <c r="AK385" s="184">
        <f t="shared" si="96"/>
        <v>0.78508091897333088</v>
      </c>
      <c r="AL385" s="184">
        <f t="shared" si="96"/>
        <v>0.78508091897333088</v>
      </c>
      <c r="AM385" s="184">
        <f t="shared" si="96"/>
        <v>0.78508091897333088</v>
      </c>
      <c r="AN385" s="184">
        <f t="shared" si="96"/>
        <v>0.78508091897333088</v>
      </c>
      <c r="AO385" s="184">
        <f t="shared" si="96"/>
        <v>0.78508091897333088</v>
      </c>
    </row>
    <row r="386" spans="6:41" ht="14.25" customHeight="1">
      <c r="G386" s="22"/>
      <c r="H386" s="180"/>
      <c r="J386" s="315"/>
      <c r="K386" s="183">
        <v>5</v>
      </c>
      <c r="L386" s="183"/>
      <c r="M386" s="184">
        <f t="shared" si="94"/>
        <v>0.73899759955599487</v>
      </c>
      <c r="N386" s="184">
        <f t="shared" si="95"/>
        <v>0.73899759955599487</v>
      </c>
      <c r="O386" s="184">
        <f t="shared" si="95"/>
        <v>0.73899759955599487</v>
      </c>
      <c r="P386" s="184">
        <f t="shared" si="95"/>
        <v>0.73899759955599487</v>
      </c>
      <c r="Q386" s="184">
        <f t="shared" si="95"/>
        <v>0.73899759955599487</v>
      </c>
      <c r="R386" s="184">
        <f t="shared" si="95"/>
        <v>0.73899759955599487</v>
      </c>
      <c r="S386" s="184">
        <f t="shared" si="95"/>
        <v>0.73899759955599487</v>
      </c>
      <c r="T386" s="184">
        <f t="shared" si="95"/>
        <v>0.73899759955599487</v>
      </c>
      <c r="U386" s="184">
        <f t="shared" si="95"/>
        <v>0.73899759955599487</v>
      </c>
      <c r="V386" s="184">
        <f t="shared" si="95"/>
        <v>0.73899759955599487</v>
      </c>
      <c r="W386" s="184">
        <f t="shared" si="95"/>
        <v>0.73899759955599487</v>
      </c>
      <c r="X386" s="184">
        <f t="shared" si="95"/>
        <v>0.73899759955599487</v>
      </c>
      <c r="Y386" s="184">
        <f t="shared" si="95"/>
        <v>0.73899759955599487</v>
      </c>
      <c r="Z386" s="184">
        <f t="shared" si="95"/>
        <v>0.73899759955599487</v>
      </c>
      <c r="AA386" s="184">
        <f t="shared" si="95"/>
        <v>0.73899759955599487</v>
      </c>
      <c r="AB386" s="184">
        <f t="shared" si="95"/>
        <v>0.73899759955599487</v>
      </c>
      <c r="AC386" s="184">
        <f t="shared" si="95"/>
        <v>0.73899759955599487</v>
      </c>
      <c r="AD386" s="184">
        <f t="shared" si="96"/>
        <v>0.73899759955599487</v>
      </c>
      <c r="AE386" s="184">
        <f t="shared" si="96"/>
        <v>0.73899759955599487</v>
      </c>
      <c r="AF386" s="184">
        <f t="shared" si="96"/>
        <v>0.73899759955599487</v>
      </c>
      <c r="AG386" s="184">
        <f t="shared" si="96"/>
        <v>0.73899759955599487</v>
      </c>
      <c r="AH386" s="184">
        <f t="shared" si="96"/>
        <v>0.73899759955599487</v>
      </c>
      <c r="AI386" s="184">
        <f t="shared" si="96"/>
        <v>0.73899759955599487</v>
      </c>
      <c r="AJ386" s="184">
        <f t="shared" si="96"/>
        <v>0.73899759955599487</v>
      </c>
      <c r="AK386" s="184">
        <f t="shared" si="96"/>
        <v>0.73899759955599487</v>
      </c>
      <c r="AL386" s="184">
        <f t="shared" si="96"/>
        <v>0.73899759955599487</v>
      </c>
      <c r="AM386" s="184">
        <f t="shared" si="96"/>
        <v>0.73899759955599487</v>
      </c>
      <c r="AN386" s="184">
        <f t="shared" si="96"/>
        <v>0.73899759955599487</v>
      </c>
      <c r="AO386" s="184">
        <f t="shared" si="96"/>
        <v>0.73899759955599487</v>
      </c>
    </row>
    <row r="387" spans="6:41" ht="14.25" customHeight="1">
      <c r="G387" s="133"/>
      <c r="H387" s="180"/>
      <c r="I387" s="134"/>
      <c r="J387" s="316"/>
      <c r="K387" s="183">
        <v>6</v>
      </c>
      <c r="L387" s="183"/>
      <c r="M387" s="184">
        <f t="shared" si="94"/>
        <v>0.69561931636765983</v>
      </c>
      <c r="N387" s="184">
        <f t="shared" si="95"/>
        <v>0.69561931636765983</v>
      </c>
      <c r="O387" s="184">
        <f t="shared" si="95"/>
        <v>0.69561931636765983</v>
      </c>
      <c r="P387" s="184">
        <f t="shared" si="95"/>
        <v>0.69561931636765983</v>
      </c>
      <c r="Q387" s="184">
        <f t="shared" si="95"/>
        <v>0.69561931636765983</v>
      </c>
      <c r="R387" s="184">
        <f t="shared" si="95"/>
        <v>0.69561931636765983</v>
      </c>
      <c r="S387" s="184">
        <f t="shared" si="95"/>
        <v>0.69561931636765983</v>
      </c>
      <c r="T387" s="184">
        <f t="shared" si="95"/>
        <v>0.69561931636765983</v>
      </c>
      <c r="U387" s="184">
        <f t="shared" si="95"/>
        <v>0.69561931636765983</v>
      </c>
      <c r="V387" s="184">
        <f t="shared" si="95"/>
        <v>0.69561931636765983</v>
      </c>
      <c r="W387" s="184">
        <f t="shared" si="95"/>
        <v>0.69561931636765983</v>
      </c>
      <c r="X387" s="184">
        <f t="shared" si="95"/>
        <v>0.69561931636765983</v>
      </c>
      <c r="Y387" s="184">
        <f t="shared" si="95"/>
        <v>0.69561931636765983</v>
      </c>
      <c r="Z387" s="184">
        <f t="shared" si="95"/>
        <v>0.69561931636765983</v>
      </c>
      <c r="AA387" s="184">
        <f t="shared" si="95"/>
        <v>0.69561931636765983</v>
      </c>
      <c r="AB387" s="184">
        <f t="shared" si="95"/>
        <v>0.69561931636765983</v>
      </c>
      <c r="AC387" s="184">
        <f t="shared" si="95"/>
        <v>0.69561931636765983</v>
      </c>
      <c r="AD387" s="184">
        <f t="shared" si="96"/>
        <v>0.69561931636765983</v>
      </c>
      <c r="AE387" s="184">
        <f t="shared" si="96"/>
        <v>0.69561931636765983</v>
      </c>
      <c r="AF387" s="184">
        <f t="shared" si="96"/>
        <v>0.69561931636765983</v>
      </c>
      <c r="AG387" s="184">
        <f t="shared" si="96"/>
        <v>0.69561931636765983</v>
      </c>
      <c r="AH387" s="184">
        <f t="shared" si="96"/>
        <v>0.69561931636765983</v>
      </c>
      <c r="AI387" s="184">
        <f t="shared" si="96"/>
        <v>0.69561931636765983</v>
      </c>
      <c r="AJ387" s="184">
        <f t="shared" si="96"/>
        <v>0.69561931636765983</v>
      </c>
      <c r="AK387" s="184">
        <f t="shared" si="96"/>
        <v>0.69561931636765983</v>
      </c>
      <c r="AL387" s="184">
        <f t="shared" si="96"/>
        <v>0.69561931636765983</v>
      </c>
      <c r="AM387" s="184">
        <f t="shared" si="96"/>
        <v>0.69561931636765983</v>
      </c>
      <c r="AN387" s="184">
        <f t="shared" si="96"/>
        <v>0.69561931636765983</v>
      </c>
      <c r="AO387" s="184">
        <f t="shared" si="96"/>
        <v>0.69561931636765983</v>
      </c>
    </row>
    <row r="388" spans="6:41" ht="14.25" customHeight="1">
      <c r="G388" s="22"/>
    </row>
    <row r="389" spans="6:41" ht="15.75" customHeight="1" thickBot="1">
      <c r="G389" s="22"/>
      <c r="M389" s="128">
        <v>2022</v>
      </c>
      <c r="N389" s="128">
        <v>2023</v>
      </c>
      <c r="O389" s="128">
        <v>2024</v>
      </c>
      <c r="P389" s="128">
        <v>2025</v>
      </c>
      <c r="Q389" s="128">
        <v>2026</v>
      </c>
      <c r="R389" s="128">
        <v>2027</v>
      </c>
      <c r="S389" s="128">
        <v>2028</v>
      </c>
      <c r="T389" s="128">
        <v>2029</v>
      </c>
      <c r="U389" s="128">
        <v>2030</v>
      </c>
      <c r="V389" s="128">
        <v>2031</v>
      </c>
      <c r="W389" s="128">
        <v>2032</v>
      </c>
      <c r="X389" s="128">
        <v>2033</v>
      </c>
      <c r="Y389" s="128">
        <v>2034</v>
      </c>
      <c r="Z389" s="128">
        <v>2035</v>
      </c>
      <c r="AA389" s="128">
        <v>2036</v>
      </c>
      <c r="AB389" s="128">
        <v>2037</v>
      </c>
      <c r="AC389" s="128">
        <v>2038</v>
      </c>
      <c r="AD389" s="128">
        <v>2039</v>
      </c>
      <c r="AE389" s="128">
        <v>2040</v>
      </c>
      <c r="AF389" s="128">
        <v>2041</v>
      </c>
      <c r="AG389" s="128">
        <v>2042</v>
      </c>
      <c r="AH389" s="128">
        <v>2043</v>
      </c>
      <c r="AI389" s="128">
        <v>2044</v>
      </c>
      <c r="AJ389" s="128">
        <v>2045</v>
      </c>
      <c r="AK389" s="128">
        <v>2046</v>
      </c>
      <c r="AL389" s="128">
        <v>2047</v>
      </c>
      <c r="AM389" s="128">
        <v>2048</v>
      </c>
      <c r="AN389" s="128">
        <v>2049</v>
      </c>
      <c r="AO389" s="128">
        <v>2050</v>
      </c>
    </row>
    <row r="390" spans="6:41" ht="14.25" customHeight="1" thickTop="1" thickBot="1">
      <c r="F390" s="204"/>
      <c r="H390" s="180"/>
      <c r="J390" s="303" t="s">
        <v>90</v>
      </c>
      <c r="K390" s="19" t="s">
        <v>224</v>
      </c>
      <c r="L390" s="19" t="s">
        <v>219</v>
      </c>
      <c r="M390" s="202">
        <f t="shared" ref="M390:AO390" si="97">SUMPRODUCT($K$53:$K$55,M$394:M$396,$L$53:$L$55)+SUMPRODUCT($K$53:$K$55,M397:M399,$M$53:$M$55)</f>
        <v>1.0367778184414405</v>
      </c>
      <c r="N390" s="202">
        <f t="shared" si="97"/>
        <v>1.0367778184414405</v>
      </c>
      <c r="O390" s="202">
        <f t="shared" si="97"/>
        <v>1.0367778184414405</v>
      </c>
      <c r="P390" s="202">
        <f t="shared" si="97"/>
        <v>1.0367778184414405</v>
      </c>
      <c r="Q390" s="202">
        <f t="shared" si="97"/>
        <v>1.0367778184414405</v>
      </c>
      <c r="R390" s="202">
        <f t="shared" si="97"/>
        <v>1.0367778184414405</v>
      </c>
      <c r="S390" s="202">
        <f t="shared" si="97"/>
        <v>1.0367778184414405</v>
      </c>
      <c r="T390" s="202">
        <f t="shared" si="97"/>
        <v>1.0367778184414405</v>
      </c>
      <c r="U390" s="202">
        <f t="shared" si="97"/>
        <v>1.0367778184414405</v>
      </c>
      <c r="V390" s="202">
        <f t="shared" si="97"/>
        <v>1.0367778184414405</v>
      </c>
      <c r="W390" s="202">
        <f t="shared" si="97"/>
        <v>1.0367778184414405</v>
      </c>
      <c r="X390" s="202">
        <f t="shared" si="97"/>
        <v>1.0367778184414405</v>
      </c>
      <c r="Y390" s="202">
        <f t="shared" si="97"/>
        <v>1.0367778184414405</v>
      </c>
      <c r="Z390" s="202">
        <f t="shared" si="97"/>
        <v>1.0367778184414405</v>
      </c>
      <c r="AA390" s="202">
        <f t="shared" si="97"/>
        <v>1.0367778184414405</v>
      </c>
      <c r="AB390" s="202">
        <f t="shared" si="97"/>
        <v>1.0367778184414405</v>
      </c>
      <c r="AC390" s="202">
        <f t="shared" si="97"/>
        <v>1.0367778184414405</v>
      </c>
      <c r="AD390" s="202">
        <f t="shared" si="97"/>
        <v>1.0367778184414405</v>
      </c>
      <c r="AE390" s="202">
        <f t="shared" si="97"/>
        <v>1.0367778184414405</v>
      </c>
      <c r="AF390" s="202">
        <f t="shared" si="97"/>
        <v>1.0367778184414405</v>
      </c>
      <c r="AG390" s="202">
        <f t="shared" si="97"/>
        <v>1.0367778184414405</v>
      </c>
      <c r="AH390" s="202">
        <f t="shared" si="97"/>
        <v>1.0367778184414405</v>
      </c>
      <c r="AI390" s="202">
        <f t="shared" si="97"/>
        <v>1.0367778184414405</v>
      </c>
      <c r="AJ390" s="202">
        <f t="shared" si="97"/>
        <v>1.0367778184414405</v>
      </c>
      <c r="AK390" s="202">
        <f t="shared" si="97"/>
        <v>1.0367778184414405</v>
      </c>
      <c r="AL390" s="202">
        <f t="shared" si="97"/>
        <v>1.0367778184414405</v>
      </c>
      <c r="AM390" s="202">
        <f t="shared" si="97"/>
        <v>1.0367778184414405</v>
      </c>
      <c r="AN390" s="202">
        <f t="shared" si="97"/>
        <v>1.0367778184414405</v>
      </c>
      <c r="AO390" s="202">
        <f t="shared" si="97"/>
        <v>1.0367778184414405</v>
      </c>
    </row>
    <row r="391" spans="6:41" ht="14.25" customHeight="1" thickTop="1" thickBot="1">
      <c r="F391" s="204"/>
      <c r="H391" s="180"/>
      <c r="J391" s="304"/>
      <c r="K391" s="19" t="s">
        <v>224</v>
      </c>
      <c r="L391" s="19" t="s">
        <v>218</v>
      </c>
      <c r="M391" s="202">
        <f t="shared" ref="M391:AO391" si="98">SUMPRODUCT($K$53:$K$55,M$394:M$396,$L$53:$L$55)+SUMPRODUCT($K$53:$K$55,M400:M402,$M$53:$M$55)</f>
        <v>1.0367778184414405</v>
      </c>
      <c r="N391" s="202">
        <f t="shared" si="98"/>
        <v>1.0367778184414405</v>
      </c>
      <c r="O391" s="202">
        <f t="shared" si="98"/>
        <v>1.0367778184414405</v>
      </c>
      <c r="P391" s="202">
        <f t="shared" si="98"/>
        <v>1.0367778184414405</v>
      </c>
      <c r="Q391" s="202">
        <f t="shared" si="98"/>
        <v>1.0367778184414405</v>
      </c>
      <c r="R391" s="202">
        <f t="shared" si="98"/>
        <v>1.0367778184414405</v>
      </c>
      <c r="S391" s="202">
        <f t="shared" si="98"/>
        <v>1.0367778184414405</v>
      </c>
      <c r="T391" s="202">
        <f t="shared" si="98"/>
        <v>1.0367778184414405</v>
      </c>
      <c r="U391" s="202">
        <f t="shared" si="98"/>
        <v>1.0367778184414405</v>
      </c>
      <c r="V391" s="202">
        <f t="shared" si="98"/>
        <v>1.0367778184414405</v>
      </c>
      <c r="W391" s="202">
        <f t="shared" si="98"/>
        <v>1.0367778184414405</v>
      </c>
      <c r="X391" s="202">
        <f t="shared" si="98"/>
        <v>1.0367778184414405</v>
      </c>
      <c r="Y391" s="202">
        <f t="shared" si="98"/>
        <v>1.0367778184414405</v>
      </c>
      <c r="Z391" s="202">
        <f t="shared" si="98"/>
        <v>1.0367778184414405</v>
      </c>
      <c r="AA391" s="202">
        <f t="shared" si="98"/>
        <v>1.0367778184414405</v>
      </c>
      <c r="AB391" s="202">
        <f t="shared" si="98"/>
        <v>1.0367778184414405</v>
      </c>
      <c r="AC391" s="202">
        <f t="shared" si="98"/>
        <v>1.0367778184414405</v>
      </c>
      <c r="AD391" s="202">
        <f t="shared" si="98"/>
        <v>1.0367778184414405</v>
      </c>
      <c r="AE391" s="202">
        <f t="shared" si="98"/>
        <v>1.0367778184414405</v>
      </c>
      <c r="AF391" s="202">
        <f t="shared" si="98"/>
        <v>1.0367778184414405</v>
      </c>
      <c r="AG391" s="202">
        <f t="shared" si="98"/>
        <v>1.0367778184414405</v>
      </c>
      <c r="AH391" s="202">
        <f t="shared" si="98"/>
        <v>1.0367778184414405</v>
      </c>
      <c r="AI391" s="202">
        <f t="shared" si="98"/>
        <v>1.0367778184414405</v>
      </c>
      <c r="AJ391" s="202">
        <f t="shared" si="98"/>
        <v>1.0367778184414405</v>
      </c>
      <c r="AK391" s="202">
        <f t="shared" si="98"/>
        <v>1.0367778184414405</v>
      </c>
      <c r="AL391" s="202">
        <f t="shared" si="98"/>
        <v>1.0367778184414405</v>
      </c>
      <c r="AM391" s="202">
        <f t="shared" si="98"/>
        <v>1.0367778184414405</v>
      </c>
      <c r="AN391" s="202">
        <f t="shared" si="98"/>
        <v>1.0367778184414405</v>
      </c>
      <c r="AO391" s="202">
        <f t="shared" si="98"/>
        <v>1.0367778184414405</v>
      </c>
    </row>
    <row r="392" spans="6:41" ht="14.25" customHeight="1" thickTop="1">
      <c r="F392" s="204"/>
      <c r="H392" s="180"/>
      <c r="J392" s="304"/>
      <c r="K392" s="19" t="s">
        <v>224</v>
      </c>
      <c r="L392" s="19" t="s">
        <v>214</v>
      </c>
      <c r="M392" s="202">
        <f t="shared" ref="M392:AO392" si="99">SUMPRODUCT($K$53:$K$55,M$394:M$396,$L$53:$L$55)+SUMPRODUCT($K$53:$K$55,M403:M405,$M$53:$M$55)</f>
        <v>1.0367778184414405</v>
      </c>
      <c r="N392" s="202">
        <f t="shared" si="99"/>
        <v>1.0367778184414405</v>
      </c>
      <c r="O392" s="202">
        <f t="shared" si="99"/>
        <v>1.0367778184414405</v>
      </c>
      <c r="P392" s="202">
        <f t="shared" si="99"/>
        <v>1.0367778184414405</v>
      </c>
      <c r="Q392" s="202">
        <f t="shared" si="99"/>
        <v>1.0367778184414405</v>
      </c>
      <c r="R392" s="202">
        <f t="shared" si="99"/>
        <v>1.0367778184414405</v>
      </c>
      <c r="S392" s="202">
        <f t="shared" si="99"/>
        <v>1.0367778184414405</v>
      </c>
      <c r="T392" s="202">
        <f t="shared" si="99"/>
        <v>1.0367778184414405</v>
      </c>
      <c r="U392" s="202">
        <f t="shared" si="99"/>
        <v>1.0367778184414405</v>
      </c>
      <c r="V392" s="202">
        <f t="shared" si="99"/>
        <v>1.0367778184414405</v>
      </c>
      <c r="W392" s="202">
        <f t="shared" si="99"/>
        <v>1.0367778184414405</v>
      </c>
      <c r="X392" s="202">
        <f t="shared" si="99"/>
        <v>1.0367778184414405</v>
      </c>
      <c r="Y392" s="202">
        <f t="shared" si="99"/>
        <v>1.0367778184414405</v>
      </c>
      <c r="Z392" s="202">
        <f t="shared" si="99"/>
        <v>1.0367778184414405</v>
      </c>
      <c r="AA392" s="202">
        <f t="shared" si="99"/>
        <v>1.0367778184414405</v>
      </c>
      <c r="AB392" s="202">
        <f t="shared" si="99"/>
        <v>1.0367778184414405</v>
      </c>
      <c r="AC392" s="202">
        <f t="shared" si="99"/>
        <v>1.0367778184414405</v>
      </c>
      <c r="AD392" s="202">
        <f t="shared" si="99"/>
        <v>1.0367778184414405</v>
      </c>
      <c r="AE392" s="202">
        <f t="shared" si="99"/>
        <v>1.0367778184414405</v>
      </c>
      <c r="AF392" s="202">
        <f t="shared" si="99"/>
        <v>1.0367778184414405</v>
      </c>
      <c r="AG392" s="202">
        <f t="shared" si="99"/>
        <v>1.0367778184414405</v>
      </c>
      <c r="AH392" s="202">
        <f t="shared" si="99"/>
        <v>1.0367778184414405</v>
      </c>
      <c r="AI392" s="202">
        <f t="shared" si="99"/>
        <v>1.0367778184414405</v>
      </c>
      <c r="AJ392" s="202">
        <f t="shared" si="99"/>
        <v>1.0367778184414405</v>
      </c>
      <c r="AK392" s="202">
        <f t="shared" si="99"/>
        <v>1.0367778184414405</v>
      </c>
      <c r="AL392" s="202">
        <f t="shared" si="99"/>
        <v>1.0367778184414405</v>
      </c>
      <c r="AM392" s="202">
        <f t="shared" si="99"/>
        <v>1.0367778184414405</v>
      </c>
      <c r="AN392" s="202">
        <f t="shared" si="99"/>
        <v>1.0367778184414405</v>
      </c>
      <c r="AO392" s="202">
        <f t="shared" si="99"/>
        <v>1.0367778184414405</v>
      </c>
    </row>
    <row r="393" spans="6:41" ht="14.25" customHeight="1" thickBot="1">
      <c r="F393" s="204"/>
      <c r="H393" s="180"/>
      <c r="J393" s="205"/>
    </row>
    <row r="394" spans="6:41" ht="14.25" customHeight="1" thickTop="1" thickBot="1">
      <c r="F394" s="204"/>
      <c r="H394" s="180"/>
      <c r="J394" s="203"/>
      <c r="K394" s="19" t="s">
        <v>223</v>
      </c>
      <c r="L394" s="19" t="s">
        <v>220</v>
      </c>
      <c r="M394" s="202">
        <f t="shared" ref="M394:AO396" si="100">1+((1+M$66)^($J53+0.5)-1)</f>
        <v>1.0319883720275147</v>
      </c>
      <c r="N394" s="202">
        <f t="shared" si="100"/>
        <v>1.0319883720275147</v>
      </c>
      <c r="O394" s="202">
        <f t="shared" si="100"/>
        <v>1.0319883720275147</v>
      </c>
      <c r="P394" s="202">
        <f t="shared" si="100"/>
        <v>1.0319883720275147</v>
      </c>
      <c r="Q394" s="202">
        <f t="shared" si="100"/>
        <v>1.0319883720275147</v>
      </c>
      <c r="R394" s="202">
        <f t="shared" si="100"/>
        <v>1.0319883720275147</v>
      </c>
      <c r="S394" s="202">
        <f t="shared" si="100"/>
        <v>1.0319883720275147</v>
      </c>
      <c r="T394" s="202">
        <f t="shared" si="100"/>
        <v>1.0319883720275147</v>
      </c>
      <c r="U394" s="202">
        <f t="shared" si="100"/>
        <v>1.0319883720275147</v>
      </c>
      <c r="V394" s="202">
        <f t="shared" si="100"/>
        <v>1.0319883720275147</v>
      </c>
      <c r="W394" s="202">
        <f t="shared" si="100"/>
        <v>1.0319883720275147</v>
      </c>
      <c r="X394" s="202">
        <f t="shared" si="100"/>
        <v>1.0319883720275147</v>
      </c>
      <c r="Y394" s="202">
        <f t="shared" si="100"/>
        <v>1.0319883720275147</v>
      </c>
      <c r="Z394" s="202">
        <f t="shared" si="100"/>
        <v>1.0319883720275147</v>
      </c>
      <c r="AA394" s="202">
        <f t="shared" si="100"/>
        <v>1.0319883720275147</v>
      </c>
      <c r="AB394" s="202">
        <f t="shared" si="100"/>
        <v>1.0319883720275147</v>
      </c>
      <c r="AC394" s="202">
        <f t="shared" si="100"/>
        <v>1.0319883720275147</v>
      </c>
      <c r="AD394" s="202">
        <f t="shared" si="100"/>
        <v>1.0319883720275147</v>
      </c>
      <c r="AE394" s="202">
        <f t="shared" si="100"/>
        <v>1.0319883720275147</v>
      </c>
      <c r="AF394" s="202">
        <f t="shared" si="100"/>
        <v>1.0319883720275147</v>
      </c>
      <c r="AG394" s="202">
        <f t="shared" si="100"/>
        <v>1.0319883720275147</v>
      </c>
      <c r="AH394" s="202">
        <f t="shared" si="100"/>
        <v>1.0319883720275147</v>
      </c>
      <c r="AI394" s="202">
        <f t="shared" si="100"/>
        <v>1.0319883720275147</v>
      </c>
      <c r="AJ394" s="202">
        <f t="shared" si="100"/>
        <v>1.0319883720275147</v>
      </c>
      <c r="AK394" s="202">
        <f t="shared" si="100"/>
        <v>1.0319883720275147</v>
      </c>
      <c r="AL394" s="202">
        <f t="shared" si="100"/>
        <v>1.0319883720275147</v>
      </c>
      <c r="AM394" s="202">
        <f t="shared" si="100"/>
        <v>1.0319883720275147</v>
      </c>
      <c r="AN394" s="202">
        <f t="shared" si="100"/>
        <v>1.0319883720275147</v>
      </c>
      <c r="AO394" s="202">
        <f t="shared" si="100"/>
        <v>1.0319883720275147</v>
      </c>
    </row>
    <row r="395" spans="6:41" ht="14.25" customHeight="1" thickTop="1" thickBot="1">
      <c r="F395" s="204"/>
      <c r="H395" s="180"/>
      <c r="J395" s="203"/>
      <c r="K395" s="19" t="s">
        <v>222</v>
      </c>
      <c r="L395" s="19" t="s">
        <v>220</v>
      </c>
      <c r="M395" s="202">
        <f t="shared" si="100"/>
        <v>1.0990676162093029</v>
      </c>
      <c r="N395" s="202">
        <f t="shared" si="100"/>
        <v>1.0990676162093029</v>
      </c>
      <c r="O395" s="202">
        <f t="shared" si="100"/>
        <v>1.0990676162093029</v>
      </c>
      <c r="P395" s="202">
        <f t="shared" si="100"/>
        <v>1.0990676162093029</v>
      </c>
      <c r="Q395" s="202">
        <f t="shared" si="100"/>
        <v>1.0990676162093029</v>
      </c>
      <c r="R395" s="202">
        <f t="shared" si="100"/>
        <v>1.0990676162093029</v>
      </c>
      <c r="S395" s="202">
        <f t="shared" si="100"/>
        <v>1.0990676162093029</v>
      </c>
      <c r="T395" s="202">
        <f t="shared" si="100"/>
        <v>1.0990676162093029</v>
      </c>
      <c r="U395" s="202">
        <f t="shared" si="100"/>
        <v>1.0990676162093029</v>
      </c>
      <c r="V395" s="202">
        <f t="shared" si="100"/>
        <v>1.0990676162093029</v>
      </c>
      <c r="W395" s="202">
        <f t="shared" si="100"/>
        <v>1.0990676162093029</v>
      </c>
      <c r="X395" s="202">
        <f t="shared" si="100"/>
        <v>1.0990676162093029</v>
      </c>
      <c r="Y395" s="202">
        <f t="shared" si="100"/>
        <v>1.0990676162093029</v>
      </c>
      <c r="Z395" s="202">
        <f t="shared" si="100"/>
        <v>1.0990676162093029</v>
      </c>
      <c r="AA395" s="202">
        <f t="shared" si="100"/>
        <v>1.0990676162093029</v>
      </c>
      <c r="AB395" s="202">
        <f t="shared" si="100"/>
        <v>1.0990676162093029</v>
      </c>
      <c r="AC395" s="202">
        <f t="shared" si="100"/>
        <v>1.0990676162093029</v>
      </c>
      <c r="AD395" s="202">
        <f t="shared" si="100"/>
        <v>1.0990676162093029</v>
      </c>
      <c r="AE395" s="202">
        <f t="shared" si="100"/>
        <v>1.0990676162093029</v>
      </c>
      <c r="AF395" s="202">
        <f t="shared" si="100"/>
        <v>1.0990676162093029</v>
      </c>
      <c r="AG395" s="202">
        <f t="shared" si="100"/>
        <v>1.0990676162093029</v>
      </c>
      <c r="AH395" s="202">
        <f t="shared" si="100"/>
        <v>1.0990676162093029</v>
      </c>
      <c r="AI395" s="202">
        <f t="shared" si="100"/>
        <v>1.0990676162093029</v>
      </c>
      <c r="AJ395" s="202">
        <f t="shared" si="100"/>
        <v>1.0990676162093029</v>
      </c>
      <c r="AK395" s="202">
        <f t="shared" si="100"/>
        <v>1.0990676162093029</v>
      </c>
      <c r="AL395" s="202">
        <f t="shared" si="100"/>
        <v>1.0990676162093029</v>
      </c>
      <c r="AM395" s="202">
        <f t="shared" si="100"/>
        <v>1.0990676162093029</v>
      </c>
      <c r="AN395" s="202">
        <f t="shared" si="100"/>
        <v>1.0990676162093029</v>
      </c>
      <c r="AO395" s="202">
        <f t="shared" si="100"/>
        <v>1.0990676162093029</v>
      </c>
    </row>
    <row r="396" spans="6:41" ht="13.5" customHeight="1" thickTop="1" thickBot="1">
      <c r="F396" s="204"/>
      <c r="H396" s="180"/>
      <c r="J396" s="203"/>
      <c r="K396" s="19" t="s">
        <v>221</v>
      </c>
      <c r="L396" s="19" t="s">
        <v>220</v>
      </c>
      <c r="M396" s="202">
        <f t="shared" si="100"/>
        <v>1.1705070112629077</v>
      </c>
      <c r="N396" s="202">
        <f t="shared" si="100"/>
        <v>1.1705070112629077</v>
      </c>
      <c r="O396" s="202">
        <f t="shared" si="100"/>
        <v>1.1705070112629077</v>
      </c>
      <c r="P396" s="202">
        <f t="shared" si="100"/>
        <v>1.1705070112629077</v>
      </c>
      <c r="Q396" s="202">
        <f t="shared" si="100"/>
        <v>1.1705070112629077</v>
      </c>
      <c r="R396" s="202">
        <f t="shared" si="100"/>
        <v>1.1705070112629077</v>
      </c>
      <c r="S396" s="202">
        <f t="shared" si="100"/>
        <v>1.1705070112629077</v>
      </c>
      <c r="T396" s="202">
        <f t="shared" si="100"/>
        <v>1.1705070112629077</v>
      </c>
      <c r="U396" s="202">
        <f t="shared" si="100"/>
        <v>1.1705070112629077</v>
      </c>
      <c r="V396" s="202">
        <f t="shared" si="100"/>
        <v>1.1705070112629077</v>
      </c>
      <c r="W396" s="202">
        <f t="shared" si="100"/>
        <v>1.1705070112629077</v>
      </c>
      <c r="X396" s="202">
        <f t="shared" si="100"/>
        <v>1.1705070112629077</v>
      </c>
      <c r="Y396" s="202">
        <f t="shared" si="100"/>
        <v>1.1705070112629077</v>
      </c>
      <c r="Z396" s="202">
        <f t="shared" si="100"/>
        <v>1.1705070112629077</v>
      </c>
      <c r="AA396" s="202">
        <f t="shared" si="100"/>
        <v>1.1705070112629077</v>
      </c>
      <c r="AB396" s="202">
        <f t="shared" si="100"/>
        <v>1.1705070112629077</v>
      </c>
      <c r="AC396" s="202">
        <f t="shared" si="100"/>
        <v>1.1705070112629077</v>
      </c>
      <c r="AD396" s="202">
        <f t="shared" si="100"/>
        <v>1.1705070112629077</v>
      </c>
      <c r="AE396" s="202">
        <f t="shared" si="100"/>
        <v>1.1705070112629077</v>
      </c>
      <c r="AF396" s="202">
        <f t="shared" si="100"/>
        <v>1.1705070112629077</v>
      </c>
      <c r="AG396" s="202">
        <f t="shared" si="100"/>
        <v>1.1705070112629077</v>
      </c>
      <c r="AH396" s="202">
        <f t="shared" si="100"/>
        <v>1.1705070112629077</v>
      </c>
      <c r="AI396" s="202">
        <f t="shared" si="100"/>
        <v>1.1705070112629077</v>
      </c>
      <c r="AJ396" s="202">
        <f t="shared" si="100"/>
        <v>1.1705070112629077</v>
      </c>
      <c r="AK396" s="202">
        <f t="shared" si="100"/>
        <v>1.1705070112629077</v>
      </c>
      <c r="AL396" s="202">
        <f t="shared" si="100"/>
        <v>1.1705070112629077</v>
      </c>
      <c r="AM396" s="202">
        <f t="shared" si="100"/>
        <v>1.1705070112629077</v>
      </c>
      <c r="AN396" s="202">
        <f t="shared" si="100"/>
        <v>1.1705070112629077</v>
      </c>
      <c r="AO396" s="202">
        <f t="shared" si="100"/>
        <v>1.1705070112629077</v>
      </c>
    </row>
    <row r="397" spans="6:41" ht="14.25" customHeight="1" thickTop="1" thickBot="1">
      <c r="F397" s="204"/>
      <c r="H397" s="180"/>
      <c r="J397" s="203"/>
      <c r="K397" s="19" t="s">
        <v>217</v>
      </c>
      <c r="L397" s="19" t="s">
        <v>219</v>
      </c>
      <c r="M397" s="202">
        <f t="shared" ref="M397:AO399" si="101">1+((1+(M$67+$O$47))^($J53+0.5)-1)</f>
        <v>1.0559356040971437</v>
      </c>
      <c r="N397" s="202">
        <f t="shared" si="101"/>
        <v>1.0559356040971437</v>
      </c>
      <c r="O397" s="202">
        <f t="shared" si="101"/>
        <v>1.0559356040971437</v>
      </c>
      <c r="P397" s="202">
        <f t="shared" si="101"/>
        <v>1.0559356040971437</v>
      </c>
      <c r="Q397" s="202">
        <f t="shared" si="101"/>
        <v>1.0559356040971437</v>
      </c>
      <c r="R397" s="202">
        <f t="shared" si="101"/>
        <v>1.0559356040971437</v>
      </c>
      <c r="S397" s="202">
        <f t="shared" si="101"/>
        <v>1.0559356040971437</v>
      </c>
      <c r="T397" s="202">
        <f t="shared" si="101"/>
        <v>1.0559356040971437</v>
      </c>
      <c r="U397" s="202">
        <f t="shared" si="101"/>
        <v>1.0559356040971437</v>
      </c>
      <c r="V397" s="202">
        <f t="shared" si="101"/>
        <v>1.0559356040971437</v>
      </c>
      <c r="W397" s="202">
        <f t="shared" si="101"/>
        <v>1.0559356040971437</v>
      </c>
      <c r="X397" s="202">
        <f t="shared" si="101"/>
        <v>1.0559356040971437</v>
      </c>
      <c r="Y397" s="202">
        <f t="shared" si="101"/>
        <v>1.0559356040971437</v>
      </c>
      <c r="Z397" s="202">
        <f t="shared" si="101"/>
        <v>1.0559356040971437</v>
      </c>
      <c r="AA397" s="202">
        <f t="shared" si="101"/>
        <v>1.0559356040971437</v>
      </c>
      <c r="AB397" s="202">
        <f t="shared" si="101"/>
        <v>1.0559356040971437</v>
      </c>
      <c r="AC397" s="202">
        <f t="shared" si="101"/>
        <v>1.0559356040971437</v>
      </c>
      <c r="AD397" s="202">
        <f t="shared" si="101"/>
        <v>1.0559356040971437</v>
      </c>
      <c r="AE397" s="202">
        <f t="shared" si="101"/>
        <v>1.0559356040971437</v>
      </c>
      <c r="AF397" s="202">
        <f t="shared" si="101"/>
        <v>1.0559356040971437</v>
      </c>
      <c r="AG397" s="202">
        <f t="shared" si="101"/>
        <v>1.0559356040971437</v>
      </c>
      <c r="AH397" s="202">
        <f t="shared" si="101"/>
        <v>1.0559356040971437</v>
      </c>
      <c r="AI397" s="202">
        <f t="shared" si="101"/>
        <v>1.0559356040971437</v>
      </c>
      <c r="AJ397" s="202">
        <f t="shared" si="101"/>
        <v>1.0559356040971437</v>
      </c>
      <c r="AK397" s="202">
        <f t="shared" si="101"/>
        <v>1.0559356040971437</v>
      </c>
      <c r="AL397" s="202">
        <f t="shared" si="101"/>
        <v>1.0559356040971437</v>
      </c>
      <c r="AM397" s="202">
        <f t="shared" si="101"/>
        <v>1.0559356040971437</v>
      </c>
      <c r="AN397" s="202">
        <f t="shared" si="101"/>
        <v>1.0559356040971437</v>
      </c>
      <c r="AO397" s="202">
        <f t="shared" si="101"/>
        <v>1.0559356040971437</v>
      </c>
    </row>
    <row r="398" spans="6:41" ht="14.25" customHeight="1" thickTop="1" thickBot="1">
      <c r="F398" s="204"/>
      <c r="H398" s="180"/>
      <c r="J398" s="203"/>
      <c r="K398" s="19" t="s">
        <v>216</v>
      </c>
      <c r="L398" s="19" t="s">
        <v>219</v>
      </c>
      <c r="M398" s="202">
        <f t="shared" si="101"/>
        <v>1.1773681985683153</v>
      </c>
      <c r="N398" s="202">
        <f t="shared" si="101"/>
        <v>1.1773681985683153</v>
      </c>
      <c r="O398" s="202">
        <f t="shared" si="101"/>
        <v>1.1773681985683153</v>
      </c>
      <c r="P398" s="202">
        <f t="shared" si="101"/>
        <v>1.1773681985683153</v>
      </c>
      <c r="Q398" s="202">
        <f t="shared" si="101"/>
        <v>1.1773681985683153</v>
      </c>
      <c r="R398" s="202">
        <f t="shared" si="101"/>
        <v>1.1773681985683153</v>
      </c>
      <c r="S398" s="202">
        <f t="shared" si="101"/>
        <v>1.1773681985683153</v>
      </c>
      <c r="T398" s="202">
        <f t="shared" si="101"/>
        <v>1.1773681985683153</v>
      </c>
      <c r="U398" s="202">
        <f t="shared" si="101"/>
        <v>1.1773681985683153</v>
      </c>
      <c r="V398" s="202">
        <f t="shared" si="101"/>
        <v>1.1773681985683153</v>
      </c>
      <c r="W398" s="202">
        <f t="shared" si="101"/>
        <v>1.1773681985683153</v>
      </c>
      <c r="X398" s="202">
        <f t="shared" si="101"/>
        <v>1.1773681985683153</v>
      </c>
      <c r="Y398" s="202">
        <f t="shared" si="101"/>
        <v>1.1773681985683153</v>
      </c>
      <c r="Z398" s="202">
        <f t="shared" si="101"/>
        <v>1.1773681985683153</v>
      </c>
      <c r="AA398" s="202">
        <f t="shared" si="101"/>
        <v>1.1773681985683153</v>
      </c>
      <c r="AB398" s="202">
        <f t="shared" si="101"/>
        <v>1.1773681985683153</v>
      </c>
      <c r="AC398" s="202">
        <f t="shared" si="101"/>
        <v>1.1773681985683153</v>
      </c>
      <c r="AD398" s="202">
        <f t="shared" si="101"/>
        <v>1.1773681985683153</v>
      </c>
      <c r="AE398" s="202">
        <f t="shared" si="101"/>
        <v>1.1773681985683153</v>
      </c>
      <c r="AF398" s="202">
        <f t="shared" si="101"/>
        <v>1.1773681985683153</v>
      </c>
      <c r="AG398" s="202">
        <f t="shared" si="101"/>
        <v>1.1773681985683153</v>
      </c>
      <c r="AH398" s="202">
        <f t="shared" si="101"/>
        <v>1.1773681985683153</v>
      </c>
      <c r="AI398" s="202">
        <f t="shared" si="101"/>
        <v>1.1773681985683153</v>
      </c>
      <c r="AJ398" s="202">
        <f t="shared" si="101"/>
        <v>1.1773681985683153</v>
      </c>
      <c r="AK398" s="202">
        <f t="shared" si="101"/>
        <v>1.1773681985683153</v>
      </c>
      <c r="AL398" s="202">
        <f t="shared" si="101"/>
        <v>1.1773681985683153</v>
      </c>
      <c r="AM398" s="202">
        <f t="shared" si="101"/>
        <v>1.1773681985683153</v>
      </c>
      <c r="AN398" s="202">
        <f t="shared" si="101"/>
        <v>1.1773681985683153</v>
      </c>
      <c r="AO398" s="202">
        <f t="shared" si="101"/>
        <v>1.1773681985683153</v>
      </c>
    </row>
    <row r="399" spans="6:41" ht="14.25" customHeight="1" thickTop="1" thickBot="1">
      <c r="F399" s="204"/>
      <c r="H399" s="180"/>
      <c r="J399" s="203"/>
      <c r="K399" s="19" t="s">
        <v>215</v>
      </c>
      <c r="L399" s="19" t="s">
        <v>219</v>
      </c>
      <c r="M399" s="202">
        <f t="shared" si="101"/>
        <v>1.3127655414036716</v>
      </c>
      <c r="N399" s="202">
        <f t="shared" si="101"/>
        <v>1.3127655414036716</v>
      </c>
      <c r="O399" s="202">
        <f t="shared" si="101"/>
        <v>1.3127655414036716</v>
      </c>
      <c r="P399" s="202">
        <f t="shared" si="101"/>
        <v>1.3127655414036716</v>
      </c>
      <c r="Q399" s="202">
        <f t="shared" si="101"/>
        <v>1.3127655414036716</v>
      </c>
      <c r="R399" s="202">
        <f t="shared" si="101"/>
        <v>1.3127655414036716</v>
      </c>
      <c r="S399" s="202">
        <f t="shared" si="101"/>
        <v>1.3127655414036716</v>
      </c>
      <c r="T399" s="202">
        <f t="shared" si="101"/>
        <v>1.3127655414036716</v>
      </c>
      <c r="U399" s="202">
        <f t="shared" si="101"/>
        <v>1.3127655414036716</v>
      </c>
      <c r="V399" s="202">
        <f t="shared" si="101"/>
        <v>1.3127655414036716</v>
      </c>
      <c r="W399" s="202">
        <f t="shared" si="101"/>
        <v>1.3127655414036716</v>
      </c>
      <c r="X399" s="202">
        <f t="shared" si="101"/>
        <v>1.3127655414036716</v>
      </c>
      <c r="Y399" s="202">
        <f t="shared" si="101"/>
        <v>1.3127655414036716</v>
      </c>
      <c r="Z399" s="202">
        <f t="shared" si="101"/>
        <v>1.3127655414036716</v>
      </c>
      <c r="AA399" s="202">
        <f t="shared" si="101"/>
        <v>1.3127655414036716</v>
      </c>
      <c r="AB399" s="202">
        <f t="shared" si="101"/>
        <v>1.3127655414036716</v>
      </c>
      <c r="AC399" s="202">
        <f t="shared" si="101"/>
        <v>1.3127655414036716</v>
      </c>
      <c r="AD399" s="202">
        <f t="shared" si="101"/>
        <v>1.3127655414036716</v>
      </c>
      <c r="AE399" s="202">
        <f t="shared" si="101"/>
        <v>1.3127655414036716</v>
      </c>
      <c r="AF399" s="202">
        <f t="shared" si="101"/>
        <v>1.3127655414036716</v>
      </c>
      <c r="AG399" s="202">
        <f t="shared" si="101"/>
        <v>1.3127655414036716</v>
      </c>
      <c r="AH399" s="202">
        <f t="shared" si="101"/>
        <v>1.3127655414036716</v>
      </c>
      <c r="AI399" s="202">
        <f t="shared" si="101"/>
        <v>1.3127655414036716</v>
      </c>
      <c r="AJ399" s="202">
        <f t="shared" si="101"/>
        <v>1.3127655414036716</v>
      </c>
      <c r="AK399" s="202">
        <f t="shared" si="101"/>
        <v>1.3127655414036716</v>
      </c>
      <c r="AL399" s="202">
        <f t="shared" si="101"/>
        <v>1.3127655414036716</v>
      </c>
      <c r="AM399" s="202">
        <f t="shared" si="101"/>
        <v>1.3127655414036716</v>
      </c>
      <c r="AN399" s="202">
        <f t="shared" si="101"/>
        <v>1.3127655414036716</v>
      </c>
      <c r="AO399" s="202">
        <f t="shared" si="101"/>
        <v>1.3127655414036716</v>
      </c>
    </row>
    <row r="400" spans="6:41" ht="14.25" customHeight="1" thickTop="1" thickBot="1">
      <c r="F400" s="204"/>
      <c r="H400" s="180"/>
      <c r="J400" s="203"/>
      <c r="K400" s="19" t="s">
        <v>217</v>
      </c>
      <c r="L400" s="19" t="s">
        <v>218</v>
      </c>
      <c r="M400" s="202">
        <f t="shared" ref="M400:AO402" si="102">1+((1+(M$68+$O$47))^($J53+0.5)-1)</f>
        <v>1.0559356040971437</v>
      </c>
      <c r="N400" s="202">
        <f t="shared" si="102"/>
        <v>1.0559356040971437</v>
      </c>
      <c r="O400" s="202">
        <f t="shared" si="102"/>
        <v>1.0559356040971437</v>
      </c>
      <c r="P400" s="202">
        <f t="shared" si="102"/>
        <v>1.0559356040971437</v>
      </c>
      <c r="Q400" s="202">
        <f t="shared" si="102"/>
        <v>1.0559356040971437</v>
      </c>
      <c r="R400" s="202">
        <f t="shared" si="102"/>
        <v>1.0559356040971437</v>
      </c>
      <c r="S400" s="202">
        <f t="shared" si="102"/>
        <v>1.0559356040971437</v>
      </c>
      <c r="T400" s="202">
        <f t="shared" si="102"/>
        <v>1.0559356040971437</v>
      </c>
      <c r="U400" s="202">
        <f t="shared" si="102"/>
        <v>1.0559356040971437</v>
      </c>
      <c r="V400" s="202">
        <f t="shared" si="102"/>
        <v>1.0559356040971437</v>
      </c>
      <c r="W400" s="202">
        <f t="shared" si="102"/>
        <v>1.0559356040971437</v>
      </c>
      <c r="X400" s="202">
        <f t="shared" si="102"/>
        <v>1.0559356040971437</v>
      </c>
      <c r="Y400" s="202">
        <f t="shared" si="102"/>
        <v>1.0559356040971437</v>
      </c>
      <c r="Z400" s="202">
        <f t="shared" si="102"/>
        <v>1.0559356040971437</v>
      </c>
      <c r="AA400" s="202">
        <f t="shared" si="102"/>
        <v>1.0559356040971437</v>
      </c>
      <c r="AB400" s="202">
        <f t="shared" si="102"/>
        <v>1.0559356040971437</v>
      </c>
      <c r="AC400" s="202">
        <f t="shared" si="102"/>
        <v>1.0559356040971437</v>
      </c>
      <c r="AD400" s="202">
        <f t="shared" si="102"/>
        <v>1.0559356040971437</v>
      </c>
      <c r="AE400" s="202">
        <f t="shared" si="102"/>
        <v>1.0559356040971437</v>
      </c>
      <c r="AF400" s="202">
        <f t="shared" si="102"/>
        <v>1.0559356040971437</v>
      </c>
      <c r="AG400" s="202">
        <f t="shared" si="102"/>
        <v>1.0559356040971437</v>
      </c>
      <c r="AH400" s="202">
        <f t="shared" si="102"/>
        <v>1.0559356040971437</v>
      </c>
      <c r="AI400" s="202">
        <f t="shared" si="102"/>
        <v>1.0559356040971437</v>
      </c>
      <c r="AJ400" s="202">
        <f t="shared" si="102"/>
        <v>1.0559356040971437</v>
      </c>
      <c r="AK400" s="202">
        <f t="shared" si="102"/>
        <v>1.0559356040971437</v>
      </c>
      <c r="AL400" s="202">
        <f t="shared" si="102"/>
        <v>1.0559356040971437</v>
      </c>
      <c r="AM400" s="202">
        <f t="shared" si="102"/>
        <v>1.0559356040971437</v>
      </c>
      <c r="AN400" s="202">
        <f t="shared" si="102"/>
        <v>1.0559356040971437</v>
      </c>
      <c r="AO400" s="202">
        <f t="shared" si="102"/>
        <v>1.0559356040971437</v>
      </c>
    </row>
    <row r="401" spans="3:44" ht="14.25" customHeight="1" thickTop="1" thickBot="1">
      <c r="F401" s="204"/>
      <c r="H401" s="180"/>
      <c r="J401" s="203"/>
      <c r="K401" s="19" t="s">
        <v>216</v>
      </c>
      <c r="L401" s="19" t="s">
        <v>218</v>
      </c>
      <c r="M401" s="202">
        <f t="shared" si="102"/>
        <v>1.1773681985683153</v>
      </c>
      <c r="N401" s="202">
        <f t="shared" si="102"/>
        <v>1.1773681985683153</v>
      </c>
      <c r="O401" s="202">
        <f t="shared" si="102"/>
        <v>1.1773681985683153</v>
      </c>
      <c r="P401" s="202">
        <f t="shared" si="102"/>
        <v>1.1773681985683153</v>
      </c>
      <c r="Q401" s="202">
        <f t="shared" si="102"/>
        <v>1.1773681985683153</v>
      </c>
      <c r="R401" s="202">
        <f t="shared" si="102"/>
        <v>1.1773681985683153</v>
      </c>
      <c r="S401" s="202">
        <f t="shared" si="102"/>
        <v>1.1773681985683153</v>
      </c>
      <c r="T401" s="202">
        <f t="shared" si="102"/>
        <v>1.1773681985683153</v>
      </c>
      <c r="U401" s="202">
        <f t="shared" si="102"/>
        <v>1.1773681985683153</v>
      </c>
      <c r="V401" s="202">
        <f t="shared" si="102"/>
        <v>1.1773681985683153</v>
      </c>
      <c r="W401" s="202">
        <f t="shared" si="102"/>
        <v>1.1773681985683153</v>
      </c>
      <c r="X401" s="202">
        <f t="shared" si="102"/>
        <v>1.1773681985683153</v>
      </c>
      <c r="Y401" s="202">
        <f t="shared" si="102"/>
        <v>1.1773681985683153</v>
      </c>
      <c r="Z401" s="202">
        <f t="shared" si="102"/>
        <v>1.1773681985683153</v>
      </c>
      <c r="AA401" s="202">
        <f t="shared" si="102"/>
        <v>1.1773681985683153</v>
      </c>
      <c r="AB401" s="202">
        <f t="shared" si="102"/>
        <v>1.1773681985683153</v>
      </c>
      <c r="AC401" s="202">
        <f t="shared" si="102"/>
        <v>1.1773681985683153</v>
      </c>
      <c r="AD401" s="202">
        <f t="shared" si="102"/>
        <v>1.1773681985683153</v>
      </c>
      <c r="AE401" s="202">
        <f t="shared" si="102"/>
        <v>1.1773681985683153</v>
      </c>
      <c r="AF401" s="202">
        <f t="shared" si="102"/>
        <v>1.1773681985683153</v>
      </c>
      <c r="AG401" s="202">
        <f t="shared" si="102"/>
        <v>1.1773681985683153</v>
      </c>
      <c r="AH401" s="202">
        <f t="shared" si="102"/>
        <v>1.1773681985683153</v>
      </c>
      <c r="AI401" s="202">
        <f t="shared" si="102"/>
        <v>1.1773681985683153</v>
      </c>
      <c r="AJ401" s="202">
        <f t="shared" si="102"/>
        <v>1.1773681985683153</v>
      </c>
      <c r="AK401" s="202">
        <f t="shared" si="102"/>
        <v>1.1773681985683153</v>
      </c>
      <c r="AL401" s="202">
        <f t="shared" si="102"/>
        <v>1.1773681985683153</v>
      </c>
      <c r="AM401" s="202">
        <f t="shared" si="102"/>
        <v>1.1773681985683153</v>
      </c>
      <c r="AN401" s="202">
        <f t="shared" si="102"/>
        <v>1.1773681985683153</v>
      </c>
      <c r="AO401" s="202">
        <f t="shared" si="102"/>
        <v>1.1773681985683153</v>
      </c>
    </row>
    <row r="402" spans="3:44" ht="14.25" customHeight="1" thickTop="1" thickBot="1">
      <c r="F402" s="204"/>
      <c r="H402" s="180"/>
      <c r="J402" s="203"/>
      <c r="K402" s="19" t="s">
        <v>215</v>
      </c>
      <c r="L402" s="19" t="s">
        <v>218</v>
      </c>
      <c r="M402" s="202">
        <f t="shared" si="102"/>
        <v>1.3127655414036716</v>
      </c>
      <c r="N402" s="202">
        <f t="shared" si="102"/>
        <v>1.3127655414036716</v>
      </c>
      <c r="O402" s="202">
        <f t="shared" si="102"/>
        <v>1.3127655414036716</v>
      </c>
      <c r="P402" s="202">
        <f t="shared" si="102"/>
        <v>1.3127655414036716</v>
      </c>
      <c r="Q402" s="202">
        <f t="shared" si="102"/>
        <v>1.3127655414036716</v>
      </c>
      <c r="R402" s="202">
        <f t="shared" si="102"/>
        <v>1.3127655414036716</v>
      </c>
      <c r="S402" s="202">
        <f t="shared" si="102"/>
        <v>1.3127655414036716</v>
      </c>
      <c r="T402" s="202">
        <f t="shared" si="102"/>
        <v>1.3127655414036716</v>
      </c>
      <c r="U402" s="202">
        <f t="shared" si="102"/>
        <v>1.3127655414036716</v>
      </c>
      <c r="V402" s="202">
        <f t="shared" si="102"/>
        <v>1.3127655414036716</v>
      </c>
      <c r="W402" s="202">
        <f t="shared" si="102"/>
        <v>1.3127655414036716</v>
      </c>
      <c r="X402" s="202">
        <f t="shared" si="102"/>
        <v>1.3127655414036716</v>
      </c>
      <c r="Y402" s="202">
        <f t="shared" si="102"/>
        <v>1.3127655414036716</v>
      </c>
      <c r="Z402" s="202">
        <f t="shared" si="102"/>
        <v>1.3127655414036716</v>
      </c>
      <c r="AA402" s="202">
        <f t="shared" si="102"/>
        <v>1.3127655414036716</v>
      </c>
      <c r="AB402" s="202">
        <f t="shared" si="102"/>
        <v>1.3127655414036716</v>
      </c>
      <c r="AC402" s="202">
        <f t="shared" si="102"/>
        <v>1.3127655414036716</v>
      </c>
      <c r="AD402" s="202">
        <f t="shared" si="102"/>
        <v>1.3127655414036716</v>
      </c>
      <c r="AE402" s="202">
        <f t="shared" si="102"/>
        <v>1.3127655414036716</v>
      </c>
      <c r="AF402" s="202">
        <f t="shared" si="102"/>
        <v>1.3127655414036716</v>
      </c>
      <c r="AG402" s="202">
        <f t="shared" si="102"/>
        <v>1.3127655414036716</v>
      </c>
      <c r="AH402" s="202">
        <f t="shared" si="102"/>
        <v>1.3127655414036716</v>
      </c>
      <c r="AI402" s="202">
        <f t="shared" si="102"/>
        <v>1.3127655414036716</v>
      </c>
      <c r="AJ402" s="202">
        <f t="shared" si="102"/>
        <v>1.3127655414036716</v>
      </c>
      <c r="AK402" s="202">
        <f t="shared" si="102"/>
        <v>1.3127655414036716</v>
      </c>
      <c r="AL402" s="202">
        <f t="shared" si="102"/>
        <v>1.3127655414036716</v>
      </c>
      <c r="AM402" s="202">
        <f t="shared" si="102"/>
        <v>1.3127655414036716</v>
      </c>
      <c r="AN402" s="202">
        <f t="shared" si="102"/>
        <v>1.3127655414036716</v>
      </c>
      <c r="AO402" s="202">
        <f t="shared" si="102"/>
        <v>1.3127655414036716</v>
      </c>
    </row>
    <row r="403" spans="3:44" ht="14.25" customHeight="1" thickTop="1" thickBot="1">
      <c r="F403" s="204"/>
      <c r="H403" s="180"/>
      <c r="J403" s="203"/>
      <c r="K403" s="19" t="s">
        <v>217</v>
      </c>
      <c r="L403" s="19" t="s">
        <v>214</v>
      </c>
      <c r="M403" s="202">
        <f t="shared" ref="M403:AO405" si="103">1+((1+(M$69+$O$47))^($J53+0.5)-1)</f>
        <v>1.0559356040971437</v>
      </c>
      <c r="N403" s="202">
        <f t="shared" si="103"/>
        <v>1.0559356040971437</v>
      </c>
      <c r="O403" s="202">
        <f t="shared" si="103"/>
        <v>1.0559356040971437</v>
      </c>
      <c r="P403" s="202">
        <f t="shared" si="103"/>
        <v>1.0559356040971437</v>
      </c>
      <c r="Q403" s="202">
        <f t="shared" si="103"/>
        <v>1.0559356040971437</v>
      </c>
      <c r="R403" s="202">
        <f t="shared" si="103"/>
        <v>1.0559356040971437</v>
      </c>
      <c r="S403" s="202">
        <f t="shared" si="103"/>
        <v>1.0559356040971437</v>
      </c>
      <c r="T403" s="202">
        <f t="shared" si="103"/>
        <v>1.0559356040971437</v>
      </c>
      <c r="U403" s="202">
        <f t="shared" si="103"/>
        <v>1.0559356040971437</v>
      </c>
      <c r="V403" s="202">
        <f t="shared" si="103"/>
        <v>1.0559356040971437</v>
      </c>
      <c r="W403" s="202">
        <f t="shared" si="103"/>
        <v>1.0559356040971437</v>
      </c>
      <c r="X403" s="202">
        <f t="shared" si="103"/>
        <v>1.0559356040971437</v>
      </c>
      <c r="Y403" s="202">
        <f t="shared" si="103"/>
        <v>1.0559356040971437</v>
      </c>
      <c r="Z403" s="202">
        <f t="shared" si="103"/>
        <v>1.0559356040971437</v>
      </c>
      <c r="AA403" s="202">
        <f t="shared" si="103"/>
        <v>1.0559356040971437</v>
      </c>
      <c r="AB403" s="202">
        <f t="shared" si="103"/>
        <v>1.0559356040971437</v>
      </c>
      <c r="AC403" s="202">
        <f t="shared" si="103"/>
        <v>1.0559356040971437</v>
      </c>
      <c r="AD403" s="202">
        <f t="shared" si="103"/>
        <v>1.0559356040971437</v>
      </c>
      <c r="AE403" s="202">
        <f t="shared" si="103"/>
        <v>1.0559356040971437</v>
      </c>
      <c r="AF403" s="202">
        <f t="shared" si="103"/>
        <v>1.0559356040971437</v>
      </c>
      <c r="AG403" s="202">
        <f t="shared" si="103"/>
        <v>1.0559356040971437</v>
      </c>
      <c r="AH403" s="202">
        <f t="shared" si="103"/>
        <v>1.0559356040971437</v>
      </c>
      <c r="AI403" s="202">
        <f t="shared" si="103"/>
        <v>1.0559356040971437</v>
      </c>
      <c r="AJ403" s="202">
        <f t="shared" si="103"/>
        <v>1.0559356040971437</v>
      </c>
      <c r="AK403" s="202">
        <f t="shared" si="103"/>
        <v>1.0559356040971437</v>
      </c>
      <c r="AL403" s="202">
        <f t="shared" si="103"/>
        <v>1.0559356040971437</v>
      </c>
      <c r="AM403" s="202">
        <f t="shared" si="103"/>
        <v>1.0559356040971437</v>
      </c>
      <c r="AN403" s="202">
        <f t="shared" si="103"/>
        <v>1.0559356040971437</v>
      </c>
      <c r="AO403" s="202">
        <f t="shared" si="103"/>
        <v>1.0559356040971437</v>
      </c>
    </row>
    <row r="404" spans="3:44" ht="14.25" customHeight="1" thickTop="1" thickBot="1">
      <c r="F404" s="204"/>
      <c r="H404" s="180"/>
      <c r="J404" s="203"/>
      <c r="K404" s="19" t="s">
        <v>216</v>
      </c>
      <c r="L404" s="19" t="s">
        <v>214</v>
      </c>
      <c r="M404" s="202">
        <f t="shared" si="103"/>
        <v>1.1773681985683153</v>
      </c>
      <c r="N404" s="202">
        <f t="shared" si="103"/>
        <v>1.1773681985683153</v>
      </c>
      <c r="O404" s="202">
        <f t="shared" si="103"/>
        <v>1.1773681985683153</v>
      </c>
      <c r="P404" s="202">
        <f t="shared" si="103"/>
        <v>1.1773681985683153</v>
      </c>
      <c r="Q404" s="202">
        <f t="shared" si="103"/>
        <v>1.1773681985683153</v>
      </c>
      <c r="R404" s="202">
        <f t="shared" si="103"/>
        <v>1.1773681985683153</v>
      </c>
      <c r="S404" s="202">
        <f t="shared" si="103"/>
        <v>1.1773681985683153</v>
      </c>
      <c r="T404" s="202">
        <f t="shared" si="103"/>
        <v>1.1773681985683153</v>
      </c>
      <c r="U404" s="202">
        <f t="shared" si="103"/>
        <v>1.1773681985683153</v>
      </c>
      <c r="V404" s="202">
        <f t="shared" si="103"/>
        <v>1.1773681985683153</v>
      </c>
      <c r="W404" s="202">
        <f t="shared" si="103"/>
        <v>1.1773681985683153</v>
      </c>
      <c r="X404" s="202">
        <f t="shared" si="103"/>
        <v>1.1773681985683153</v>
      </c>
      <c r="Y404" s="202">
        <f t="shared" si="103"/>
        <v>1.1773681985683153</v>
      </c>
      <c r="Z404" s="202">
        <f t="shared" si="103"/>
        <v>1.1773681985683153</v>
      </c>
      <c r="AA404" s="202">
        <f t="shared" si="103"/>
        <v>1.1773681985683153</v>
      </c>
      <c r="AB404" s="202">
        <f t="shared" si="103"/>
        <v>1.1773681985683153</v>
      </c>
      <c r="AC404" s="202">
        <f t="shared" si="103"/>
        <v>1.1773681985683153</v>
      </c>
      <c r="AD404" s="202">
        <f t="shared" si="103"/>
        <v>1.1773681985683153</v>
      </c>
      <c r="AE404" s="202">
        <f t="shared" si="103"/>
        <v>1.1773681985683153</v>
      </c>
      <c r="AF404" s="202">
        <f t="shared" si="103"/>
        <v>1.1773681985683153</v>
      </c>
      <c r="AG404" s="202">
        <f t="shared" si="103"/>
        <v>1.1773681985683153</v>
      </c>
      <c r="AH404" s="202">
        <f t="shared" si="103"/>
        <v>1.1773681985683153</v>
      </c>
      <c r="AI404" s="202">
        <f t="shared" si="103"/>
        <v>1.1773681985683153</v>
      </c>
      <c r="AJ404" s="202">
        <f t="shared" si="103"/>
        <v>1.1773681985683153</v>
      </c>
      <c r="AK404" s="202">
        <f t="shared" si="103"/>
        <v>1.1773681985683153</v>
      </c>
      <c r="AL404" s="202">
        <f t="shared" si="103"/>
        <v>1.1773681985683153</v>
      </c>
      <c r="AM404" s="202">
        <f t="shared" si="103"/>
        <v>1.1773681985683153</v>
      </c>
      <c r="AN404" s="202">
        <f t="shared" si="103"/>
        <v>1.1773681985683153</v>
      </c>
      <c r="AO404" s="202">
        <f t="shared" si="103"/>
        <v>1.1773681985683153</v>
      </c>
    </row>
    <row r="405" spans="3:44" ht="14.25" customHeight="1" thickTop="1">
      <c r="F405" s="204"/>
      <c r="H405" s="180"/>
      <c r="J405" s="203"/>
      <c r="K405" s="19" t="s">
        <v>215</v>
      </c>
      <c r="L405" s="19" t="s">
        <v>214</v>
      </c>
      <c r="M405" s="202">
        <f t="shared" si="103"/>
        <v>1.3127655414036716</v>
      </c>
      <c r="N405" s="202">
        <f t="shared" si="103"/>
        <v>1.3127655414036716</v>
      </c>
      <c r="O405" s="202">
        <f t="shared" si="103"/>
        <v>1.3127655414036716</v>
      </c>
      <c r="P405" s="202">
        <f t="shared" si="103"/>
        <v>1.3127655414036716</v>
      </c>
      <c r="Q405" s="202">
        <f t="shared" si="103"/>
        <v>1.3127655414036716</v>
      </c>
      <c r="R405" s="202">
        <f t="shared" si="103"/>
        <v>1.3127655414036716</v>
      </c>
      <c r="S405" s="202">
        <f t="shared" si="103"/>
        <v>1.3127655414036716</v>
      </c>
      <c r="T405" s="202">
        <f t="shared" si="103"/>
        <v>1.3127655414036716</v>
      </c>
      <c r="U405" s="202">
        <f t="shared" si="103"/>
        <v>1.3127655414036716</v>
      </c>
      <c r="V405" s="202">
        <f t="shared" si="103"/>
        <v>1.3127655414036716</v>
      </c>
      <c r="W405" s="202">
        <f t="shared" si="103"/>
        <v>1.3127655414036716</v>
      </c>
      <c r="X405" s="202">
        <f t="shared" si="103"/>
        <v>1.3127655414036716</v>
      </c>
      <c r="Y405" s="202">
        <f t="shared" si="103"/>
        <v>1.3127655414036716</v>
      </c>
      <c r="Z405" s="202">
        <f t="shared" si="103"/>
        <v>1.3127655414036716</v>
      </c>
      <c r="AA405" s="202">
        <f t="shared" si="103"/>
        <v>1.3127655414036716</v>
      </c>
      <c r="AB405" s="202">
        <f t="shared" si="103"/>
        <v>1.3127655414036716</v>
      </c>
      <c r="AC405" s="202">
        <f t="shared" si="103"/>
        <v>1.3127655414036716</v>
      </c>
      <c r="AD405" s="202">
        <f t="shared" si="103"/>
        <v>1.3127655414036716</v>
      </c>
      <c r="AE405" s="202">
        <f t="shared" si="103"/>
        <v>1.3127655414036716</v>
      </c>
      <c r="AF405" s="202">
        <f t="shared" si="103"/>
        <v>1.3127655414036716</v>
      </c>
      <c r="AG405" s="202">
        <f t="shared" si="103"/>
        <v>1.3127655414036716</v>
      </c>
      <c r="AH405" s="202">
        <f t="shared" si="103"/>
        <v>1.3127655414036716</v>
      </c>
      <c r="AI405" s="202">
        <f t="shared" si="103"/>
        <v>1.3127655414036716</v>
      </c>
      <c r="AJ405" s="202">
        <f t="shared" si="103"/>
        <v>1.3127655414036716</v>
      </c>
      <c r="AK405" s="202">
        <f t="shared" si="103"/>
        <v>1.3127655414036716</v>
      </c>
      <c r="AL405" s="202">
        <f t="shared" si="103"/>
        <v>1.3127655414036716</v>
      </c>
      <c r="AM405" s="202">
        <f t="shared" si="103"/>
        <v>1.3127655414036716</v>
      </c>
      <c r="AN405" s="202">
        <f t="shared" si="103"/>
        <v>1.3127655414036716</v>
      </c>
      <c r="AO405" s="202">
        <f t="shared" si="103"/>
        <v>1.3127655414036716</v>
      </c>
    </row>
    <row r="406" spans="3:44" ht="14.25" customHeight="1">
      <c r="G406" s="22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</row>
    <row r="407" spans="3:44" ht="14.25" customHeight="1">
      <c r="G407" s="22"/>
    </row>
    <row r="409" spans="3:44" ht="14.25" customHeight="1">
      <c r="C409" s="21" t="s">
        <v>61</v>
      </c>
      <c r="G409" s="261" t="s">
        <v>191</v>
      </c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  <c r="AC409" s="261"/>
    </row>
    <row r="411" spans="3:44" ht="14.25" customHeight="1" thickBot="1">
      <c r="I411" s="187"/>
      <c r="J411" s="187"/>
      <c r="K411" s="187"/>
      <c r="L411" s="187"/>
      <c r="M411" s="187"/>
      <c r="N411" s="187"/>
    </row>
    <row r="412" spans="3:44" ht="14.25" customHeight="1">
      <c r="I412" s="317" t="s">
        <v>192</v>
      </c>
      <c r="J412" s="318"/>
      <c r="K412" s="318"/>
      <c r="L412" s="318"/>
      <c r="M412" s="318"/>
      <c r="N412" s="318"/>
      <c r="O412" s="347" t="s">
        <v>283</v>
      </c>
      <c r="P412" s="348"/>
      <c r="Q412" s="348"/>
      <c r="R412" s="348"/>
      <c r="S412" s="348"/>
      <c r="T412" s="245" t="s">
        <v>284</v>
      </c>
      <c r="U412" s="245" t="s">
        <v>285</v>
      </c>
      <c r="V412" s="224"/>
      <c r="W412" s="224"/>
      <c r="X412" s="224"/>
      <c r="Y412" s="224"/>
      <c r="Z412" s="224"/>
      <c r="AA412" s="224"/>
      <c r="AB412" s="224"/>
      <c r="AC412" s="225"/>
    </row>
    <row r="413" spans="3:44" ht="32.450000000000003" customHeight="1">
      <c r="I413" s="309" t="s">
        <v>193</v>
      </c>
      <c r="J413" s="310"/>
      <c r="K413" s="310"/>
      <c r="L413" s="310"/>
      <c r="M413" s="310"/>
      <c r="N413" s="310"/>
      <c r="O413" s="351" t="s">
        <v>194</v>
      </c>
      <c r="P413" s="352"/>
      <c r="Q413" s="352"/>
      <c r="R413" s="352"/>
      <c r="S413" s="353"/>
      <c r="T413" s="246"/>
      <c r="U413" s="246"/>
      <c r="V413" s="247"/>
      <c r="W413" s="247"/>
      <c r="X413" s="247"/>
      <c r="Y413" s="247"/>
      <c r="Z413" s="247"/>
      <c r="AA413" s="247"/>
      <c r="AB413" s="247"/>
      <c r="AC413" s="248"/>
    </row>
    <row r="414" spans="3:44" ht="14.25" customHeight="1">
      <c r="I414" s="309" t="s">
        <v>132</v>
      </c>
      <c r="J414" s="310"/>
      <c r="K414" s="310"/>
      <c r="L414" s="310"/>
      <c r="M414" s="310"/>
      <c r="N414" s="310"/>
      <c r="O414" s="354" t="s">
        <v>195</v>
      </c>
      <c r="P414" s="355"/>
      <c r="Q414" s="355"/>
      <c r="R414" s="355"/>
      <c r="S414" s="356"/>
      <c r="T414" s="249"/>
      <c r="U414" s="249"/>
      <c r="V414" s="228"/>
      <c r="W414" s="228"/>
      <c r="X414" s="228"/>
      <c r="Y414" s="228"/>
      <c r="Z414" s="228"/>
      <c r="AA414" s="228"/>
      <c r="AB414" s="228"/>
      <c r="AC414" s="229"/>
    </row>
    <row r="415" spans="3:44" ht="30.6" customHeight="1">
      <c r="I415" s="309" t="s">
        <v>12</v>
      </c>
      <c r="J415" s="310"/>
      <c r="K415" s="310"/>
      <c r="L415" s="310"/>
      <c r="M415" s="310"/>
      <c r="N415" s="310"/>
      <c r="O415" s="357" t="s">
        <v>286</v>
      </c>
      <c r="P415" s="357"/>
      <c r="Q415" s="357"/>
      <c r="R415" s="357"/>
      <c r="S415" s="357"/>
      <c r="T415" s="250"/>
      <c r="U415" s="250"/>
      <c r="V415" s="192"/>
      <c r="W415" s="192"/>
      <c r="X415" s="192"/>
      <c r="Y415" s="192"/>
      <c r="Z415" s="192"/>
      <c r="AA415" s="192"/>
      <c r="AB415" s="192"/>
      <c r="AC415" s="193"/>
      <c r="AD415" s="16" t="s">
        <v>287</v>
      </c>
    </row>
    <row r="416" spans="3:44" ht="30" customHeight="1">
      <c r="I416" s="309" t="s">
        <v>198</v>
      </c>
      <c r="J416" s="310"/>
      <c r="K416" s="310"/>
      <c r="L416" s="310"/>
      <c r="M416" s="310"/>
      <c r="N416" s="310"/>
      <c r="O416" s="357" t="s">
        <v>286</v>
      </c>
      <c r="P416" s="357"/>
      <c r="Q416" s="357"/>
      <c r="R416" s="357"/>
      <c r="S416" s="357"/>
      <c r="T416" s="250"/>
      <c r="U416" s="250"/>
      <c r="V416" s="192"/>
      <c r="W416" s="192"/>
      <c r="X416" s="192"/>
      <c r="Y416" s="192"/>
      <c r="Z416" s="192"/>
      <c r="AA416" s="192"/>
      <c r="AB416" s="192"/>
      <c r="AC416" s="193"/>
      <c r="AD416" s="16" t="s">
        <v>287</v>
      </c>
    </row>
    <row r="417" spans="9:29" ht="14.25" customHeight="1">
      <c r="I417" s="309" t="s">
        <v>201</v>
      </c>
      <c r="J417" s="310"/>
      <c r="K417" s="310"/>
      <c r="L417" s="310"/>
      <c r="M417" s="310"/>
      <c r="N417" s="310"/>
      <c r="O417" s="251" t="s">
        <v>202</v>
      </c>
      <c r="P417" s="192"/>
      <c r="Q417" s="192"/>
      <c r="R417" s="192"/>
      <c r="S417" s="192"/>
      <c r="T417" s="246"/>
      <c r="U417" s="246"/>
      <c r="V417" s="189"/>
      <c r="W417" s="189"/>
      <c r="X417" s="189"/>
      <c r="Y417" s="189"/>
      <c r="Z417" s="189"/>
      <c r="AA417" s="189"/>
      <c r="AB417" s="189"/>
      <c r="AC417" s="190"/>
    </row>
    <row r="418" spans="9:29" ht="14.25" customHeight="1" thickBot="1">
      <c r="I418" s="324" t="s">
        <v>204</v>
      </c>
      <c r="J418" s="325"/>
      <c r="K418" s="325"/>
      <c r="L418" s="325"/>
      <c r="M418" s="325"/>
      <c r="N418" s="325"/>
      <c r="O418" s="252" t="s">
        <v>202</v>
      </c>
      <c r="P418" s="253"/>
      <c r="Q418" s="253"/>
      <c r="R418" s="253"/>
      <c r="S418" s="253"/>
      <c r="T418" s="220"/>
      <c r="U418" s="220"/>
      <c r="V418" s="220"/>
      <c r="W418" s="221"/>
      <c r="X418" s="221"/>
      <c r="Y418" s="221"/>
      <c r="Z418" s="221"/>
      <c r="AA418" s="221"/>
      <c r="AB418" s="221"/>
      <c r="AC418" s="222"/>
    </row>
    <row r="419" spans="9:29" ht="14.25" customHeight="1" thickBot="1">
      <c r="I419" s="329"/>
      <c r="J419" s="329"/>
      <c r="K419" s="329"/>
      <c r="L419" s="329"/>
      <c r="M419" s="329"/>
      <c r="N419" s="329"/>
      <c r="O419" s="254"/>
      <c r="P419" s="254"/>
      <c r="Q419" s="254"/>
      <c r="R419" s="254"/>
      <c r="S419" s="25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</row>
    <row r="420" spans="9:29" ht="14.25" customHeight="1">
      <c r="I420" s="317" t="s">
        <v>205</v>
      </c>
      <c r="J420" s="318"/>
      <c r="K420" s="318"/>
      <c r="L420" s="318"/>
      <c r="M420" s="318"/>
      <c r="N420" s="318"/>
      <c r="O420" s="349" t="s">
        <v>283</v>
      </c>
      <c r="P420" s="350"/>
      <c r="Q420" s="350"/>
      <c r="R420" s="350"/>
      <c r="S420" s="350"/>
      <c r="T420" s="245" t="s">
        <v>284</v>
      </c>
      <c r="U420" s="245" t="s">
        <v>285</v>
      </c>
      <c r="V420" s="224"/>
      <c r="W420" s="224"/>
      <c r="X420" s="224"/>
      <c r="Y420" s="224"/>
      <c r="Z420" s="224"/>
      <c r="AA420" s="224"/>
      <c r="AB420" s="224"/>
      <c r="AC420" s="225"/>
    </row>
    <row r="421" spans="9:29" ht="45.6" customHeight="1">
      <c r="I421" s="309" t="s">
        <v>132</v>
      </c>
      <c r="J421" s="310"/>
      <c r="K421" s="310"/>
      <c r="L421" s="310"/>
      <c r="M421" s="310"/>
      <c r="N421" s="310"/>
      <c r="O421" s="358" t="s">
        <v>206</v>
      </c>
      <c r="P421" s="359"/>
      <c r="Q421" s="359"/>
      <c r="R421" s="359"/>
      <c r="S421" s="359"/>
      <c r="T421" s="246"/>
      <c r="U421" s="246"/>
      <c r="V421" s="189"/>
      <c r="W421" s="189"/>
      <c r="X421" s="189"/>
      <c r="Y421" s="189"/>
      <c r="Z421" s="189"/>
      <c r="AA421" s="189"/>
      <c r="AB421" s="189"/>
      <c r="AC421" s="190"/>
    </row>
    <row r="422" spans="9:29" ht="25.5" customHeight="1">
      <c r="I422" s="309" t="s">
        <v>12</v>
      </c>
      <c r="J422" s="310"/>
      <c r="K422" s="310"/>
      <c r="L422" s="310"/>
      <c r="M422" s="310"/>
      <c r="N422" s="310"/>
      <c r="O422" s="358" t="s">
        <v>207</v>
      </c>
      <c r="P422" s="359"/>
      <c r="Q422" s="359"/>
      <c r="R422" s="359"/>
      <c r="S422" s="360"/>
      <c r="T422" s="246"/>
      <c r="U422" s="246"/>
      <c r="V422" s="189"/>
      <c r="W422" s="189"/>
      <c r="X422" s="189"/>
      <c r="Y422" s="189"/>
      <c r="Z422" s="189"/>
      <c r="AA422" s="189"/>
      <c r="AB422" s="189"/>
      <c r="AC422" s="190"/>
    </row>
    <row r="423" spans="9:29" ht="30" customHeight="1">
      <c r="I423" s="361" t="s">
        <v>288</v>
      </c>
      <c r="J423" s="362"/>
      <c r="K423" s="362"/>
      <c r="L423" s="362"/>
      <c r="M423" s="362"/>
      <c r="N423" s="362"/>
      <c r="O423" s="357" t="s">
        <v>286</v>
      </c>
      <c r="P423" s="357"/>
      <c r="Q423" s="357"/>
      <c r="R423" s="357"/>
      <c r="S423" s="357"/>
      <c r="T423" s="223"/>
      <c r="U423" s="226"/>
      <c r="V423" s="226"/>
      <c r="W423" s="226"/>
      <c r="X423" s="226"/>
      <c r="Y423" s="226"/>
      <c r="Z423" s="226"/>
      <c r="AA423" s="226"/>
      <c r="AB423" s="227"/>
    </row>
    <row r="424" spans="9:29" ht="27.75" customHeight="1">
      <c r="I424" s="333" t="s">
        <v>198</v>
      </c>
      <c r="J424" s="334"/>
      <c r="K424" s="334"/>
      <c r="L424" s="334"/>
      <c r="M424" s="334"/>
      <c r="N424" s="335"/>
      <c r="O424" s="358" t="s">
        <v>207</v>
      </c>
      <c r="P424" s="359"/>
      <c r="Q424" s="359"/>
      <c r="R424" s="359"/>
      <c r="S424" s="360"/>
      <c r="T424" s="255"/>
      <c r="U424" s="256"/>
      <c r="V424"/>
      <c r="W424"/>
      <c r="X424"/>
      <c r="Y424"/>
      <c r="Z424"/>
      <c r="AA424"/>
      <c r="AB424"/>
      <c r="AC424"/>
    </row>
    <row r="425" spans="9:29" ht="14.25" customHeight="1">
      <c r="I425" s="309" t="s">
        <v>201</v>
      </c>
      <c r="J425" s="310"/>
      <c r="K425" s="310"/>
      <c r="L425" s="310"/>
      <c r="M425" s="310"/>
      <c r="N425" s="310"/>
      <c r="O425" s="195" t="s">
        <v>202</v>
      </c>
      <c r="P425" s="189"/>
      <c r="Q425" s="189"/>
      <c r="R425" s="189"/>
      <c r="S425" s="189"/>
      <c r="T425" s="246"/>
      <c r="U425" s="246"/>
      <c r="V425" s="189"/>
      <c r="W425" s="189"/>
      <c r="X425" s="189"/>
      <c r="Y425" s="189"/>
      <c r="Z425" s="189"/>
      <c r="AA425" s="189"/>
      <c r="AB425" s="189"/>
      <c r="AC425" s="190"/>
    </row>
    <row r="426" spans="9:29" ht="14.25" customHeight="1" thickBot="1">
      <c r="I426" s="324" t="s">
        <v>208</v>
      </c>
      <c r="J426" s="325"/>
      <c r="K426" s="325"/>
      <c r="L426" s="325"/>
      <c r="M426" s="325"/>
      <c r="N426" s="325"/>
      <c r="O426" s="220" t="s">
        <v>202</v>
      </c>
      <c r="P426" s="221"/>
      <c r="Q426" s="221"/>
      <c r="R426" s="221"/>
      <c r="S426" s="221"/>
      <c r="T426" s="257"/>
      <c r="U426" s="221"/>
      <c r="V426" s="220"/>
      <c r="W426" s="221"/>
      <c r="X426" s="221"/>
      <c r="Y426" s="221"/>
      <c r="Z426" s="221"/>
      <c r="AA426" s="221"/>
      <c r="AB426" s="221"/>
      <c r="AC426" s="222"/>
    </row>
    <row r="476" spans="13:47" ht="14.25" customHeight="1"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0</v>
      </c>
    </row>
  </sheetData>
  <mergeCells count="56">
    <mergeCell ref="I424:N424"/>
    <mergeCell ref="O424:S424"/>
    <mergeCell ref="I425:N425"/>
    <mergeCell ref="I426:N426"/>
    <mergeCell ref="I421:N421"/>
    <mergeCell ref="O421:S421"/>
    <mergeCell ref="I422:N422"/>
    <mergeCell ref="O422:S422"/>
    <mergeCell ref="I423:N423"/>
    <mergeCell ref="O423:S423"/>
    <mergeCell ref="J390:J392"/>
    <mergeCell ref="G409:AC409"/>
    <mergeCell ref="I420:N420"/>
    <mergeCell ref="O420:S420"/>
    <mergeCell ref="I413:N413"/>
    <mergeCell ref="O413:S413"/>
    <mergeCell ref="I414:N414"/>
    <mergeCell ref="O414:S414"/>
    <mergeCell ref="I415:N415"/>
    <mergeCell ref="O415:S415"/>
    <mergeCell ref="I416:N416"/>
    <mergeCell ref="O416:S416"/>
    <mergeCell ref="I417:N417"/>
    <mergeCell ref="I418:N418"/>
    <mergeCell ref="I419:N419"/>
    <mergeCell ref="I412:N412"/>
    <mergeCell ref="O412:S412"/>
    <mergeCell ref="J224:J253"/>
    <mergeCell ref="J256:J285"/>
    <mergeCell ref="H289:H318"/>
    <mergeCell ref="J289:J318"/>
    <mergeCell ref="H321:H350"/>
    <mergeCell ref="J321:J350"/>
    <mergeCell ref="H96:H285"/>
    <mergeCell ref="J96:J125"/>
    <mergeCell ref="J128:J157"/>
    <mergeCell ref="J160:J189"/>
    <mergeCell ref="J192:J221"/>
    <mergeCell ref="H354:H366"/>
    <mergeCell ref="J354:J366"/>
    <mergeCell ref="J368:J387"/>
    <mergeCell ref="H44:H88"/>
    <mergeCell ref="L49:L52"/>
    <mergeCell ref="M49:M52"/>
    <mergeCell ref="J59:J86"/>
    <mergeCell ref="G93:U93"/>
    <mergeCell ref="U4:U5"/>
    <mergeCell ref="G7:Y7"/>
    <mergeCell ref="H9:H42"/>
    <mergeCell ref="J9:L9"/>
    <mergeCell ref="J14:P14"/>
    <mergeCell ref="J15:P15"/>
    <mergeCell ref="J16:P16"/>
    <mergeCell ref="J17:P17"/>
    <mergeCell ref="M26:R30"/>
    <mergeCell ref="J32:J42"/>
  </mergeCells>
  <hyperlinks>
    <hyperlink ref="O413" r:id="rId1" location="ZZDGWR57" xr:uid="{93B9EAF4-F22A-4292-B052-5B4CD02BB449}"/>
    <hyperlink ref="O413:S413" r:id="rId2" display="Pieter Gagnon, Robert Margolis, Jennifer Melius, Caleb Phillips, Ryan Elmore. (2016). " xr:uid="{49E99302-6B3F-4869-9CA2-1C4209FB6F81}"/>
    <hyperlink ref="O415:S415" r:id="rId3" display="V. Ramasamy, J. Zuboy, M. Woodhouse, E. O’Shaughnessy, D. Feldman, J. Desai, A. Walker, R. Margolis, and P. Basore. 2023. " xr:uid="{801DD35C-68D3-4B17-A8CD-96AA103CA27D}"/>
    <hyperlink ref="O416:S416" r:id="rId4" display="V. Ramasamy, J. Zuboy, M. Woodhouse, E. O’Shaughnessy, D. Feldman, J. Desai, A. Walker, R. Margolis, and P. Basore. 2023. " xr:uid="{70C55C91-9591-488A-8451-B3940E470F3F}"/>
    <hyperlink ref="O423:S423" r:id="rId5" display="V. Ramasamy, J. Zuboy, M. Woodhouse, E. O’Shaughnessy, D. Feldman, J. Desai, A. Walker, R. Margolis, and P. Basore. 2023. " xr:uid="{F527C64A-3160-4284-A02A-9F13876133C5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workbookViewId="0">
      <selection activeCell="F11" sqref="F11"/>
    </sheetView>
  </sheetViews>
  <sheetFormatPr defaultRowHeight="15"/>
  <cols>
    <col min="3" max="3" width="35.28515625" bestFit="1" customWidth="1"/>
    <col min="4" max="4" width="12" bestFit="1" customWidth="1"/>
  </cols>
  <sheetData>
    <row r="1" spans="2:4">
      <c r="C1" s="19" t="s">
        <v>134</v>
      </c>
    </row>
    <row r="2" spans="2:4">
      <c r="C2" s="19" t="s">
        <v>209</v>
      </c>
      <c r="D2" s="19" t="s">
        <v>210</v>
      </c>
    </row>
    <row r="3" spans="2:4">
      <c r="B3">
        <v>2019</v>
      </c>
      <c r="C3">
        <f>INDEX('Solar - PV Dist. Comm 2021'!$L$165:$AQ$165,MATCH('NREL calcs'!$B3,'Solar - PV Dist. Comm 2021'!$L$163:$AQ$163,0))</f>
        <v>1806.462617457503</v>
      </c>
      <c r="D3">
        <f>C3*About!$B$32</f>
        <v>1622.3024528666845</v>
      </c>
    </row>
    <row r="4" spans="2:4">
      <c r="B4">
        <v>2020</v>
      </c>
      <c r="C4">
        <f>INDEX('Solar - PV Dist. Comm 2022'!$M$149:$AQ$149,MATCH('NREL calcs'!$B4,'Solar - PV Dist. Comm 2022'!$M$147:$AQ$147,0))</f>
        <v>1783.5622892746699</v>
      </c>
      <c r="D4">
        <f>C4*About!$B$33</f>
        <v>1582.2171400895966</v>
      </c>
    </row>
    <row r="5" spans="2:4">
      <c r="B5">
        <v>2021</v>
      </c>
      <c r="C5">
        <f>INDEX('Solar - PV Dist. Comm 2022'!$M$149:$AQ$149,MATCH('NREL calcs'!$B5,'Solar - PV Dist. Comm 2022'!$M$147:$AQ$147,0))</f>
        <v>1597.9941896466974</v>
      </c>
      <c r="D5">
        <f>C5*About!$B$33</f>
        <v>1417.5976986207845</v>
      </c>
    </row>
    <row r="6" spans="2:4">
      <c r="B6">
        <v>2022</v>
      </c>
      <c r="C6" s="260">
        <f>INDEX('Solar - PV Dist. Comm 2024'!$M$188:$AO$188,MATCH(B6,'Solar - PV Dist. Comm 2024'!$M$159:$AO$159,0))</f>
        <v>2058.2954411795413</v>
      </c>
      <c r="D6">
        <f>C6*About!$B$34</f>
        <v>1614.7760452484176</v>
      </c>
    </row>
    <row r="7" spans="2:4">
      <c r="B7">
        <v>2023</v>
      </c>
      <c r="C7" s="260">
        <f>INDEX('Solar - PV Dist. Comm 2024'!$M$188:$AO$188,MATCH(B7,'Solar - PV Dist. Comm 2024'!$M$159:$AO$159,0))</f>
        <v>1845.2278596640967</v>
      </c>
      <c r="D7">
        <f>C7*About!$B$34</f>
        <v>1447.6200482196398</v>
      </c>
    </row>
    <row r="8" spans="2:4">
      <c r="B8">
        <v>2024</v>
      </c>
      <c r="C8" s="260">
        <f>INDEX('Solar - PV Dist. Comm 2024'!$M$188:$AO$188,MATCH(B8,'Solar - PV Dist. Comm 2024'!$M$159:$AO$159,0))</f>
        <v>1794.7388271671873</v>
      </c>
      <c r="D8">
        <f>C8*About!$B$34</f>
        <v>1408.0103407924801</v>
      </c>
    </row>
    <row r="9" spans="2:4">
      <c r="B9">
        <v>2025</v>
      </c>
      <c r="C9" s="260">
        <f>INDEX('Solar - PV Dist. Comm 2024'!$M$188:$AO$188,MATCH(B9,'Solar - PV Dist. Comm 2024'!$M$159:$AO$159,0))</f>
        <v>1744.2497946702779</v>
      </c>
      <c r="D9">
        <f>C9*About!$B$34</f>
        <v>1368.4006333653203</v>
      </c>
    </row>
    <row r="10" spans="2:4">
      <c r="B10">
        <v>2026</v>
      </c>
      <c r="C10" s="260">
        <f>INDEX('Solar - PV Dist. Comm 2024'!$M$188:$AO$188,MATCH(B10,'Solar - PV Dist. Comm 2024'!$M$159:$AO$159,0))</f>
        <v>1693.7607621733682</v>
      </c>
      <c r="D10">
        <f>C10*About!$B$34</f>
        <v>1328.7909259381604</v>
      </c>
    </row>
    <row r="11" spans="2:4">
      <c r="B11">
        <v>2027</v>
      </c>
      <c r="C11" s="260">
        <f>INDEX('Solar - PV Dist. Comm 2024'!$M$188:$AO$188,MATCH(B11,'Solar - PV Dist. Comm 2024'!$M$159:$AO$159,0))</f>
        <v>1643.271729676459</v>
      </c>
      <c r="D11">
        <f>C11*About!$B$34</f>
        <v>1289.1812185110009</v>
      </c>
    </row>
    <row r="12" spans="2:4">
      <c r="B12">
        <v>2028</v>
      </c>
      <c r="C12" s="260">
        <f>INDEX('Solar - PV Dist. Comm 2024'!$M$188:$AO$188,MATCH(B12,'Solar - PV Dist. Comm 2024'!$M$159:$AO$159,0))</f>
        <v>1592.7826971795494</v>
      </c>
      <c r="D12">
        <f>C12*About!$B$34</f>
        <v>1249.571511083841</v>
      </c>
    </row>
    <row r="13" spans="2:4">
      <c r="B13">
        <v>2029</v>
      </c>
      <c r="C13" s="260">
        <f>INDEX('Solar - PV Dist. Comm 2024'!$M$188:$AO$188,MATCH(B13,'Solar - PV Dist. Comm 2024'!$M$159:$AO$159,0))</f>
        <v>1542.2936646826399</v>
      </c>
      <c r="D13">
        <f>C13*About!$B$34</f>
        <v>1209.9618036566812</v>
      </c>
    </row>
    <row r="14" spans="2:4">
      <c r="B14">
        <v>2030</v>
      </c>
      <c r="C14" s="260">
        <f>INDEX('Solar - PV Dist. Comm 2024'!$M$188:$AO$188,MATCH(B14,'Solar - PV Dist. Comm 2024'!$M$159:$AO$159,0))</f>
        <v>1491.8046321857303</v>
      </c>
      <c r="D14">
        <f>C14*About!$B$34</f>
        <v>1170.3520962295213</v>
      </c>
    </row>
    <row r="15" spans="2:4">
      <c r="B15">
        <v>2031</v>
      </c>
      <c r="C15" s="260">
        <f>INDEX('Solar - PV Dist. Comm 2024'!$M$188:$AO$188,MATCH(B15,'Solar - PV Dist. Comm 2024'!$M$159:$AO$159,0))</f>
        <v>1441.3155996888211</v>
      </c>
      <c r="D15">
        <f>C15*About!$B$34</f>
        <v>1130.7423888023618</v>
      </c>
    </row>
    <row r="16" spans="2:4">
      <c r="B16">
        <v>2032</v>
      </c>
      <c r="C16" s="260">
        <f>INDEX('Solar - PV Dist. Comm 2024'!$M$188:$AO$188,MATCH(B16,'Solar - PV Dist. Comm 2024'!$M$159:$AO$159,0))</f>
        <v>1390.8265671919114</v>
      </c>
      <c r="D16">
        <f>C16*About!$B$34</f>
        <v>1091.1326813752019</v>
      </c>
    </row>
    <row r="17" spans="2:4">
      <c r="B17">
        <v>2033</v>
      </c>
      <c r="C17" s="260">
        <f>INDEX('Solar - PV Dist. Comm 2024'!$M$188:$AO$188,MATCH(B17,'Solar - PV Dist. Comm 2024'!$M$159:$AO$159,0))</f>
        <v>1340.337534695002</v>
      </c>
      <c r="D17">
        <f>C17*About!$B$34</f>
        <v>1051.5229739480421</v>
      </c>
    </row>
    <row r="18" spans="2:4">
      <c r="B18">
        <v>2034</v>
      </c>
      <c r="C18" s="260">
        <f>INDEX('Solar - PV Dist. Comm 2024'!$M$188:$AO$188,MATCH(B18,'Solar - PV Dist. Comm 2024'!$M$159:$AO$159,0))</f>
        <v>1289.8485021980925</v>
      </c>
      <c r="D18">
        <f>C18*About!$B$34</f>
        <v>1011.9132665208825</v>
      </c>
    </row>
    <row r="19" spans="2:4">
      <c r="B19">
        <v>2035</v>
      </c>
      <c r="C19" s="260">
        <f>INDEX('Solar - PV Dist. Comm 2024'!$M$188:$AO$188,MATCH(B19,'Solar - PV Dist. Comm 2024'!$M$159:$AO$159,0))</f>
        <v>1239.359469701182</v>
      </c>
      <c r="D19">
        <f>C19*About!$B$34</f>
        <v>972.3035590937219</v>
      </c>
    </row>
    <row r="20" spans="2:4">
      <c r="B20">
        <v>2036</v>
      </c>
      <c r="C20" s="260">
        <f>INDEX('Solar - PV Dist. Comm 2024'!$M$188:$AO$188,MATCH(B20,'Solar - PV Dist. Comm 2024'!$M$159:$AO$159,0))</f>
        <v>1218.682987346094</v>
      </c>
      <c r="D20">
        <f>C20*About!$B$34</f>
        <v>956.0824240034824</v>
      </c>
    </row>
    <row r="21" spans="2:4">
      <c r="B21">
        <v>2037</v>
      </c>
      <c r="C21" s="260">
        <f>INDEX('Solar - PV Dist. Comm 2024'!$M$188:$AO$188,MATCH(B21,'Solar - PV Dist. Comm 2024'!$M$159:$AO$159,0))</f>
        <v>1198.0065049910061</v>
      </c>
      <c r="D21">
        <f>C21*About!$B$34</f>
        <v>939.86128891324279</v>
      </c>
    </row>
    <row r="22" spans="2:4">
      <c r="B22">
        <v>2038</v>
      </c>
      <c r="C22" s="260">
        <f>INDEX('Solar - PV Dist. Comm 2024'!$M$188:$AO$188,MATCH(B22,'Solar - PV Dist. Comm 2024'!$M$159:$AO$159,0))</f>
        <v>1177.3300226359181</v>
      </c>
      <c r="D22">
        <f>C22*About!$B$34</f>
        <v>923.64015382300317</v>
      </c>
    </row>
    <row r="23" spans="2:4">
      <c r="B23">
        <v>2039</v>
      </c>
      <c r="C23" s="260">
        <f>INDEX('Solar - PV Dist. Comm 2024'!$M$188:$AO$188,MATCH(B23,'Solar - PV Dist. Comm 2024'!$M$159:$AO$159,0))</f>
        <v>1156.6535402808304</v>
      </c>
      <c r="D23">
        <f>C23*About!$B$34</f>
        <v>907.41901873276379</v>
      </c>
    </row>
    <row r="24" spans="2:4">
      <c r="B24">
        <v>2040</v>
      </c>
      <c r="C24" s="260">
        <f>INDEX('Solar - PV Dist. Comm 2024'!$M$188:$AO$188,MATCH(B24,'Solar - PV Dist. Comm 2024'!$M$159:$AO$159,0))</f>
        <v>1135.9770579257422</v>
      </c>
      <c r="D24">
        <f>C24*About!$B$34</f>
        <v>891.19788364252406</v>
      </c>
    </row>
    <row r="25" spans="2:4">
      <c r="B25">
        <v>2041</v>
      </c>
      <c r="C25" s="260">
        <f>INDEX('Solar - PV Dist. Comm 2024'!$M$188:$AO$188,MATCH(B25,'Solar - PV Dist. Comm 2024'!$M$159:$AO$159,0))</f>
        <v>1115.3005755706542</v>
      </c>
      <c r="D25">
        <f>C25*About!$B$34</f>
        <v>874.97674855228445</v>
      </c>
    </row>
    <row r="26" spans="2:4">
      <c r="B26">
        <v>2042</v>
      </c>
      <c r="C26" s="260">
        <f>INDEX('Solar - PV Dist. Comm 2024'!$M$188:$AO$188,MATCH(B26,'Solar - PV Dist. Comm 2024'!$M$159:$AO$159,0))</f>
        <v>1094.6240932155665</v>
      </c>
      <c r="D26">
        <f>C26*About!$B$34</f>
        <v>858.75561346204506</v>
      </c>
    </row>
    <row r="27" spans="2:4">
      <c r="B27">
        <v>2043</v>
      </c>
      <c r="C27" s="260">
        <f>INDEX('Solar - PV Dist. Comm 2024'!$M$188:$AO$188,MATCH(B27,'Solar - PV Dist. Comm 2024'!$M$159:$AO$159,0))</f>
        <v>1073.9476108604786</v>
      </c>
      <c r="D27">
        <f>C27*About!$B$34</f>
        <v>842.53447837180545</v>
      </c>
    </row>
    <row r="28" spans="2:4">
      <c r="B28">
        <v>2044</v>
      </c>
      <c r="C28" s="260">
        <f>INDEX('Solar - PV Dist. Comm 2024'!$M$188:$AO$188,MATCH(B28,'Solar - PV Dist. Comm 2024'!$M$159:$AO$159,0))</f>
        <v>1053.2711285053906</v>
      </c>
      <c r="D28">
        <f>C28*About!$B$34</f>
        <v>826.31334328156584</v>
      </c>
    </row>
    <row r="29" spans="2:4">
      <c r="B29">
        <v>2045</v>
      </c>
      <c r="C29" s="260">
        <f>INDEX('Solar - PV Dist. Comm 2024'!$M$188:$AO$188,MATCH(B29,'Solar - PV Dist. Comm 2024'!$M$159:$AO$159,0))</f>
        <v>1032.5946461503024</v>
      </c>
      <c r="D29">
        <f>C29*About!$B$34</f>
        <v>810.09220819132611</v>
      </c>
    </row>
    <row r="30" spans="2:4">
      <c r="B30">
        <v>2046</v>
      </c>
      <c r="C30" s="260">
        <f>INDEX('Solar - PV Dist. Comm 2024'!$M$188:$AO$188,MATCH(B30,'Solar - PV Dist. Comm 2024'!$M$159:$AO$159,0))</f>
        <v>1011.9181637952145</v>
      </c>
      <c r="D30">
        <f>C30*About!$B$34</f>
        <v>793.87107310108649</v>
      </c>
    </row>
    <row r="31" spans="2:4">
      <c r="B31">
        <v>2047</v>
      </c>
      <c r="C31" s="260">
        <f>INDEX('Solar - PV Dist. Comm 2024'!$M$188:$AO$188,MATCH(B31,'Solar - PV Dist. Comm 2024'!$M$159:$AO$159,0))</f>
        <v>991.24168144012651</v>
      </c>
      <c r="D31">
        <f>C31*About!$B$34</f>
        <v>777.64993801084699</v>
      </c>
    </row>
    <row r="32" spans="2:4">
      <c r="B32">
        <v>2048</v>
      </c>
      <c r="C32" s="260">
        <f>INDEX('Solar - PV Dist. Comm 2024'!$M$188:$AO$188,MATCH(B32,'Solar - PV Dist. Comm 2024'!$M$159:$AO$159,0))</f>
        <v>970.56519908503844</v>
      </c>
      <c r="D32">
        <f>C32*About!$B$34</f>
        <v>761.42880292060727</v>
      </c>
    </row>
    <row r="33" spans="2:4">
      <c r="B33">
        <v>2049</v>
      </c>
      <c r="C33" s="260">
        <f>INDEX('Solar - PV Dist. Comm 2024'!$M$188:$AO$188,MATCH(B33,'Solar - PV Dist. Comm 2024'!$M$159:$AO$159,0))</f>
        <v>949.88871672995037</v>
      </c>
      <c r="D33">
        <f>C33*About!$B$34</f>
        <v>745.20766783036765</v>
      </c>
    </row>
    <row r="34" spans="2:4">
      <c r="B34">
        <v>2050</v>
      </c>
      <c r="C34" s="260">
        <f>INDEX('Solar - PV Dist. Comm 2024'!$M$188:$AO$188,MATCH(B34,'Solar - PV Dist. Comm 2024'!$M$159:$AO$159,0))</f>
        <v>929.21223437486162</v>
      </c>
      <c r="D34">
        <f>C34*About!$B$34</f>
        <v>728.98653274012747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"/>
    </sheetView>
  </sheetViews>
  <sheetFormatPr defaultRowHeight="15"/>
  <cols>
    <col min="1" max="1" width="25.85546875" customWidth="1"/>
    <col min="2" max="2" width="33.28515625" customWidth="1"/>
  </cols>
  <sheetData>
    <row r="1" spans="1:35">
      <c r="A1" t="s">
        <v>19</v>
      </c>
    </row>
    <row r="3" spans="1:3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>
      <c r="B11" t="s">
        <v>27</v>
      </c>
      <c r="C11" s="197">
        <v>3054.318209074861</v>
      </c>
      <c r="D11" s="197">
        <v>2796.2450712039476</v>
      </c>
      <c r="E11" s="197">
        <v>2644.2786630962364</v>
      </c>
      <c r="F11" s="197">
        <v>2492.3122549885256</v>
      </c>
      <c r="G11" s="197">
        <v>2340.3458468808144</v>
      </c>
      <c r="H11" s="197">
        <v>2188.3794387731036</v>
      </c>
      <c r="I11" s="197">
        <v>2036.4130306653924</v>
      </c>
      <c r="J11" s="197">
        <v>1884.4466225576816</v>
      </c>
      <c r="K11" s="197">
        <v>1732.4802144499708</v>
      </c>
      <c r="L11" s="197">
        <v>1580.5138063422601</v>
      </c>
      <c r="M11" s="197">
        <v>1428.5473982345493</v>
      </c>
      <c r="N11" s="197">
        <v>1276.5809901268385</v>
      </c>
      <c r="O11" s="197">
        <v>1124.6145820191289</v>
      </c>
      <c r="P11" s="197">
        <v>1111.2667070863747</v>
      </c>
      <c r="Q11" s="197">
        <v>1097.9188321536203</v>
      </c>
      <c r="R11" s="197">
        <v>1084.5709572208661</v>
      </c>
      <c r="S11" s="197">
        <v>1071.223082288112</v>
      </c>
      <c r="T11" s="197">
        <v>1057.8752073553576</v>
      </c>
      <c r="U11" s="197">
        <v>1044.5273324226034</v>
      </c>
      <c r="V11" s="197">
        <v>1031.1794574898493</v>
      </c>
      <c r="W11" s="197">
        <v>1017.831582557095</v>
      </c>
      <c r="X11" s="197">
        <v>1004.4837076243407</v>
      </c>
      <c r="Y11" s="197">
        <v>991.13583269158642</v>
      </c>
      <c r="Z11" s="197">
        <v>977.78795775883225</v>
      </c>
      <c r="AA11" s="197">
        <v>964.44008282607797</v>
      </c>
      <c r="AB11" s="197">
        <v>951.09220789332369</v>
      </c>
      <c r="AC11" s="197">
        <v>937.74433296056952</v>
      </c>
      <c r="AD11" s="197">
        <v>924.39645802781524</v>
      </c>
      <c r="AE11" s="197">
        <v>911.04858309506096</v>
      </c>
      <c r="AF11" s="197">
        <v>897.70070816230668</v>
      </c>
      <c r="AG11" s="197">
        <v>884.35283322955252</v>
      </c>
      <c r="AH11" s="197">
        <v>871.00495829679824</v>
      </c>
      <c r="AI11" s="197">
        <v>857.6570833640435</v>
      </c>
    </row>
    <row r="12" spans="1:3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.75" thickBot="1">
      <c r="A20" s="363" t="s">
        <v>10</v>
      </c>
      <c r="B20" s="364"/>
      <c r="C20" s="364"/>
      <c r="D20" s="364"/>
      <c r="E20" s="364"/>
      <c r="F20" s="365"/>
    </row>
    <row r="21" spans="1:35">
      <c r="A21" s="270" t="s">
        <v>17</v>
      </c>
      <c r="B21" s="273"/>
      <c r="C21" s="273"/>
      <c r="D21" s="273"/>
      <c r="E21" s="273"/>
      <c r="F21" s="274"/>
    </row>
    <row r="22" spans="1:35">
      <c r="A22" s="270" t="s">
        <v>18</v>
      </c>
      <c r="B22" s="273"/>
      <c r="C22" s="273"/>
      <c r="D22" s="273"/>
      <c r="E22" s="273"/>
      <c r="F22" s="274"/>
    </row>
    <row r="23" spans="1:35" ht="15.75" thickBot="1">
      <c r="A23" s="363" t="s">
        <v>11</v>
      </c>
      <c r="B23" s="364"/>
      <c r="C23" s="364"/>
      <c r="D23" s="364"/>
      <c r="E23" s="364"/>
      <c r="F23" s="365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B6" sqref="B6"/>
    </sheetView>
  </sheetViews>
  <sheetFormatPr defaultRowHeight="15"/>
  <cols>
    <col min="1" max="1" width="17.5703125" customWidth="1"/>
    <col min="2" max="2" width="22" customWidth="1"/>
  </cols>
  <sheetData>
    <row r="1" spans="1:3">
      <c r="A1" s="9" t="s">
        <v>37</v>
      </c>
      <c r="B1" s="9"/>
      <c r="C1" s="9"/>
    </row>
    <row r="3" spans="1:3">
      <c r="A3" s="1" t="s">
        <v>38</v>
      </c>
      <c r="B3" s="10" t="s">
        <v>39</v>
      </c>
    </row>
    <row r="4" spans="1:3">
      <c r="A4" t="s">
        <v>40</v>
      </c>
      <c r="B4" s="11">
        <v>0.63</v>
      </c>
    </row>
    <row r="5" spans="1:3">
      <c r="A5" t="s">
        <v>41</v>
      </c>
      <c r="B5" s="11">
        <v>0.56000000000000005</v>
      </c>
    </row>
    <row r="6" spans="1:3">
      <c r="A6" t="s">
        <v>42</v>
      </c>
      <c r="B6" s="11">
        <v>0.35</v>
      </c>
    </row>
    <row r="8" spans="1:3">
      <c r="A8" t="s">
        <v>50</v>
      </c>
    </row>
    <row r="9" spans="1:3">
      <c r="A9" t="s">
        <v>51</v>
      </c>
    </row>
    <row r="10" spans="1:3">
      <c r="A10" t="s">
        <v>52</v>
      </c>
      <c r="B10" s="12">
        <f>AVERAGE(B4:B5)</f>
        <v>0.59499999999999997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C33"/>
  <sheetViews>
    <sheetView workbookViewId="0">
      <selection activeCell="B3" sqref="B3"/>
    </sheetView>
  </sheetViews>
  <sheetFormatPr defaultRowHeight="15"/>
  <cols>
    <col min="1" max="1" width="12.28515625" customWidth="1"/>
    <col min="2" max="2" width="15.140625" customWidth="1"/>
  </cols>
  <sheetData>
    <row r="1" spans="1:3">
      <c r="A1" s="14" t="s">
        <v>53</v>
      </c>
      <c r="B1" t="s">
        <v>55</v>
      </c>
    </row>
    <row r="2" spans="1:3">
      <c r="A2">
        <v>2019</v>
      </c>
      <c r="B2" s="7">
        <f>(INDEX('NREL calcs'!$D$3:$D$34,MATCH('CpUDSC-totalcost'!$A2,'NREL calcs'!$B$3:$B$34,0))*1000)/'DC to AC'!$A$3</f>
        <v>1888594.2408226826</v>
      </c>
      <c r="C2" s="7"/>
    </row>
    <row r="3" spans="1:3">
      <c r="A3">
        <v>2020</v>
      </c>
      <c r="B3" s="7">
        <f>(INDEX('NREL calcs'!$D$3:$D$34,MATCH('CpUDSC-totalcost'!$A3,'NREL calcs'!$B$3:$B$34,0))*1000)/'DC to AC'!$A$3</f>
        <v>1841929.1502789252</v>
      </c>
      <c r="C3" s="7"/>
    </row>
    <row r="4" spans="1:3">
      <c r="A4">
        <v>2021</v>
      </c>
      <c r="B4" s="7">
        <f>(INDEX('NREL calcs'!$D$3:$D$34,MATCH('CpUDSC-totalcost'!$A4,'NREL calcs'!$B$3:$B$34,0))*1000)/'DC to AC'!$A$3</f>
        <v>1650288.3569508551</v>
      </c>
      <c r="C4" s="7"/>
    </row>
    <row r="5" spans="1:3">
      <c r="A5">
        <v>2022</v>
      </c>
      <c r="B5" s="7">
        <f>(INDEX('NREL calcs'!$D$3:$D$34,MATCH('CpUDSC-totalcost'!$A5,'NREL calcs'!$B$3:$B$34,0))*1000)/'DC to AC'!$A$3</f>
        <v>1879832.4158887283</v>
      </c>
      <c r="C5" s="7"/>
    </row>
    <row r="6" spans="1:3">
      <c r="A6">
        <v>2023</v>
      </c>
      <c r="B6" s="7">
        <f>(INDEX('NREL calcs'!$D$3:$D$34,MATCH('CpUDSC-totalcost'!$A6,'NREL calcs'!$B$3:$B$34,0))*1000)/'DC to AC'!$A$3</f>
        <v>1685238.7057271709</v>
      </c>
      <c r="C6" s="7"/>
    </row>
    <row r="7" spans="1:3">
      <c r="A7">
        <v>2024</v>
      </c>
      <c r="B7" s="7">
        <f>(INDEX('NREL calcs'!$D$3:$D$34,MATCH('CpUDSC-totalcost'!$A7,'NREL calcs'!$B$3:$B$34,0))*1000)/'DC to AC'!$A$3</f>
        <v>1639127.2884662168</v>
      </c>
      <c r="C7" s="7"/>
    </row>
    <row r="8" spans="1:3">
      <c r="A8">
        <v>2025</v>
      </c>
      <c r="B8" s="7">
        <f>(INDEX('NREL calcs'!$D$3:$D$34,MATCH('CpUDSC-totalcost'!$A8,'NREL calcs'!$B$3:$B$34,0))*1000)/'DC to AC'!$A$3</f>
        <v>1593015.8712052624</v>
      </c>
      <c r="C8" s="7"/>
    </row>
    <row r="9" spans="1:3">
      <c r="A9">
        <v>2026</v>
      </c>
      <c r="B9" s="7">
        <f>(INDEX('NREL calcs'!$D$3:$D$34,MATCH('CpUDSC-totalcost'!$A9,'NREL calcs'!$B$3:$B$34,0))*1000)/'DC to AC'!$A$3</f>
        <v>1546904.4539443078</v>
      </c>
      <c r="C9" s="7"/>
    </row>
    <row r="10" spans="1:3">
      <c r="A10">
        <v>2027</v>
      </c>
      <c r="B10" s="7">
        <f>(INDEX('NREL calcs'!$D$3:$D$34,MATCH('CpUDSC-totalcost'!$A10,'NREL calcs'!$B$3:$B$34,0))*1000)/'DC to AC'!$A$3</f>
        <v>1500793.0366833538</v>
      </c>
      <c r="C10" s="7"/>
    </row>
    <row r="11" spans="1:3">
      <c r="A11">
        <v>2028</v>
      </c>
      <c r="B11" s="7">
        <f>(INDEX('NREL calcs'!$D$3:$D$34,MATCH('CpUDSC-totalcost'!$A11,'NREL calcs'!$B$3:$B$34,0))*1000)/'DC to AC'!$A$3</f>
        <v>1454681.6194223992</v>
      </c>
      <c r="C11" s="7"/>
    </row>
    <row r="12" spans="1:3">
      <c r="A12">
        <v>2029</v>
      </c>
      <c r="B12" s="7">
        <f>(INDEX('NREL calcs'!$D$3:$D$34,MATCH('CpUDSC-totalcost'!$A12,'NREL calcs'!$B$3:$B$34,0))*1000)/'DC to AC'!$A$3</f>
        <v>1408570.202161445</v>
      </c>
      <c r="C12" s="7"/>
    </row>
    <row r="13" spans="1:3">
      <c r="A13">
        <v>2030</v>
      </c>
      <c r="B13" s="7">
        <f>(INDEX('NREL calcs'!$D$3:$D$34,MATCH('CpUDSC-totalcost'!$A13,'NREL calcs'!$B$3:$B$34,0))*1000)/'DC to AC'!$A$3</f>
        <v>1362458.7849004904</v>
      </c>
      <c r="C13" s="7"/>
    </row>
    <row r="14" spans="1:3">
      <c r="A14">
        <v>2031</v>
      </c>
      <c r="B14" s="7">
        <f>(INDEX('NREL calcs'!$D$3:$D$34,MATCH('CpUDSC-totalcost'!$A14,'NREL calcs'!$B$3:$B$34,0))*1000)/'DC to AC'!$A$3</f>
        <v>1316347.3676395365</v>
      </c>
      <c r="C14" s="7"/>
    </row>
    <row r="15" spans="1:3">
      <c r="A15">
        <v>2032</v>
      </c>
      <c r="B15" s="7">
        <f>(INDEX('NREL calcs'!$D$3:$D$34,MATCH('CpUDSC-totalcost'!$A15,'NREL calcs'!$B$3:$B$34,0))*1000)/'DC to AC'!$A$3</f>
        <v>1270235.9503785819</v>
      </c>
      <c r="C15" s="7"/>
    </row>
    <row r="16" spans="1:3">
      <c r="A16">
        <v>2033</v>
      </c>
      <c r="B16" s="7">
        <f>(INDEX('NREL calcs'!$D$3:$D$34,MATCH('CpUDSC-totalcost'!$A16,'NREL calcs'!$B$3:$B$34,0))*1000)/'DC to AC'!$A$3</f>
        <v>1224124.5331176277</v>
      </c>
      <c r="C16" s="7"/>
    </row>
    <row r="17" spans="1:3">
      <c r="A17">
        <v>2034</v>
      </c>
      <c r="B17" s="7">
        <f>(INDEX('NREL calcs'!$D$3:$D$34,MATCH('CpUDSC-totalcost'!$A17,'NREL calcs'!$B$3:$B$34,0))*1000)/'DC to AC'!$A$3</f>
        <v>1178013.1158566736</v>
      </c>
      <c r="C17" s="7"/>
    </row>
    <row r="18" spans="1:3">
      <c r="A18">
        <v>2035</v>
      </c>
      <c r="B18" s="7">
        <f>(INDEX('NREL calcs'!$D$3:$D$34,MATCH('CpUDSC-totalcost'!$A18,'NREL calcs'!$B$3:$B$34,0))*1000)/'DC to AC'!$A$3</f>
        <v>1131901.6985957182</v>
      </c>
      <c r="C18" s="7"/>
    </row>
    <row r="19" spans="1:3">
      <c r="A19">
        <v>2036</v>
      </c>
      <c r="B19" s="7">
        <f>(INDEX('NREL calcs'!$D$3:$D$34,MATCH('CpUDSC-totalcost'!$A19,'NREL calcs'!$B$3:$B$34,0))*1000)/'DC to AC'!$A$3</f>
        <v>1113017.9557665687</v>
      </c>
      <c r="C19" s="7"/>
    </row>
    <row r="20" spans="1:3">
      <c r="A20">
        <v>2037</v>
      </c>
      <c r="B20" s="7">
        <f>(INDEX('NREL calcs'!$D$3:$D$34,MATCH('CpUDSC-totalcost'!$A20,'NREL calcs'!$B$3:$B$34,0))*1000)/'DC to AC'!$A$3</f>
        <v>1094134.2129374188</v>
      </c>
      <c r="C20" s="7"/>
    </row>
    <row r="21" spans="1:3">
      <c r="A21">
        <v>2038</v>
      </c>
      <c r="B21" s="7">
        <f>(INDEX('NREL calcs'!$D$3:$D$34,MATCH('CpUDSC-totalcost'!$A21,'NREL calcs'!$B$3:$B$34,0))*1000)/'DC to AC'!$A$3</f>
        <v>1075250.4701082692</v>
      </c>
      <c r="C21" s="7"/>
    </row>
    <row r="22" spans="1:3">
      <c r="A22">
        <v>2039</v>
      </c>
      <c r="B22" s="7">
        <f>(INDEX('NREL calcs'!$D$3:$D$34,MATCH('CpUDSC-totalcost'!$A22,'NREL calcs'!$B$3:$B$34,0))*1000)/'DC to AC'!$A$3</f>
        <v>1056366.7272791197</v>
      </c>
      <c r="C22" s="7"/>
    </row>
    <row r="23" spans="1:3">
      <c r="A23">
        <v>2040</v>
      </c>
      <c r="B23" s="7">
        <f>(INDEX('NREL calcs'!$D$3:$D$34,MATCH('CpUDSC-totalcost'!$A23,'NREL calcs'!$B$3:$B$34,0))*1000)/'DC to AC'!$A$3</f>
        <v>1037482.9844499697</v>
      </c>
      <c r="C23" s="7"/>
    </row>
    <row r="24" spans="1:3">
      <c r="A24">
        <v>2041</v>
      </c>
      <c r="B24" s="7">
        <f>(INDEX('NREL calcs'!$D$3:$D$34,MATCH('CpUDSC-totalcost'!$A24,'NREL calcs'!$B$3:$B$34,0))*1000)/'DC to AC'!$A$3</f>
        <v>1018599.2416208201</v>
      </c>
      <c r="C24" s="7"/>
    </row>
    <row r="25" spans="1:3">
      <c r="A25">
        <v>2042</v>
      </c>
      <c r="B25" s="7">
        <f>(INDEX('NREL calcs'!$D$3:$D$34,MATCH('CpUDSC-totalcost'!$A25,'NREL calcs'!$B$3:$B$34,0))*1000)/'DC to AC'!$A$3</f>
        <v>999715.49879167066</v>
      </c>
      <c r="C25" s="7"/>
    </row>
    <row r="26" spans="1:3">
      <c r="A26">
        <v>2043</v>
      </c>
      <c r="B26" s="7">
        <f>(INDEX('NREL calcs'!$D$3:$D$34,MATCH('CpUDSC-totalcost'!$A26,'NREL calcs'!$B$3:$B$34,0))*1000)/'DC to AC'!$A$3</f>
        <v>980831.75596252084</v>
      </c>
      <c r="C26" s="7"/>
    </row>
    <row r="27" spans="1:3">
      <c r="A27">
        <v>2044</v>
      </c>
      <c r="B27" s="7">
        <f>(INDEX('NREL calcs'!$D$3:$D$34,MATCH('CpUDSC-totalcost'!$A27,'NREL calcs'!$B$3:$B$34,0))*1000)/'DC to AC'!$A$3</f>
        <v>961948.01313337113</v>
      </c>
      <c r="C27" s="7"/>
    </row>
    <row r="28" spans="1:3">
      <c r="A28">
        <v>2045</v>
      </c>
      <c r="B28" s="7">
        <f>(INDEX('NREL calcs'!$D$3:$D$34,MATCH('CpUDSC-totalcost'!$A28,'NREL calcs'!$B$3:$B$34,0))*1000)/'DC to AC'!$A$3</f>
        <v>943064.27030422131</v>
      </c>
      <c r="C28" s="7"/>
    </row>
    <row r="29" spans="1:3">
      <c r="A29">
        <v>2046</v>
      </c>
      <c r="B29" s="7">
        <f>(INDEX('NREL calcs'!$D$3:$D$34,MATCH('CpUDSC-totalcost'!$A29,'NREL calcs'!$B$3:$B$34,0))*1000)/'DC to AC'!$A$3</f>
        <v>924180.52747507161</v>
      </c>
      <c r="C29" s="7"/>
    </row>
    <row r="30" spans="1:3">
      <c r="A30">
        <v>2047</v>
      </c>
      <c r="B30" s="7">
        <f>(INDEX('NREL calcs'!$D$3:$D$34,MATCH('CpUDSC-totalcost'!$A30,'NREL calcs'!$B$3:$B$34,0))*1000)/'DC to AC'!$A$3</f>
        <v>905296.78464592202</v>
      </c>
      <c r="C30" s="7"/>
    </row>
    <row r="31" spans="1:3">
      <c r="A31">
        <v>2048</v>
      </c>
      <c r="B31" s="7">
        <f>(INDEX('NREL calcs'!$D$3:$D$34,MATCH('CpUDSC-totalcost'!$A31,'NREL calcs'!$B$3:$B$34,0))*1000)/'DC to AC'!$A$3</f>
        <v>886413.04181677219</v>
      </c>
      <c r="C31" s="7"/>
    </row>
    <row r="32" spans="1:3">
      <c r="A32">
        <v>2049</v>
      </c>
      <c r="B32" s="7">
        <f>(INDEX('NREL calcs'!$D$3:$D$34,MATCH('CpUDSC-totalcost'!$A32,'NREL calcs'!$B$3:$B$34,0))*1000)/'DC to AC'!$A$3</f>
        <v>867529.29898762249</v>
      </c>
      <c r="C32" s="7"/>
    </row>
    <row r="33" spans="1:3">
      <c r="A33">
        <v>2050</v>
      </c>
      <c r="B33" s="7">
        <f>(INDEX('NREL calcs'!$D$3:$D$34,MATCH('CpUDSC-totalcost'!$A33,'NREL calcs'!$B$3:$B$34,0))*1000)/'DC to AC'!$A$3</f>
        <v>848645.55615847209</v>
      </c>
      <c r="C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DC to AC</vt:lpstr>
      <vt:lpstr>Solar - PV Dist. Comm 2021</vt:lpstr>
      <vt:lpstr>Solar - PV Dist. Comm 2022</vt:lpstr>
      <vt:lpstr>Solar - PV Dist. Comm 2024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2024-08-20T17:17:40Z</dcterms:modified>
</cp:coreProperties>
</file>