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00A03F43-227C-4BA9-A7FA-454323AB60B8}" xr6:coauthVersionLast="47" xr6:coauthVersionMax="47" xr10:uidLastSave="{00000000-0000-0000-0000-000000000000}"/>
  <bookViews>
    <workbookView xWindow="-120" yWindow="-120" windowWidth="29040" windowHeight="1752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33" i="24" l="1"/>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<sst xmlns="http://schemas.openxmlformats.org/spreadsheetml/2006/main" count="3471" uniqueCount="1067">
  <si>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</si>
  <si>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</si>
  <si>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</si>
  <si>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</si>
  <si>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</si>
  <si>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</si>
  <si>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</si>
  <si>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</si>
  <si>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</si>
  <si>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</si>
  <si>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</si>
  <si>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</si>
  <si>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</si>
  <si>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</si>
  <si>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</si>
  <si>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</si>
  <si>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</si>
  <si>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</si>
  <si>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</si>
  <si>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</si>
  <si>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</si>
  <si>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</si>
  <si>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</si>
  <si>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</si>
  <si>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</si>
  <si>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</si>
  <si>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</si>
  <si>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</si>
  <si>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</si>
  <si>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</si>
  <si>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</si>
  <si>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</si>
  <si>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</si>
  <si>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</si>
  <si>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</si>
  <si>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</si>
  <si>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</si>
  <si>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</si>
  <si>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</si>
  <si>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</si>
  <si>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</si>
  <si>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</si>
  <si>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</si>
  <si>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</si>
  <si>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</si>
  <si>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</si>
  <si>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</si>
  <si>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</si>
  <si>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</si>
  <si>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</si>
  <si>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</si>
  <si>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</si>
  <si>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</si>
  <si>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</si>
  <si>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</si>
  <si>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</si>
  <si>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</si>
  <si>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</si>
  <si>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</si>
  <si>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</si>
  <si>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</si>
  <si>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</si>
  <si>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</si>
  <si>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</si>
  <si>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</si>
  <si>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</si>
  <si>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</si>
  <si>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</si>
  <si>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</si>
  <si>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</si>
  <si>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</si>
  <si>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</si>
  <si>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</si>
  <si>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</si>
  <si>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</si>
  <si>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</si>
  <si>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</si>
  <si>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</si>
  <si>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</si>
  <si>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</si>
  <si>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</si>
  <si>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</si>
  <si>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</si>
  <si>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</si>
  <si>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</si>
  <si>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</si>
  <si>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</si>
  <si>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</si>
  <si>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</si>
  <si>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</si>
  <si>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</si>
  <si>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</si>
  <si>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</si>
  <si>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</si>
  <si>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</si>
  <si>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</si>
  <si>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</si>
  <si>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</si>
  <si>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</si>
  <si>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</si>
  <si>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</si>
  <si>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</si>
  <si>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</si>
  <si>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</si>
  <si>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</si>
  <si>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</si>
  <si>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</si>
  <si>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</si>
  <si>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</si>
  <si>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</si>
  <si>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</si>
  <si>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</si>
  <si>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</si>
  <si>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</si>
  <si>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</si>
  <si>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</si>
  <si>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</si>
  <si>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</si>
  <si>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</si>
  <si>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</si>
  <si>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</si>
  <si>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</si>
  <si>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</si>
  <si>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</si>
  <si>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</si>
  <si>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</si>
  <si>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</si>
  <si>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</si>
  <si>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</si>
  <si>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</si>
  <si>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</si>
  <si>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</si>
  <si>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</si>
  <si>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</si>
  <si>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</si>
  <si>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</si>
  <si>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</si>
  <si>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</si>
  <si>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</si>
  <si>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</si>
  <si>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</si>
  <si>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</si>
  <si>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</si>
  <si>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</si>
  <si>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</si>
  <si>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</si>
  <si>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</si>
  <si>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</si>
  <si>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</si>
  <si>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</si>
  <si>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</si>
  <si>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</si>
  <si>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</si>
  <si>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</si>
  <si>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</si>
  <si>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</si>
  <si>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</si>
  <si>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</si>
  <si>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</si>
  <si>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</si>
  <si>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</si>
  <si>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</si>
  <si>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</si>
  <si>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</si>
  <si>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</si>
  <si>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</si>
  <si>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</si>
  <si>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</si>
  <si>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</si>
  <si>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</si>
  <si>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</si>
  <si>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</si>
  <si>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</si>
  <si>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</si>
  <si>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</si>
  <si>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</si>
  <si>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</si>
  <si>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</si>
  <si>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</si>
  <si>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</si>
  <si>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</si>
  <si>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</si>
  <si>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</si>
  <si>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</si>
  <si>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</si>
  <si>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</si>
  <si>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</si>
  <si>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</si>
  <si>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</si>
  <si>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</si>
  <si>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</si>
  <si>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</si>
  <si>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</si>
  <si>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</si>
  <si>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</si>
  <si>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</si>
  <si>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</si>
  <si>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</si>
  <si>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</si>
  <si>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</si>
  <si>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</si>
  <si>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</si>
  <si>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</si>
  <si>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</si>
  <si>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</si>
  <si>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</si>
  <si>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</si>
  <si>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</si>
  <si>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</si>
  <si>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</si>
  <si>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</si>
  <si>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</si>
  <si>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</si>
  <si>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</si>
  <si>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</si>
  <si>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</si>
  <si>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</si>
  <si>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</si>
  <si>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</si>
  <si>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</si>
  <si>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</si>
  <si>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</si>
  <si>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</si>
  <si>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</si>
  <si>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</si>
  <si>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</si>
  <si>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</si>
  <si>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</si>
  <si>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</si>
  <si>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</si>
  <si>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</si>
  <si>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</si>
  <si>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</si>
  <si>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</si>
  <si>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</si>
  <si>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</si>
  <si>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</si>
  <si>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</si>
  <si>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</si>
  <si>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</si>
  <si>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</si>
  <si>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</si>
  <si>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</si>
  <si>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</si>
  <si>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</si>
  <si>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</si>
  <si>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</si>
  <si>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</si>
  <si>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</si>
  <si>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</si>
  <si>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</si>
  <si>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</si>
  <si>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</si>
  <si>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</si>
  <si>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</si>
  <si>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</si>
  <si>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</si>
  <si>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</si>
  <si>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</si>
  <si>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</si>
  <si>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</si>
  <si>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</si>
  <si>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</si>
  <si>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</si>
  <si>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</si>
  <si>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</si>
  <si>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</si>
  <si>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</si>
  <si>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</si>
  <si>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</si>
  <si>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</si>
  <si>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</si>
  <si>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</si>
  <si>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</si>
  <si>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</si>
  <si>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</si>
  <si>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</si>
  <si>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</si>
  <si>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</si>
  <si>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</si>
  <si>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</si>
  <si>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</si>
  <si>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</si>
  <si>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</si>
  <si>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</si>
  <si>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</si>
  <si>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</si>
  <si>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</si>
  <si>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</si>
  <si>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</si>
  <si>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</si>
  <si>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</si>
  <si>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</si>
  <si>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</si>
  <si>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</si>
  <si>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</si>
  <si>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</si>
  <si>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</si>
  <si>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</si>
  <si>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</si>
  <si>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</si>
  <si>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</si>
  <si>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</si>
  <si>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</si>
  <si>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</si>
  <si>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</si>
  <si>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</si>
  <si>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</si>
  <si>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</si>
  <si>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</si>
  <si>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</si>
  <si>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</si>
  <si>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</si>
  <si>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</si>
  <si>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</si>
  <si>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</si>
  <si>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</si>
  <si>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</si>
  <si>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</si>
  <si>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</si>
  <si>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</si>
  <si>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</si>
  <si>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</si>
  <si>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</si>
  <si>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</si>
  <si>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</si>
  <si>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</si>
  <si>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</si>
  <si>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</si>
  <si>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</si>
  <si>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</si>
  <si>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</si>
  <si>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</si>
  <si>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</si>
  <si>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</si>
  <si>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</si>
  <si>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</si>
  <si>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</si>
  <si>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</si>
  <si>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</si>
  <si>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</si>
  <si>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</si>
  <si>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</si>
  <si>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</si>
  <si>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</si>
  <si>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</si>
  <si>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</si>
  <si>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</si>
  <si>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</si>
  <si>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</si>
  <si>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</si>
  <si>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</si>
  <si>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</si>
  <si>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</si>
  <si>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</si>
  <si>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</si>
  <si>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</si>
  <si>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</si>
  <si>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</si>
  <si>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</si>
  <si>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</si>
  <si>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</si>
  <si>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</si>
  <si>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</si>
  <si>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</si>
  <si>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</si>
  <si>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</si>
  <si>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</si>
  <si>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</si>
  <si>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</si>
  <si>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</si>
  <si>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</si>
  <si>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</si>
  <si>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</si>
  <si>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</si>
  <si>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</si>
  <si>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</si>
  <si>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</si>
  <si>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</si>
  <si>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</si>
  <si>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</si>
  <si>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</si>
  <si>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</si>
  <si>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</si>
  <si>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</si>
  <si>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</si>
  <si>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</si>
  <si>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</si>
  <si>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</si>
  <si>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</si>
  <si>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</si>
  <si>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</si>
  <si>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</si>
  <si>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</si>
  <si>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</si>
  <si>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</si>
  <si>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</si>
  <si>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</si>
  <si>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</si>
  <si>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</si>
  <si>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</si>
  <si>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</si>
  <si>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</si>
  <si>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</si>
  <si>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</si>
  <si>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</si>
  <si>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</si>
  <si>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</si>
  <si>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</si>
  <si>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</si>
  <si>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</si>
  <si>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</si>
  <si>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</si>
  <si>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</si>
  <si>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</si>
  <si>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</si>
  <si>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</si>
  <si>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</si>
  <si>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</si>
  <si>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</si>
  <si>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</si>
  <si>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</si>
  <si>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</si>
  <si>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</si>
  <si>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</si>
  <si>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</si>
  <si>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</si>
  <si>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</si>
  <si>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</si>
  <si>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</si>
  <si>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</si>
  <si>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</si>
  <si>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</si>
  <si>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</si>
  <si>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</si>
  <si>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</si>
  <si>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</si>
  <si>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</si>
  <si>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</si>
  <si>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</si>
  <si>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</si>
  <si>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</si>
  <si>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</si>
  <si>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</si>
  <si>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</si>
  <si>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</si>
  <si>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</si>
  <si>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</si>
  <si>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</si>
  <si>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</si>
  <si>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</si>
  <si>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</si>
  <si>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</si>
  <si>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</si>
  <si>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</si>
  <si>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</si>
  <si>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</si>
  <si>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</si>
  <si>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</si>
  <si>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</si>
  <si>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</si>
  <si>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</si>
  <si>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</si>
  <si>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</si>
  <si>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</si>
  <si>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</si>
  <si>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</si>
  <si>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</si>
  <si>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</si>
  <si>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</si>
  <si>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</si>
  <si>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</si>
  <si>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</si>
  <si>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</si>
  <si>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</si>
  <si>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</si>
  <si>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</si>
  <si>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</si>
  <si>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</si>
  <si>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</si>
  <si>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</si>
  <si>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</si>
  <si>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</si>
  <si>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</si>
  <si>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</si>
  <si>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</si>
  <si>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</si>
  <si>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</si>
  <si>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</si>
  <si>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</si>
  <si>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</si>
  <si>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</si>
  <si>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</si>
  <si>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</si>
  <si>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</si>
  <si>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</si>
  <si>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</si>
  <si>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</si>
  <si>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</si>
  <si>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</si>
  <si>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</si>
  <si>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</si>
  <si>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</si>
  <si>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</si>
  <si>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</si>
  <si>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</si>
  <si>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</si>
  <si>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</si>
  <si>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</si>
  <si>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</si>
  <si>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</si>
  <si>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</si>
  <si>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</si>
  <si>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</si>
  <si>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</si>
  <si>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</si>
  <si>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</si>
  <si>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</si>
  <si>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</si>
  <si>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</si>
  <si>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</si>
  <si>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</si>
  <si>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</si>
  <si>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</si>
  <si>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</si>
  <si>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</si>
  <si>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</si>
  <si>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</si>
  <si>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</si>
  <si>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</si>
  <si>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</si>
  <si>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</si>
  <si>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</si>
  <si>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</si>
  <si>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</si>
  <si>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</si>
  <si>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</si>
  <si>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</si>
  <si>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</si>
  <si>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</si>
  <si>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</si>
  <si>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</si>
  <si>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</si>
  <si>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</si>
  <si>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</si>
  <si>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</si>
  <si>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</si>
  <si>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</si>
  <si>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</si>
  <si>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</si>
  <si>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</si>
  <si>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</si>
  <si>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</si>
  <si>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</si>
  <si>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</si>
  <si>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</si>
  <si>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</si>
  <si>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</si>
  <si>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</si>
  <si>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</si>
  <si>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</si>
  <si>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</si>
  <si>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</si>
  <si>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</si>
  <si>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</si>
  <si>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</si>
  <si>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</si>
  <si>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</si>
  <si>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</si>
  <si>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</si>
  <si>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</si>
  <si>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</si>
  <si>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</si>
  <si>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</si>
  <si>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</si>
  <si>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</si>
  <si>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</si>
  <si>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</si>
  <si>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</si>
  <si>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</si>
  <si>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</si>
  <si>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</si>
  <si>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</si>
  <si>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</si>
  <si>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</si>
  <si>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</si>
  <si>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</si>
  <si>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</si>
  <si>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</si>
  <si>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</si>
  <si>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</si>
  <si>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</si>
  <si>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</si>
  <si>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</si>
  <si>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</si>
  <si>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</si>
  <si>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</si>
  <si>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</si>
  <si>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</si>
  <si>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</si>
  <si>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</si>
  <si>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</si>
  <si>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</si>
  <si>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</si>
  <si>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</si>
  <si>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</si>
  <si>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</si>
  <si>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</si>
  <si>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</si>
  <si>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</si>
  <si>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</si>
  <si>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</si>
  <si>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</si>
  <si>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</si>
  <si>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</si>
  <si>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</si>
  <si>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</si>
  <si>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</si>
  <si>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</si>
  <si>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</si>
  <si>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</si>
  <si>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</si>
  <si>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</si>
  <si>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</si>
  <si>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</si>
  <si>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</si>
  <si>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</si>
  <si>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</si>
  <si>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</si>
  <si>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</si>
  <si>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</si>
  <si>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</si>
  <si>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</si>
  <si>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</si>
  <si>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</si>
  <si>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</si>
  <si>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</si>
  <si>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</si>
  <si>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</si>
  <si>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</si>
  <si>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</si>
  <si>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</si>
  <si>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</si>
  <si>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</si>
  <si>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</si>
  <si>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</si>
  <si>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</si>
  <si>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</si>
  <si>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</si>
  <si>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</si>
  <si>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</si>
  <si>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</si>
  <si>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</si>
  <si>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</si>
  <si>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</si>
  <si>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</si>
  <si>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</si>
  <si>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</si>
  <si>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</si>
  <si>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</si>
  <si>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</si>
  <si>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</si>
  <si>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</si>
  <si>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</si>
  <si>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</si>
  <si>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</si>
  <si>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</si>
  <si>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</si>
  <si>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</si>
  <si>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</si>
  <si>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</si>
  <si>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</si>
  <si>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</si>
  <si>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</si>
  <si>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</si>
  <si>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</si>
  <si>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</si>
  <si>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</si>
  <si>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</si>
  <si>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</si>
  <si>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</si>
  <si>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</si>
  <si>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</si>
  <si>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</si>
  <si>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</si>
  <si>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</si>
  <si>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</si>
  <si>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</si>
  <si>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</si>
  <si>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</si>
  <si>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</si>
  <si>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</si>
  <si>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</si>
  <si>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</si>
  <si>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</si>
  <si>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</si>
  <si>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</si>
  <si>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</si>
  <si>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</si>
  <si>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</si>
  <si>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</si>
  <si>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</si>
  <si>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</si>
  <si>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</si>
  <si>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</si>
  <si>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</si>
  <si>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</si>
  <si>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</si>
  <si>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</si>
  <si>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</si>
  <si>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</si>
  <si>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</si>
  <si>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</si>
  <si>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</si>
  <si>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</si>
  <si>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</si>
  <si>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</si>
  <si>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</si>
  <si>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</si>
  <si>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</si>
  <si>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</si>
  <si>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</si>
  <si>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</si>
  <si>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</si>
  <si>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</si>
  <si>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</si>
  <si>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</si>
  <si>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</si>
  <si>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</si>
  <si>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</si>
  <si>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</si>
  <si>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</si>
  <si>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</si>
  <si>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</si>
  <si>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</si>
  <si>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</si>
  <si>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</si>
  <si>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</si>
  <si>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</si>
  <si>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</si>
  <si>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</si>
  <si>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</si>
  <si>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</si>
  <si>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</si>
  <si>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</si>
  <si>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</si>
  <si>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</si>
  <si>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</si>
  <si>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</si>
  <si>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</si>
  <si>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</si>
  <si>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</si>
  <si>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</si>
  <si>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</si>
  <si>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</si>
  <si>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</si>
  <si>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</si>
  <si>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</si>
  <si>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</si>
  <si>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</si>
  <si>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</si>
  <si>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</si>
  <si>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</si>
  <si>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</si>
  <si>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</si>
  <si>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</si>
  <si>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</si>
  <si>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</si>
  <si>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</si>
  <si>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</si>
  <si>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</si>
  <si>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</si>
  <si>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</si>
  <si>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</si>
  <si>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</si>
  <si>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</si>
  <si>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</si>
  <si>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</si>
  <si>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</si>
  <si>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</si>
  <si>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</si>
  <si>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</si>
  <si>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</si>
  <si>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</si>
  <si>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</si>
  <si>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</si>
  <si>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</si>
  <si>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</si>
  <si>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</si>
  <si>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</si>
  <si>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</si>
  <si>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</si>
  <si>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</si>
  <si>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</si>
  <si>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</si>
  <si>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</si>
  <si>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</si>
  <si>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</si>
  <si>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</si>
  <si>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</si>
  <si>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</si>
  <si>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</si>
  <si>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</si>
  <si>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</si>
  <si>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</si>
  <si>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</si>
  <si>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</si>
  <si>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</si>
  <si>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</si>
  <si>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</si>
  <si>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</si>
  <si>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</si>
  <si>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</si>
  <si>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</si>
  <si>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</si>
  <si>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</si>
  <si>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</si>
  <si>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</si>
  <si>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</si>
  <si>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</si>
  <si>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</si>
  <si>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</si>
  <si>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</si>
  <si>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</si>
  <si>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</si>
  <si>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</si>
  <si>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</si>
  <si>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</si>
  <si>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</si>
  <si>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</si>
  <si>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</si>
  <si>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</si>
  <si>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</si>
  <si>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</si>
  <si>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</si>
  <si>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</si>
  <si>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</si>
  <si>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</si>
  <si>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</si>
  <si>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</si>
  <si>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</si>
  <si>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</si>
  <si>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</si>
  <si>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</si>
  <si>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</si>
  <si>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</si>
  <si>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</si>
  <si>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</si>
  <si>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</si>
  <si>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</si>
  <si>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</si>
  <si>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</si>
  <si>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</si>
  <si>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</si>
  <si>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</si>
  <si>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</si>
  <si>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</si>
  <si>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</si>
  <si>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</si>
  <si>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</si>
  <si>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</si>
  <si>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</si>
  <si>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</si>
  <si>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</si>
  <si>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</si>
  <si>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</si>
  <si>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</si>
  <si>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</si>
  <si>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</si>
  <si>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</si>
  <si>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</si>
  <si>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</si>
  <si>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</si>
  <si>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</si>
  <si>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</si>
  <si>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</si>
  <si>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</si>
  <si>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</si>
  <si>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</si>
  <si>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</si>
  <si>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</si>
  <si>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</si>
  <si>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</si>
  <si>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</si>
  <si>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</si>
  <si>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</si>
  <si>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</si>
  <si>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</si>
  <si>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</si>
  <si>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</si>
  <si>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</si>
  <si>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</si>
  <si>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</si>
  <si>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</si>
  <si>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</si>
  <si>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</si>
  <si>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</si>
  <si>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</si>
  <si>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</si>
  <si>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</si>
  <si>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</si>
  <si>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</si>
  <si>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</si>
  <si>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</si>
  <si>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</si>
  <si>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</si>
  <si>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</si>
  <si>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</si>
  <si>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</si>
  <si>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</si>
  <si>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</si>
  <si>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</si>
  <si>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</si>
  <si>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</si>
  <si>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</si>
  <si>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</si>
  <si>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</si>
  <si>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</si>
  <si>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</si>
  <si>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</si>
  <si>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</si>
  <si>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</si>
  <si>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</si>
  <si>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</si>
  <si>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</si>
  <si>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</si>
  <si>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</si>
  <si>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</si>
  <si>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</si>
  <si>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</si>
  <si>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</si>
  <si>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</si>
  <si>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</si>
  <si>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</si>
  <si>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</si>
  <si>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</si>
  <si>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</si>
  <si>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</si>
  <si>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</si>
  <si>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</si>
  <si>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</si>
  <si>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</si>
  <si>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</si>
  <si>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</si>
  <si>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</si>
  <si>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</si>
  <si>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</si>
  <si>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</si>
  <si>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</si>
  <si>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</si>
  <si>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</si>
  <si>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</si>
  <si>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</si>
  <si>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</si>
  <si>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</si>
  <si>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</si>
  <si>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</si>
  <si>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</si>
  <si>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</si>
  <si>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</si>
  <si>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</si>
  <si>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</si>
  <si>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</si>
  <si>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</si>
  <si>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</si>
  <si>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</si>
  <si>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</si>
  <si>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</si>
  <si>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</si>
  <si>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</si>
  <si>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</si>
  <si>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</si>
  <si>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</si>
  <si>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</si>
  <si>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</si>
  <si>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</si>
  <si>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</si>
  <si>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</si>
  <si>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</si>
  <si>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</si>
  <si>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</si>
  <si>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</si>
  <si>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</si>
  <si>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</si>
  <si>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</si>
  <si>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</si>
  <si>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</si>
  <si>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</si>
  <si>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</si>
  <si>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</si>
  <si>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</si>
  <si>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</si>
  <si>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</si>
  <si>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</si>
  <si>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</si>
  <si>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</si>
  <si>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</si>
  <si>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</si>
  <si>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</si>
  <si>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</si>
  <si>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</si>
  <si>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</si>
  <si>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</si>
  <si>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</si>
  <si>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</si>
  <si>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</si>
  <si>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</si>
  <si>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</si>
  <si>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</si>
  <si>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</si>
  <si>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</si>
  <si>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</si>
  <si>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</si>
  <si>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</si>
  <si>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</si>
  <si>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</si>
  <si>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</si>
  <si>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</si>
  <si>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</si>
  <si>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</si>
  <si>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</si>
  <si>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</si>
  <si>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</si>
  <si>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</si>
  <si>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</si>
  <si>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</si>
  <si>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</si>
  <si>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</si>
  <si>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</si>
  <si>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</si>
  <si>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</si>
  <si>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</si>
  <si>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</si>
  <si>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</si>
  <si>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</si>
  <si>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</si>
  <si>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</si>
  <si>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</si>
  <si>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</si>
  <si>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</si>
  <si>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</si>
  <si>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</si>
  <si>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</si>
  <si>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</si>
  <si>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</si>
  <si>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</si>
  <si>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</si>
  <si>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</si>
  <si>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</si>
  <si>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</si>
  <si>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</si>
  <si>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</si>
  <si>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</si>
  <si>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</si>
  <si>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</si>
  <si>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</si>
  <si>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</si>
  <si>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</si>
  <si>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</si>
  <si>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</si>
  <si>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</si>
  <si>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</si>
  <si>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</si>
  <si>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BS Duration of Subsidies per Unit Electricity Output</t>
  </si>
  <si>
    <t>The duration of subsidies per unit electricity output variable should specify the number of years</t>
  </si>
  <si>
    <t>generators will qualify for electricity production tax credits/incentives.</t>
  </si>
  <si>
    <t>Latest calibration year target passed: 2041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</si>
</sst>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6">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40" fillId="16" borderId="0" xfId="0" applyFont="1" applyFill="1" applyAlignment="1">
      <alignment horizontal="center"/>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3" borderId="0" xfId="0" applyFont="1" applyFill="1" applyAlignment="1">
      <alignment horizontal="center" vertical="center" wrapText="1"/>
    </xf>
    <xf numFmtId="0" fontId="49" fillId="21" borderId="0" xfId="0" applyFont="1" applyFill="1" applyAlignment="1">
      <alignment horizontal="center" vertical="center" textRotation="90" wrapText="1"/>
    </xf>
    <xf numFmtId="0" fontId="40" fillId="13" borderId="67" xfId="0" applyFont="1" applyFill="1" applyBorder="1" applyAlignment="1">
      <alignment horizontal="center" vertical="center"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6" borderId="0" xfId="0" applyFont="1" applyFill="1" applyAlignment="1">
      <alignment horizontal="center" vertical="center" textRotation="90"/>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6"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workbookViewId="0">
      <selection activeCell="A62" sqref="A62:XFD62"/>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310</v>
      </c>
    </row>
    <row r="4" spans="1:2" x14ac:dyDescent="0.25">
      <c r="A4" s="1" t="s">
        <v>1063</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521</v>
      </c>
    </row>
    <row r="21" spans="2:2" x14ac:dyDescent="0.25">
      <c r="B21" s="2">
        <v>2020</v>
      </c>
    </row>
    <row r="22" spans="2:2" x14ac:dyDescent="0.25">
      <c r="B22" t="s">
        <v>520</v>
      </c>
    </row>
    <row r="23" spans="2:2" x14ac:dyDescent="0.25">
      <c r="B23" s="28" t="s">
        <v>519</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636</v>
      </c>
    </row>
    <row r="41" spans="2:2" x14ac:dyDescent="0.25">
      <c r="B41" t="s">
        <v>637</v>
      </c>
    </row>
    <row r="42" spans="2:2" x14ac:dyDescent="0.25">
      <c r="B42" s="28" t="s">
        <v>587</v>
      </c>
    </row>
    <row r="43" spans="2:2" x14ac:dyDescent="0.25">
      <c r="B43" t="s">
        <v>635</v>
      </c>
    </row>
    <row r="45" spans="2:2" x14ac:dyDescent="0.25">
      <c r="B45" s="27" t="s">
        <v>526</v>
      </c>
    </row>
    <row r="46" spans="2:2" x14ac:dyDescent="0.25">
      <c r="B46" t="s">
        <v>522</v>
      </c>
    </row>
    <row r="47" spans="2:2" x14ac:dyDescent="0.25">
      <c r="B47" s="2">
        <v>2020</v>
      </c>
    </row>
    <row r="48" spans="2:2" x14ac:dyDescent="0.25">
      <c r="B48" t="s">
        <v>523</v>
      </c>
    </row>
    <row r="49" spans="1:2" x14ac:dyDescent="0.25">
      <c r="B49" s="28" t="s">
        <v>517</v>
      </c>
    </row>
    <row r="51" spans="1:2" x14ac:dyDescent="0.25">
      <c r="B51" s="27" t="s">
        <v>533</v>
      </c>
    </row>
    <row r="52" spans="1:2" x14ac:dyDescent="0.25">
      <c r="B52" t="s">
        <v>527</v>
      </c>
    </row>
    <row r="53" spans="1:2" x14ac:dyDescent="0.25">
      <c r="B53" s="2">
        <v>2020</v>
      </c>
    </row>
    <row r="54" spans="1:2" x14ac:dyDescent="0.25">
      <c r="B54" t="s">
        <v>528</v>
      </c>
    </row>
    <row r="55" spans="1:2" x14ac:dyDescent="0.25">
      <c r="B55" t="s">
        <v>529</v>
      </c>
    </row>
    <row r="56" spans="1:2" x14ac:dyDescent="0.25">
      <c r="B56" t="s">
        <v>534</v>
      </c>
    </row>
    <row r="59" spans="1:2" x14ac:dyDescent="0.25">
      <c r="A59" s="1" t="s">
        <v>169</v>
      </c>
    </row>
    <row r="60" spans="1:2" x14ac:dyDescent="0.25">
      <c r="A60" t="s">
        <v>1064</v>
      </c>
    </row>
    <row r="61" spans="1:2" x14ac:dyDescent="0.25">
      <c r="A61" t="s">
        <v>1065</v>
      </c>
    </row>
    <row r="62" spans="1:2" x14ac:dyDescent="0.25">
      <c r="A62" s="1"/>
    </row>
    <row r="63" spans="1:2" x14ac:dyDescent="0.25">
      <c r="A63" t="s">
        <v>670</v>
      </c>
    </row>
    <row r="64" spans="1:2" x14ac:dyDescent="0.25">
      <c r="A64" t="s">
        <v>671</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524</v>
      </c>
    </row>
    <row r="82" spans="1:5" x14ac:dyDescent="0.25">
      <c r="A82">
        <v>0.89805481563188172</v>
      </c>
    </row>
    <row r="83" spans="1:5" x14ac:dyDescent="0.25">
      <c r="A83" t="s">
        <v>189</v>
      </c>
    </row>
    <row r="84" spans="1:5" x14ac:dyDescent="0.25">
      <c r="A84">
        <v>0.88711067149387013</v>
      </c>
      <c r="B84" t="s">
        <v>536</v>
      </c>
      <c r="E84" s="19"/>
    </row>
    <row r="85" spans="1:5" x14ac:dyDescent="0.25">
      <c r="A85">
        <v>0.78452102304761584</v>
      </c>
      <c r="B85" t="s">
        <v>826</v>
      </c>
      <c r="E85"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2" t="s">
        <v>651</v>
      </c>
      <c r="C100" s="473"/>
      <c r="D100" s="473"/>
      <c r="E100" s="473"/>
      <c r="F100" s="473"/>
      <c r="G100" s="473"/>
      <c r="H100" s="473"/>
      <c r="I100" s="473"/>
      <c r="J100" s="473"/>
      <c r="K100" s="473"/>
      <c r="L100" s="473"/>
      <c r="M100" s="473"/>
      <c r="N100" s="473"/>
      <c r="O100" s="473"/>
      <c r="P100" s="473"/>
      <c r="Q100" s="473"/>
      <c r="R100" s="473"/>
      <c r="S100" s="473"/>
      <c r="T100" s="473"/>
      <c r="U100" s="473"/>
      <c r="V100" s="473"/>
      <c r="W100" s="473"/>
      <c r="X100" s="473"/>
      <c r="Y100" s="473"/>
      <c r="Z100" s="473"/>
      <c r="AA100" s="473"/>
      <c r="AB100" s="473"/>
      <c r="AC100" s="473"/>
      <c r="AD100" s="473"/>
      <c r="AE100" s="473"/>
      <c r="AF100" s="473"/>
      <c r="AG100" s="473"/>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1"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2" t="s">
        <v>586</v>
      </c>
      <c r="C84" s="473"/>
      <c r="D84" s="473"/>
      <c r="E84" s="473"/>
      <c r="F84" s="473"/>
      <c r="G84" s="473"/>
      <c r="H84" s="473"/>
      <c r="I84" s="473"/>
      <c r="J84" s="473"/>
      <c r="K84" s="473"/>
      <c r="L84" s="473"/>
      <c r="M84" s="473"/>
      <c r="N84" s="473"/>
      <c r="O84" s="473"/>
      <c r="P84" s="473"/>
      <c r="Q84" s="473"/>
      <c r="R84" s="473"/>
      <c r="S84" s="473"/>
      <c r="T84" s="473"/>
      <c r="U84" s="473"/>
      <c r="V84" s="473"/>
      <c r="W84" s="473"/>
      <c r="X84" s="473"/>
      <c r="Y84" s="473"/>
      <c r="Z84" s="473"/>
      <c r="AA84" s="473"/>
      <c r="AB84" s="473"/>
      <c r="AC84" s="473"/>
      <c r="AD84" s="473"/>
      <c r="AE84" s="473"/>
      <c r="AF84" s="473"/>
      <c r="AG84" s="473"/>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1" t="s">
        <v>649</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row>
    <row r="511" spans="2:32"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row>
    <row r="712" spans="2:32"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row>
    <row r="887" spans="2:32"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row>
    <row r="1101" spans="2:32" ht="15" customHeight="1" x14ac:dyDescent="0.2">
      <c r="B1101" s="470"/>
      <c r="C1101" s="470"/>
      <c r="D1101" s="470"/>
      <c r="E1101" s="470"/>
      <c r="F1101" s="470"/>
      <c r="G1101" s="470"/>
      <c r="H1101" s="470"/>
      <c r="I1101" s="470"/>
      <c r="J1101" s="470"/>
      <c r="K1101" s="470"/>
      <c r="L1101" s="470"/>
      <c r="M1101" s="470"/>
      <c r="N1101" s="470"/>
      <c r="O1101" s="470"/>
      <c r="P1101" s="470"/>
      <c r="Q1101" s="470"/>
      <c r="R1101" s="470"/>
      <c r="S1101" s="470"/>
      <c r="T1101" s="470"/>
      <c r="U1101" s="470"/>
      <c r="V1101" s="470"/>
      <c r="W1101" s="470"/>
      <c r="X1101" s="470"/>
      <c r="Y1101" s="470"/>
      <c r="Z1101" s="470"/>
      <c r="AA1101" s="470"/>
      <c r="AB1101" s="470"/>
      <c r="AC1101" s="470"/>
      <c r="AD1101" s="470"/>
      <c r="AE1101" s="470"/>
      <c r="AF1101" s="470"/>
    </row>
    <row r="1229" spans="2:32" ht="15" customHeight="1" x14ac:dyDescent="0.2">
      <c r="B1229" s="470"/>
      <c r="C1229" s="470"/>
      <c r="D1229" s="470"/>
      <c r="E1229" s="470"/>
      <c r="F1229" s="470"/>
      <c r="G1229" s="470"/>
      <c r="H1229" s="470"/>
      <c r="I1229" s="470"/>
      <c r="J1229" s="470"/>
      <c r="K1229" s="470"/>
      <c r="L1229" s="470"/>
      <c r="M1229" s="470"/>
      <c r="N1229" s="470"/>
      <c r="O1229" s="470"/>
      <c r="P1229" s="470"/>
      <c r="Q1229" s="470"/>
      <c r="R1229" s="470"/>
      <c r="S1229" s="470"/>
      <c r="T1229" s="470"/>
      <c r="U1229" s="470"/>
      <c r="V1229" s="470"/>
      <c r="W1229" s="470"/>
      <c r="X1229" s="470"/>
      <c r="Y1229" s="470"/>
      <c r="Z1229" s="470"/>
      <c r="AA1229" s="470"/>
      <c r="AB1229" s="470"/>
      <c r="AC1229" s="470"/>
      <c r="AD1229" s="470"/>
      <c r="AE1229" s="470"/>
      <c r="AF1229" s="470"/>
    </row>
    <row r="1390" spans="2:32"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row>
    <row r="1502" spans="2:32"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row>
    <row r="1604" spans="2:32"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row>
    <row r="1699" spans="2:32" ht="15" customHeight="1" x14ac:dyDescent="0.2">
      <c r="B1699" s="470"/>
      <c r="C1699" s="470"/>
      <c r="D1699" s="470"/>
      <c r="E1699" s="470"/>
      <c r="F1699" s="470"/>
      <c r="G1699" s="470"/>
      <c r="H1699" s="470"/>
      <c r="I1699" s="470"/>
      <c r="J1699" s="470"/>
      <c r="K1699" s="470"/>
      <c r="L1699" s="470"/>
      <c r="M1699" s="470"/>
      <c r="N1699" s="470"/>
      <c r="O1699" s="470"/>
      <c r="P1699" s="470"/>
      <c r="Q1699" s="470"/>
      <c r="R1699" s="470"/>
      <c r="S1699" s="470"/>
      <c r="T1699" s="470"/>
      <c r="U1699" s="470"/>
      <c r="V1699" s="470"/>
      <c r="W1699" s="470"/>
      <c r="X1699" s="470"/>
      <c r="Y1699" s="470"/>
      <c r="Z1699" s="470"/>
      <c r="AA1699" s="470"/>
      <c r="AB1699" s="470"/>
      <c r="AC1699" s="470"/>
      <c r="AD1699" s="470"/>
      <c r="AE1699" s="470"/>
      <c r="AF1699" s="470"/>
    </row>
    <row r="1945" spans="2:32"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row>
    <row r="2031" spans="2:32"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row>
    <row r="2153" spans="2:32"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row>
    <row r="2317" spans="2:32"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row>
    <row r="2419" spans="2:32"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row>
    <row r="2509" spans="2:32"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row>
    <row r="2598" spans="2:32"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row>
    <row r="2719" spans="2:32"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row>
    <row r="2837" spans="2:32"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4" t="s">
        <v>596</v>
      </c>
      <c r="D6" s="474"/>
      <c r="E6" s="474"/>
      <c r="F6" s="474"/>
      <c r="G6" s="474"/>
      <c r="H6" s="474"/>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5" t="s">
        <v>597</v>
      </c>
      <c r="J13" s="475"/>
      <c r="K13" s="475"/>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4" t="s">
        <v>596</v>
      </c>
      <c r="E20" s="474"/>
      <c r="F20" s="474"/>
      <c r="G20" s="474"/>
      <c r="H20" s="474"/>
      <c r="I20" s="474"/>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21.848852583482621</v>
      </c>
      <c r="U7" s="4">
        <f>'Inflation Reduction Act'!S112</f>
        <v>21.848852583482621</v>
      </c>
      <c r="V7" s="4">
        <f>'Inflation Reduction Act'!T112</f>
        <v>21.848852583482621</v>
      </c>
      <c r="W7" s="4">
        <f>'Inflation Reduction Act'!U112</f>
        <v>21.848852583482621</v>
      </c>
      <c r="X7" s="4">
        <f>'Inflation Reduction Act'!V112</f>
        <v>16.386639437611965</v>
      </c>
      <c r="Y7" s="4">
        <f>'Inflation Reduction Act'!W112</f>
        <v>10.924426291741311</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21.322529298258587</v>
      </c>
      <c r="U8" s="4">
        <f>'Inflation Reduction Act'!S115</f>
        <v>21.322529298258587</v>
      </c>
      <c r="V8" s="4">
        <f>'Inflation Reduction Act'!T115</f>
        <v>21.322529298258587</v>
      </c>
      <c r="W8" s="4">
        <f>'Inflation Reduction Act'!U115</f>
        <v>21.322529298258587</v>
      </c>
      <c r="X8" s="4">
        <f>'Inflation Reduction Act'!V115</f>
        <v>15.99189697369394</v>
      </c>
      <c r="Y8" s="4">
        <f>'Inflation Reduction Act'!W115</f>
        <v>10.661264649129294</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Paid'!L2*About!$A$78*1000</f>
        <v>0</v>
      </c>
      <c r="C10" s="19">
        <f>'Subsidies Paid'!M2*About!$A$78*1000</f>
        <v>0</v>
      </c>
      <c r="D10" s="19">
        <f>'Subsidies Paid'!N2*About!$A$78*1000</f>
        <v>0</v>
      </c>
      <c r="E10" s="19">
        <f>'Subsidies Paid'!O2*About!$A$78*1000</f>
        <v>0</v>
      </c>
      <c r="F10" s="19">
        <f>'Subsidies Paid'!P2*About!$A$78*1000</f>
        <v>0</v>
      </c>
      <c r="G10" s="19">
        <f>'Subsidies Paid'!Q2*About!$A$78*1000</f>
        <v>0</v>
      </c>
      <c r="H10" s="19">
        <f>'Subsidies Paid'!R2*About!$A$78*1000</f>
        <v>0</v>
      </c>
      <c r="I10" s="19">
        <f>'Subsidies Paid'!S2*About!$A$78*1000</f>
        <v>0</v>
      </c>
      <c r="J10" s="19">
        <f>'Subsidies Paid'!T2*About!$A$78*1000</f>
        <v>0</v>
      </c>
      <c r="K10" s="19">
        <f>'Subsidies Paid'!U2*About!$A$78*1000</f>
        <v>0</v>
      </c>
      <c r="L10" s="19">
        <f>'Subsidies Paid'!V2*About!$A$78*1000</f>
        <v>0</v>
      </c>
      <c r="M10" s="19">
        <f>'Subsidies Paid'!W2*About!$A$78*1000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23.620381171332561</v>
      </c>
      <c r="U18" s="4">
        <f>'Inflation Reduction Act'!S126</f>
        <v>23.620381171332561</v>
      </c>
      <c r="V18" s="4">
        <f>'Inflation Reduction Act'!T126</f>
        <v>23.620381171332561</v>
      </c>
      <c r="W18" s="4">
        <f>'Inflation Reduction Act'!U126</f>
        <v>23.620381171332561</v>
      </c>
      <c r="X18" s="4">
        <f>'Inflation Reduction Act'!V126</f>
        <v>17.715285878499422</v>
      </c>
      <c r="Y18" s="4">
        <f>'Inflation Reduction Act'!W126</f>
        <v>11.81019058566628</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0.41625000000000001</v>
      </c>
      <c r="U9" s="19">
        <f>'Inflation Reduction Act'!S149</f>
        <v>0.41625000000000001</v>
      </c>
      <c r="V9" s="19">
        <f>'Inflation Reduction Act'!T149</f>
        <v>0.41625000000000001</v>
      </c>
      <c r="W9" s="19">
        <f>'Inflation Reduction Act'!U149</f>
        <v>0.41625000000000001</v>
      </c>
      <c r="X9" s="19">
        <f>'Inflation Reduction Act'!V149</f>
        <v>0.31218750000000001</v>
      </c>
      <c r="Y9" s="19">
        <f>'Inflation Reduction Act'!W149</f>
        <v>0.208125</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0.41625000000000001</v>
      </c>
      <c r="U11" s="19">
        <f>'Inflation Reduction Act'!S152</f>
        <v>0.41625000000000001</v>
      </c>
      <c r="V11" s="19">
        <f>'Inflation Reduction Act'!T152</f>
        <v>0.41625000000000001</v>
      </c>
      <c r="W11" s="19">
        <f>'Inflation Reduction Act'!U152</f>
        <v>0.41625000000000001</v>
      </c>
      <c r="X11" s="19">
        <f>'Inflation Reduction Act'!V152</f>
        <v>0.31218750000000001</v>
      </c>
      <c r="Y11" s="19">
        <f>'Inflation Reduction Act'!W152</f>
        <v>0.208125</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0.41625000000000001</v>
      </c>
      <c r="U15" s="19">
        <f>'Inflation Reduction Act'!S155</f>
        <v>0.41625000000000001</v>
      </c>
      <c r="V15" s="19">
        <f>'Inflation Reduction Act'!T155</f>
        <v>0.41625000000000001</v>
      </c>
      <c r="W15" s="19">
        <f>'Inflation Reduction Act'!U155</f>
        <v>0.41625000000000001</v>
      </c>
      <c r="X15" s="19">
        <f>'Inflation Reduction Act'!V155</f>
        <v>0.31218750000000001</v>
      </c>
      <c r="Y15" s="19">
        <f>'Inflation Reduction Act'!W155</f>
        <v>0.208125</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abSelected="1" topLeftCell="D90" workbookViewId="0">
      <selection activeCell="Y112" sqref="Y112"/>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v>1</v>
      </c>
      <c r="R107" s="117">
        <v>1</v>
      </c>
      <c r="S107" s="117">
        <v>1</v>
      </c>
      <c r="T107" s="117">
        <v>1</v>
      </c>
      <c r="U107" s="117">
        <v>1</v>
      </c>
      <c r="V107" s="117">
        <v>0.75</v>
      </c>
      <c r="W107" s="117">
        <v>0.5</v>
      </c>
      <c r="X107" s="117">
        <v>0</v>
      </c>
      <c r="Y107" s="117">
        <v>0</v>
      </c>
      <c r="Z107" s="117">
        <v>0</v>
      </c>
      <c r="AA107" s="117">
        <v>0</v>
      </c>
      <c r="AB107" s="117">
        <v>0</v>
      </c>
      <c r="AC107" s="117">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4">((($B$97*C47+$B$96*(1-C47))*(1+($B$99*C79+$B$98*(1-C79))))+(($B$97*C47+$B$96*(1-C47))*$B$102*$B$103))*D107*(1-$B$101)</f>
        <v>23.620381171332561</v>
      </c>
      <c r="E111" s="118">
        <f t="shared" si="4"/>
        <v>23.620381171332561</v>
      </c>
      <c r="F111" s="118">
        <f t="shared" si="4"/>
        <v>23.620381171332561</v>
      </c>
      <c r="G111" s="118">
        <f t="shared" si="4"/>
        <v>23.620381171332561</v>
      </c>
      <c r="H111" s="118">
        <f t="shared" si="4"/>
        <v>23.620381171332561</v>
      </c>
      <c r="I111" s="118">
        <f t="shared" si="4"/>
        <v>23.620381171332561</v>
      </c>
      <c r="J111" s="118">
        <f t="shared" si="4"/>
        <v>23.620381171332561</v>
      </c>
      <c r="K111" s="118">
        <f t="shared" si="4"/>
        <v>23.620381171332561</v>
      </c>
      <c r="L111" s="118">
        <f t="shared" si="4"/>
        <v>23.620381171332561</v>
      </c>
      <c r="M111" s="118">
        <f t="shared" si="4"/>
        <v>23.620381171332561</v>
      </c>
      <c r="N111" s="118">
        <f t="shared" si="4"/>
        <v>23.620381171332561</v>
      </c>
      <c r="O111" s="118">
        <f t="shared" si="4"/>
        <v>23.620381171332561</v>
      </c>
      <c r="P111" s="118">
        <f t="shared" si="4"/>
        <v>23.620381171332561</v>
      </c>
      <c r="Q111" s="118">
        <f t="shared" si="4"/>
        <v>23.620381171332561</v>
      </c>
      <c r="R111" s="118">
        <f t="shared" si="4"/>
        <v>23.620381171332561</v>
      </c>
      <c r="S111" s="118">
        <f t="shared" si="4"/>
        <v>23.620381171332561</v>
      </c>
      <c r="T111" s="118">
        <f t="shared" si="4"/>
        <v>23.620381171332561</v>
      </c>
      <c r="U111" s="118">
        <f t="shared" si="4"/>
        <v>23.620381171332561</v>
      </c>
      <c r="V111" s="118">
        <f t="shared" si="4"/>
        <v>17.715285878499422</v>
      </c>
      <c r="W111" s="118">
        <f t="shared" si="4"/>
        <v>11.81019058566628</v>
      </c>
      <c r="X111" s="118">
        <f t="shared" si="4"/>
        <v>0</v>
      </c>
      <c r="Y111" s="118">
        <f t="shared" si="4"/>
        <v>0</v>
      </c>
      <c r="Z111" s="118">
        <f t="shared" si="4"/>
        <v>0</v>
      </c>
      <c r="AA111" s="118">
        <f t="shared" si="4"/>
        <v>0</v>
      </c>
      <c r="AB111" s="118">
        <f t="shared" si="4"/>
        <v>0</v>
      </c>
      <c r="AC111" s="118">
        <f t="shared" si="4"/>
        <v>0</v>
      </c>
      <c r="AD111" s="103"/>
      <c r="AE111" s="103"/>
      <c r="AF111" s="77"/>
      <c r="AG111" s="77"/>
      <c r="AH111" s="77"/>
      <c r="AI111" s="77"/>
      <c r="AJ111" s="77"/>
    </row>
    <row r="112" spans="1:36" ht="12.75" x14ac:dyDescent="0.2">
      <c r="A112" s="103" t="s">
        <v>733</v>
      </c>
      <c r="B112" s="118">
        <f>B111*(1-$B$101)</f>
        <v>21.848852583482621</v>
      </c>
      <c r="C112" s="118">
        <f t="shared" ref="C112:AC112" si="5">C111*(1-$B$101)</f>
        <v>21.848852583482621</v>
      </c>
      <c r="D112" s="118">
        <f t="shared" si="5"/>
        <v>21.848852583482621</v>
      </c>
      <c r="E112" s="118">
        <f t="shared" si="5"/>
        <v>21.848852583482621</v>
      </c>
      <c r="F112" s="118">
        <f t="shared" si="5"/>
        <v>21.848852583482621</v>
      </c>
      <c r="G112" s="118">
        <f t="shared" si="5"/>
        <v>21.848852583482621</v>
      </c>
      <c r="H112" s="118">
        <f t="shared" si="5"/>
        <v>21.848852583482621</v>
      </c>
      <c r="I112" s="118">
        <f t="shared" si="5"/>
        <v>21.848852583482621</v>
      </c>
      <c r="J112" s="118">
        <f t="shared" si="5"/>
        <v>21.848852583482621</v>
      </c>
      <c r="K112" s="118">
        <f t="shared" si="5"/>
        <v>21.848852583482621</v>
      </c>
      <c r="L112" s="118">
        <f t="shared" si="5"/>
        <v>21.848852583482621</v>
      </c>
      <c r="M112" s="118">
        <f t="shared" si="5"/>
        <v>21.848852583482621</v>
      </c>
      <c r="N112" s="118">
        <f t="shared" si="5"/>
        <v>21.848852583482621</v>
      </c>
      <c r="O112" s="118">
        <f t="shared" si="5"/>
        <v>21.848852583482621</v>
      </c>
      <c r="P112" s="118">
        <f t="shared" si="5"/>
        <v>21.848852583482621</v>
      </c>
      <c r="Q112" s="118">
        <f t="shared" si="5"/>
        <v>21.848852583482621</v>
      </c>
      <c r="R112" s="118">
        <f t="shared" si="5"/>
        <v>21.848852583482621</v>
      </c>
      <c r="S112" s="118">
        <f t="shared" si="5"/>
        <v>21.848852583482621</v>
      </c>
      <c r="T112" s="118">
        <f t="shared" si="5"/>
        <v>21.848852583482621</v>
      </c>
      <c r="U112" s="118">
        <f t="shared" si="5"/>
        <v>21.848852583482621</v>
      </c>
      <c r="V112" s="118">
        <f t="shared" si="5"/>
        <v>16.386639437611965</v>
      </c>
      <c r="W112" s="118">
        <f t="shared" si="5"/>
        <v>10.924426291741311</v>
      </c>
      <c r="X112" s="118">
        <f t="shared" si="5"/>
        <v>0</v>
      </c>
      <c r="Y112" s="118">
        <f t="shared" si="5"/>
        <v>0</v>
      </c>
      <c r="Z112" s="118">
        <f t="shared" si="5"/>
        <v>0</v>
      </c>
      <c r="AA112" s="118">
        <f t="shared" si="5"/>
        <v>0</v>
      </c>
      <c r="AB112" s="118">
        <f t="shared" si="5"/>
        <v>0</v>
      </c>
      <c r="AC112" s="118">
        <f t="shared" si="5"/>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6">C114</f>
        <v>22.802215534460078</v>
      </c>
      <c r="C114" s="118">
        <f t="shared" si="6"/>
        <v>22.802215534460078</v>
      </c>
      <c r="D114" s="118">
        <f t="shared" ref="D114:AC114" si="7">((($B$97*C47+$B$96*(1-C47))*(1+($B$99*C77+$B$98*(1-C77))))+(($B$97*C47+$B$96*(1-C47))*$B$102*$B$103))*D107*(1-$B$101)</f>
        <v>22.802215534460078</v>
      </c>
      <c r="E114" s="118">
        <f t="shared" si="7"/>
        <v>22.932610942961524</v>
      </c>
      <c r="F114" s="118">
        <f t="shared" si="7"/>
        <v>23.063006351462974</v>
      </c>
      <c r="G114" s="118">
        <f t="shared" si="7"/>
        <v>23.058270922222079</v>
      </c>
      <c r="H114" s="118">
        <f t="shared" si="7"/>
        <v>23.054482578829365</v>
      </c>
      <c r="I114" s="118">
        <f t="shared" si="7"/>
        <v>23.051383025144418</v>
      </c>
      <c r="J114" s="118">
        <f t="shared" si="7"/>
        <v>23.051383025144418</v>
      </c>
      <c r="K114" s="118">
        <f t="shared" si="7"/>
        <v>23.051383025144418</v>
      </c>
      <c r="L114" s="118">
        <f t="shared" si="7"/>
        <v>23.051383025144418</v>
      </c>
      <c r="M114" s="118">
        <f t="shared" si="7"/>
        <v>23.051383025144418</v>
      </c>
      <c r="N114" s="118">
        <f t="shared" si="7"/>
        <v>23.051383025144418</v>
      </c>
      <c r="O114" s="118">
        <f t="shared" si="7"/>
        <v>23.051383025144418</v>
      </c>
      <c r="P114" s="118">
        <f t="shared" si="7"/>
        <v>23.051383025144418</v>
      </c>
      <c r="Q114" s="118">
        <f t="shared" si="7"/>
        <v>23.051383025144418</v>
      </c>
      <c r="R114" s="118">
        <f t="shared" si="7"/>
        <v>23.051383025144418</v>
      </c>
      <c r="S114" s="118">
        <f t="shared" si="7"/>
        <v>23.051383025144418</v>
      </c>
      <c r="T114" s="118">
        <f t="shared" si="7"/>
        <v>23.051383025144418</v>
      </c>
      <c r="U114" s="118">
        <f t="shared" si="7"/>
        <v>23.051383025144418</v>
      </c>
      <c r="V114" s="118">
        <f t="shared" si="7"/>
        <v>17.288537268858313</v>
      </c>
      <c r="W114" s="118">
        <f t="shared" si="7"/>
        <v>11.525691512572209</v>
      </c>
      <c r="X114" s="118">
        <f t="shared" si="7"/>
        <v>0</v>
      </c>
      <c r="Y114" s="118">
        <f t="shared" si="7"/>
        <v>0</v>
      </c>
      <c r="Z114" s="118">
        <f t="shared" si="7"/>
        <v>0</v>
      </c>
      <c r="AA114" s="118">
        <f t="shared" si="7"/>
        <v>0</v>
      </c>
      <c r="AB114" s="118">
        <f t="shared" si="7"/>
        <v>0</v>
      </c>
      <c r="AC114" s="118">
        <f t="shared" si="7"/>
        <v>0</v>
      </c>
      <c r="AD114" s="103"/>
      <c r="AE114" s="103"/>
      <c r="AF114" s="77"/>
      <c r="AG114" s="77"/>
      <c r="AH114" s="77"/>
      <c r="AI114" s="77"/>
      <c r="AJ114" s="77"/>
    </row>
    <row r="115" spans="1:36" ht="12.75" x14ac:dyDescent="0.2">
      <c r="A115" s="103" t="s">
        <v>1058</v>
      </c>
      <c r="B115" s="118">
        <f>B114*(1-$B$101)</f>
        <v>21.092049369375573</v>
      </c>
      <c r="C115" s="118">
        <f t="shared" ref="C115:AC115" si="8">C114*(1-$B$101)</f>
        <v>21.092049369375573</v>
      </c>
      <c r="D115" s="118">
        <f t="shared" si="8"/>
        <v>21.092049369375573</v>
      </c>
      <c r="E115" s="118">
        <f t="shared" si="8"/>
        <v>21.212665122239411</v>
      </c>
      <c r="F115" s="118">
        <f t="shared" si="8"/>
        <v>21.333280875103252</v>
      </c>
      <c r="G115" s="118">
        <f t="shared" si="8"/>
        <v>21.328900603055423</v>
      </c>
      <c r="H115" s="118">
        <f t="shared" si="8"/>
        <v>21.325396385417164</v>
      </c>
      <c r="I115" s="118">
        <f t="shared" si="8"/>
        <v>21.322529298258587</v>
      </c>
      <c r="J115" s="118">
        <f t="shared" si="8"/>
        <v>21.322529298258587</v>
      </c>
      <c r="K115" s="118">
        <f t="shared" si="8"/>
        <v>21.322529298258587</v>
      </c>
      <c r="L115" s="118">
        <f t="shared" si="8"/>
        <v>21.322529298258587</v>
      </c>
      <c r="M115" s="118">
        <f t="shared" si="8"/>
        <v>21.322529298258587</v>
      </c>
      <c r="N115" s="118">
        <f t="shared" si="8"/>
        <v>21.322529298258587</v>
      </c>
      <c r="O115" s="118">
        <f t="shared" si="8"/>
        <v>21.322529298258587</v>
      </c>
      <c r="P115" s="118">
        <f t="shared" si="8"/>
        <v>21.322529298258587</v>
      </c>
      <c r="Q115" s="118">
        <f t="shared" si="8"/>
        <v>21.322529298258587</v>
      </c>
      <c r="R115" s="118">
        <f t="shared" si="8"/>
        <v>21.322529298258587</v>
      </c>
      <c r="S115" s="118">
        <f t="shared" si="8"/>
        <v>21.322529298258587</v>
      </c>
      <c r="T115" s="118">
        <f t="shared" si="8"/>
        <v>21.322529298258587</v>
      </c>
      <c r="U115" s="118">
        <f t="shared" si="8"/>
        <v>21.322529298258587</v>
      </c>
      <c r="V115" s="118">
        <f t="shared" si="8"/>
        <v>15.99189697369394</v>
      </c>
      <c r="W115" s="118">
        <f t="shared" si="8"/>
        <v>10.661264649129294</v>
      </c>
      <c r="X115" s="118">
        <f t="shared" si="8"/>
        <v>0</v>
      </c>
      <c r="Y115" s="118">
        <f t="shared" si="8"/>
        <v>0</v>
      </c>
      <c r="Z115" s="118">
        <f t="shared" si="8"/>
        <v>0</v>
      </c>
      <c r="AA115" s="118">
        <f t="shared" si="8"/>
        <v>0</v>
      </c>
      <c r="AB115" s="118">
        <f t="shared" si="8"/>
        <v>0</v>
      </c>
      <c r="AC115" s="118">
        <f t="shared" si="8"/>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9">C118</f>
        <v>23.620381171332561</v>
      </c>
      <c r="C118" s="118">
        <f t="shared" si="9"/>
        <v>23.620381171332561</v>
      </c>
      <c r="D118" s="118">
        <f t="shared" ref="D118:Q118" si="10">((($B$97*C47+$B$96*(1-C47))*(1+($B$99*C79+$B$98*(1-C79))))+(($B$97*C47+$B$96*(1-C47))*$B$102*$B$103))*D107*(1-$B$101)</f>
        <v>23.620381171332561</v>
      </c>
      <c r="E118" s="118">
        <f t="shared" si="10"/>
        <v>23.620381171332561</v>
      </c>
      <c r="F118" s="118">
        <f t="shared" si="10"/>
        <v>23.620381171332561</v>
      </c>
      <c r="G118" s="118">
        <f t="shared" si="10"/>
        <v>23.620381171332561</v>
      </c>
      <c r="H118" s="118">
        <f t="shared" si="10"/>
        <v>23.620381171332561</v>
      </c>
      <c r="I118" s="118">
        <f t="shared" si="10"/>
        <v>23.620381171332561</v>
      </c>
      <c r="J118" s="118">
        <f t="shared" si="10"/>
        <v>23.620381171332561</v>
      </c>
      <c r="K118" s="118">
        <f t="shared" si="10"/>
        <v>23.620381171332561</v>
      </c>
      <c r="L118" s="118">
        <f t="shared" si="10"/>
        <v>23.620381171332561</v>
      </c>
      <c r="M118" s="118">
        <f t="shared" si="10"/>
        <v>23.620381171332561</v>
      </c>
      <c r="N118" s="118">
        <f t="shared" si="10"/>
        <v>23.620381171332561</v>
      </c>
      <c r="O118" s="118">
        <f t="shared" si="10"/>
        <v>23.620381171332561</v>
      </c>
      <c r="P118" s="118">
        <f t="shared" si="10"/>
        <v>23.620381171332561</v>
      </c>
      <c r="Q118" s="118">
        <f t="shared" si="10"/>
        <v>23.620381171332561</v>
      </c>
      <c r="R118" s="118">
        <f t="shared" ref="R118:AC118" si="11">((($B$97*Q47+$B$96*(1-Q47))*(1+($B$99*Q79+$B$98*(1-Q79))))+(($B$97*Q47+$B$96*(1-Q47))*$B$102*$B$103))*R107*(1-P101)</f>
        <v>25.535547212251416</v>
      </c>
      <c r="S118" s="118">
        <f t="shared" si="11"/>
        <v>25.535547212251416</v>
      </c>
      <c r="T118" s="118">
        <f t="shared" si="11"/>
        <v>25.535547212251416</v>
      </c>
      <c r="U118" s="118">
        <f t="shared" si="11"/>
        <v>25.535547212251416</v>
      </c>
      <c r="V118" s="118">
        <f t="shared" si="11"/>
        <v>19.151660409188562</v>
      </c>
      <c r="W118" s="118">
        <f t="shared" si="11"/>
        <v>12.767773606125708</v>
      </c>
      <c r="X118" s="118">
        <f t="shared" si="11"/>
        <v>0</v>
      </c>
      <c r="Y118" s="118">
        <f t="shared" si="11"/>
        <v>0</v>
      </c>
      <c r="Z118" s="118">
        <f t="shared" si="11"/>
        <v>0</v>
      </c>
      <c r="AA118" s="118">
        <f t="shared" si="11"/>
        <v>0</v>
      </c>
      <c r="AB118" s="118">
        <f t="shared" si="11"/>
        <v>0</v>
      </c>
      <c r="AC118" s="118">
        <f t="shared" si="11"/>
        <v>0</v>
      </c>
      <c r="AD118" s="103"/>
      <c r="AE118" s="103"/>
      <c r="AF118" s="77"/>
      <c r="AG118" s="77"/>
      <c r="AH118" s="77"/>
      <c r="AI118" s="77"/>
      <c r="AJ118" s="77"/>
    </row>
    <row r="119" spans="1:36" ht="12.75" x14ac:dyDescent="0.2">
      <c r="A119" s="103" t="s">
        <v>736</v>
      </c>
      <c r="B119" s="118">
        <f>B118*(1-$B$101)</f>
        <v>21.848852583482621</v>
      </c>
      <c r="C119" s="118">
        <f t="shared" ref="C119:AC119" si="12">C118*(1-$B$101)</f>
        <v>21.848852583482621</v>
      </c>
      <c r="D119" s="118">
        <f t="shared" si="12"/>
        <v>21.848852583482621</v>
      </c>
      <c r="E119" s="118">
        <f t="shared" si="12"/>
        <v>21.848852583482621</v>
      </c>
      <c r="F119" s="118">
        <f t="shared" si="12"/>
        <v>21.848852583482621</v>
      </c>
      <c r="G119" s="118">
        <f t="shared" si="12"/>
        <v>21.848852583482621</v>
      </c>
      <c r="H119" s="118">
        <f t="shared" si="12"/>
        <v>21.848852583482621</v>
      </c>
      <c r="I119" s="118">
        <f t="shared" si="12"/>
        <v>21.848852583482621</v>
      </c>
      <c r="J119" s="118">
        <f t="shared" si="12"/>
        <v>21.848852583482621</v>
      </c>
      <c r="K119" s="118">
        <f t="shared" si="12"/>
        <v>21.848852583482621</v>
      </c>
      <c r="L119" s="118">
        <f t="shared" si="12"/>
        <v>21.848852583482621</v>
      </c>
      <c r="M119" s="118">
        <f t="shared" si="12"/>
        <v>21.848852583482621</v>
      </c>
      <c r="N119" s="118">
        <f t="shared" si="12"/>
        <v>21.848852583482621</v>
      </c>
      <c r="O119" s="118">
        <f t="shared" si="12"/>
        <v>21.848852583482621</v>
      </c>
      <c r="P119" s="118">
        <f t="shared" si="12"/>
        <v>21.848852583482621</v>
      </c>
      <c r="Q119" s="118">
        <f t="shared" si="12"/>
        <v>21.848852583482621</v>
      </c>
      <c r="R119" s="118">
        <f t="shared" si="12"/>
        <v>23.620381171332561</v>
      </c>
      <c r="S119" s="118">
        <f t="shared" si="12"/>
        <v>23.620381171332561</v>
      </c>
      <c r="T119" s="118">
        <f t="shared" si="12"/>
        <v>23.620381171332561</v>
      </c>
      <c r="U119" s="118">
        <f t="shared" si="12"/>
        <v>23.620381171332561</v>
      </c>
      <c r="V119" s="118">
        <f t="shared" si="12"/>
        <v>17.715285878499422</v>
      </c>
      <c r="W119" s="118">
        <f t="shared" si="12"/>
        <v>11.81019058566628</v>
      </c>
      <c r="X119" s="118">
        <f t="shared" si="12"/>
        <v>0</v>
      </c>
      <c r="Y119" s="118">
        <f t="shared" si="12"/>
        <v>0</v>
      </c>
      <c r="Z119" s="118">
        <f t="shared" si="12"/>
        <v>0</v>
      </c>
      <c r="AA119" s="118">
        <f t="shared" si="12"/>
        <v>0</v>
      </c>
      <c r="AB119" s="118">
        <f t="shared" si="12"/>
        <v>0</v>
      </c>
      <c r="AC119" s="118">
        <f t="shared" si="12"/>
        <v>0</v>
      </c>
      <c r="AD119" s="103"/>
      <c r="AE119" s="103"/>
      <c r="AF119" s="77"/>
      <c r="AG119" s="77"/>
      <c r="AH119" s="77"/>
      <c r="AI119" s="77"/>
      <c r="AJ119" s="77"/>
    </row>
    <row r="120" spans="1:36" ht="12.75" x14ac:dyDescent="0.2">
      <c r="A120" s="103" t="s">
        <v>1059</v>
      </c>
      <c r="B120" s="118">
        <f>B118*(1-$B$101)</f>
        <v>21.848852583482621</v>
      </c>
      <c r="C120" s="118">
        <f t="shared" ref="C120:AC120" si="13">C118*(1-$B$101)</f>
        <v>21.848852583482621</v>
      </c>
      <c r="D120" s="118">
        <f t="shared" si="13"/>
        <v>21.848852583482621</v>
      </c>
      <c r="E120" s="118">
        <f t="shared" si="13"/>
        <v>21.848852583482621</v>
      </c>
      <c r="F120" s="118">
        <f t="shared" si="13"/>
        <v>21.848852583482621</v>
      </c>
      <c r="G120" s="118">
        <f t="shared" si="13"/>
        <v>21.848852583482621</v>
      </c>
      <c r="H120" s="118">
        <f t="shared" si="13"/>
        <v>21.848852583482621</v>
      </c>
      <c r="I120" s="118">
        <f t="shared" si="13"/>
        <v>21.848852583482621</v>
      </c>
      <c r="J120" s="118">
        <f t="shared" si="13"/>
        <v>21.848852583482621</v>
      </c>
      <c r="K120" s="118">
        <f t="shared" si="13"/>
        <v>21.848852583482621</v>
      </c>
      <c r="L120" s="118">
        <f t="shared" si="13"/>
        <v>21.848852583482621</v>
      </c>
      <c r="M120" s="118">
        <f t="shared" si="13"/>
        <v>21.848852583482621</v>
      </c>
      <c r="N120" s="118">
        <f t="shared" si="13"/>
        <v>21.848852583482621</v>
      </c>
      <c r="O120" s="118">
        <f t="shared" si="13"/>
        <v>21.848852583482621</v>
      </c>
      <c r="P120" s="118">
        <f t="shared" si="13"/>
        <v>21.848852583482621</v>
      </c>
      <c r="Q120" s="118">
        <f t="shared" si="13"/>
        <v>21.848852583482621</v>
      </c>
      <c r="R120" s="118">
        <f t="shared" si="13"/>
        <v>23.620381171332561</v>
      </c>
      <c r="S120" s="118">
        <f t="shared" si="13"/>
        <v>23.620381171332561</v>
      </c>
      <c r="T120" s="118">
        <f t="shared" si="13"/>
        <v>23.620381171332561</v>
      </c>
      <c r="U120" s="118">
        <f t="shared" si="13"/>
        <v>23.620381171332561</v>
      </c>
      <c r="V120" s="118">
        <f t="shared" si="13"/>
        <v>17.715285878499422</v>
      </c>
      <c r="W120" s="118">
        <f t="shared" si="13"/>
        <v>11.81019058566628</v>
      </c>
      <c r="X120" s="118">
        <f t="shared" si="13"/>
        <v>0</v>
      </c>
      <c r="Y120" s="118">
        <f t="shared" si="13"/>
        <v>0</v>
      </c>
      <c r="Z120" s="118">
        <f t="shared" si="13"/>
        <v>0</v>
      </c>
      <c r="AA120" s="118">
        <f t="shared" si="13"/>
        <v>0</v>
      </c>
      <c r="AB120" s="118">
        <f t="shared" si="13"/>
        <v>0</v>
      </c>
      <c r="AC120" s="118">
        <f t="shared" si="13"/>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4">C122</f>
        <v>23.620381171332561</v>
      </c>
      <c r="C122" s="118">
        <f t="shared" si="14"/>
        <v>23.620381171332561</v>
      </c>
      <c r="D122" s="118">
        <f t="shared" ref="D122:Q122" si="15">((($B$97*C47+$B$96*(1-C47))*(1+($B$99*C79+$B$98*(1-C79))))+(($B$97*C47+$B$96*(1-C47))*$B$102*$B$103))*D107*(1-$B$101)</f>
        <v>23.620381171332561</v>
      </c>
      <c r="E122" s="118">
        <f t="shared" si="15"/>
        <v>23.620381171332561</v>
      </c>
      <c r="F122" s="118">
        <f t="shared" si="15"/>
        <v>23.620381171332561</v>
      </c>
      <c r="G122" s="118">
        <f t="shared" si="15"/>
        <v>23.620381171332561</v>
      </c>
      <c r="H122" s="118">
        <f t="shared" si="15"/>
        <v>23.620381171332561</v>
      </c>
      <c r="I122" s="118">
        <f t="shared" si="15"/>
        <v>23.620381171332561</v>
      </c>
      <c r="J122" s="118">
        <f t="shared" si="15"/>
        <v>23.620381171332561</v>
      </c>
      <c r="K122" s="118">
        <f t="shared" si="15"/>
        <v>23.620381171332561</v>
      </c>
      <c r="L122" s="118">
        <f t="shared" si="15"/>
        <v>23.620381171332561</v>
      </c>
      <c r="M122" s="118">
        <f t="shared" si="15"/>
        <v>23.620381171332561</v>
      </c>
      <c r="N122" s="118">
        <f t="shared" si="15"/>
        <v>23.620381171332561</v>
      </c>
      <c r="O122" s="118">
        <f t="shared" si="15"/>
        <v>23.620381171332561</v>
      </c>
      <c r="P122" s="118">
        <f t="shared" si="15"/>
        <v>23.620381171332561</v>
      </c>
      <c r="Q122" s="118">
        <f t="shared" si="15"/>
        <v>23.620381171332561</v>
      </c>
      <c r="R122" s="118">
        <f t="shared" ref="R122:AC122" si="16">((($B$97*Q47+$B$96*(1-Q47))*(1+($B$99*Q79+$B$98*(1-Q79))))+(($B$97*Q47+$B$96*(1-Q47))*$B$102*$B$103))*R107*(1-P101)</f>
        <v>25.535547212251416</v>
      </c>
      <c r="S122" s="118">
        <f t="shared" si="16"/>
        <v>25.535547212251416</v>
      </c>
      <c r="T122" s="118">
        <f t="shared" si="16"/>
        <v>25.535547212251416</v>
      </c>
      <c r="U122" s="118">
        <f t="shared" si="16"/>
        <v>25.535547212251416</v>
      </c>
      <c r="V122" s="118">
        <f t="shared" si="16"/>
        <v>19.151660409188562</v>
      </c>
      <c r="W122" s="118">
        <f t="shared" si="16"/>
        <v>12.767773606125708</v>
      </c>
      <c r="X122" s="118">
        <f t="shared" si="16"/>
        <v>0</v>
      </c>
      <c r="Y122" s="118">
        <f t="shared" si="16"/>
        <v>0</v>
      </c>
      <c r="Z122" s="118">
        <f t="shared" si="16"/>
        <v>0</v>
      </c>
      <c r="AA122" s="118">
        <f t="shared" si="16"/>
        <v>0</v>
      </c>
      <c r="AB122" s="118">
        <f t="shared" si="16"/>
        <v>0</v>
      </c>
      <c r="AC122" s="118">
        <f t="shared" si="16"/>
        <v>0</v>
      </c>
      <c r="AD122" s="103"/>
      <c r="AE122" s="103"/>
      <c r="AF122" s="77"/>
      <c r="AG122" s="77"/>
      <c r="AH122" s="77"/>
      <c r="AI122" s="77"/>
      <c r="AJ122" s="77"/>
    </row>
    <row r="123" spans="1:36" ht="12.75" x14ac:dyDescent="0.2">
      <c r="A123" s="103" t="s">
        <v>1060</v>
      </c>
      <c r="B123" s="118">
        <f t="shared" ref="B123:AC123" si="17">B122*(1-$B$101)</f>
        <v>21.848852583482621</v>
      </c>
      <c r="C123" s="118">
        <f t="shared" si="17"/>
        <v>21.848852583482621</v>
      </c>
      <c r="D123" s="118">
        <f t="shared" si="17"/>
        <v>21.848852583482621</v>
      </c>
      <c r="E123" s="118">
        <f t="shared" si="17"/>
        <v>21.848852583482621</v>
      </c>
      <c r="F123" s="118">
        <f t="shared" si="17"/>
        <v>21.848852583482621</v>
      </c>
      <c r="G123" s="118">
        <f t="shared" si="17"/>
        <v>21.848852583482621</v>
      </c>
      <c r="H123" s="118">
        <f t="shared" si="17"/>
        <v>21.848852583482621</v>
      </c>
      <c r="I123" s="118">
        <f t="shared" si="17"/>
        <v>21.848852583482621</v>
      </c>
      <c r="J123" s="118">
        <f t="shared" si="17"/>
        <v>21.848852583482621</v>
      </c>
      <c r="K123" s="118">
        <f t="shared" si="17"/>
        <v>21.848852583482621</v>
      </c>
      <c r="L123" s="118">
        <f t="shared" si="17"/>
        <v>21.848852583482621</v>
      </c>
      <c r="M123" s="118">
        <f t="shared" si="17"/>
        <v>21.848852583482621</v>
      </c>
      <c r="N123" s="118">
        <f t="shared" si="17"/>
        <v>21.848852583482621</v>
      </c>
      <c r="O123" s="118">
        <f t="shared" si="17"/>
        <v>21.848852583482621</v>
      </c>
      <c r="P123" s="118">
        <f t="shared" si="17"/>
        <v>21.848852583482621</v>
      </c>
      <c r="Q123" s="118">
        <f t="shared" si="17"/>
        <v>21.848852583482621</v>
      </c>
      <c r="R123" s="118">
        <f t="shared" si="17"/>
        <v>23.620381171332561</v>
      </c>
      <c r="S123" s="118">
        <f t="shared" si="17"/>
        <v>23.620381171332561</v>
      </c>
      <c r="T123" s="118">
        <f t="shared" si="17"/>
        <v>23.620381171332561</v>
      </c>
      <c r="U123" s="118">
        <f t="shared" si="17"/>
        <v>23.620381171332561</v>
      </c>
      <c r="V123" s="118">
        <f t="shared" si="17"/>
        <v>17.715285878499422</v>
      </c>
      <c r="W123" s="118">
        <f t="shared" si="17"/>
        <v>11.81019058566628</v>
      </c>
      <c r="X123" s="118">
        <f t="shared" si="17"/>
        <v>0</v>
      </c>
      <c r="Y123" s="118">
        <f t="shared" si="17"/>
        <v>0</v>
      </c>
      <c r="Z123" s="118">
        <f t="shared" si="17"/>
        <v>0</v>
      </c>
      <c r="AA123" s="118">
        <f t="shared" si="17"/>
        <v>0</v>
      </c>
      <c r="AB123" s="118">
        <f t="shared" si="17"/>
        <v>0</v>
      </c>
      <c r="AC123" s="118">
        <f t="shared" si="17"/>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8">C125</f>
        <v>23.620381171332561</v>
      </c>
      <c r="C125" s="118">
        <f t="shared" si="18"/>
        <v>23.620381171332561</v>
      </c>
      <c r="D125" s="118">
        <f t="shared" ref="D125:Q125" si="19">((($B$97*C47+$B$96*(1-C47))*(1+($B$99*C79+$B$98*(1-C79))))+(($B$97*C47+$B$96*(1-C47))*$B$102*$B$103))*D107*(1-$B$101)</f>
        <v>23.620381171332561</v>
      </c>
      <c r="E125" s="118">
        <f t="shared" si="19"/>
        <v>23.620381171332561</v>
      </c>
      <c r="F125" s="118">
        <f t="shared" si="19"/>
        <v>23.620381171332561</v>
      </c>
      <c r="G125" s="118">
        <f t="shared" si="19"/>
        <v>23.620381171332561</v>
      </c>
      <c r="H125" s="118">
        <f t="shared" si="19"/>
        <v>23.620381171332561</v>
      </c>
      <c r="I125" s="118">
        <f t="shared" si="19"/>
        <v>23.620381171332561</v>
      </c>
      <c r="J125" s="118">
        <f t="shared" si="19"/>
        <v>23.620381171332561</v>
      </c>
      <c r="K125" s="118">
        <f t="shared" si="19"/>
        <v>23.620381171332561</v>
      </c>
      <c r="L125" s="118">
        <f t="shared" si="19"/>
        <v>23.620381171332561</v>
      </c>
      <c r="M125" s="118">
        <f t="shared" si="19"/>
        <v>23.620381171332561</v>
      </c>
      <c r="N125" s="118">
        <f t="shared" si="19"/>
        <v>23.620381171332561</v>
      </c>
      <c r="O125" s="118">
        <f t="shared" si="19"/>
        <v>23.620381171332561</v>
      </c>
      <c r="P125" s="118">
        <f t="shared" si="19"/>
        <v>23.620381171332561</v>
      </c>
      <c r="Q125" s="118">
        <f t="shared" si="19"/>
        <v>23.620381171332561</v>
      </c>
      <c r="R125" s="118">
        <f t="shared" ref="R125:AC125" si="20">((($B$97*Q47+$B$96*(1-Q47))*(1+($B$99*Q79+$B$98*(1-Q79))))+(($B$97*Q47+$B$96*(1-Q47))*$B$102*$B$103))*R107*(1-P101)</f>
        <v>25.535547212251416</v>
      </c>
      <c r="S125" s="118">
        <f t="shared" si="20"/>
        <v>25.535547212251416</v>
      </c>
      <c r="T125" s="118">
        <f t="shared" si="20"/>
        <v>25.535547212251416</v>
      </c>
      <c r="U125" s="118">
        <f t="shared" si="20"/>
        <v>25.535547212251416</v>
      </c>
      <c r="V125" s="118">
        <f t="shared" si="20"/>
        <v>19.151660409188562</v>
      </c>
      <c r="W125" s="118">
        <f t="shared" si="20"/>
        <v>12.767773606125708</v>
      </c>
      <c r="X125" s="118">
        <f t="shared" si="20"/>
        <v>0</v>
      </c>
      <c r="Y125" s="118">
        <f t="shared" si="20"/>
        <v>0</v>
      </c>
      <c r="Z125" s="118">
        <f t="shared" si="20"/>
        <v>0</v>
      </c>
      <c r="AA125" s="118">
        <f t="shared" si="20"/>
        <v>0</v>
      </c>
      <c r="AB125" s="118">
        <f t="shared" si="20"/>
        <v>0</v>
      </c>
      <c r="AC125" s="118">
        <f t="shared" si="20"/>
        <v>0</v>
      </c>
      <c r="AD125" s="103"/>
      <c r="AE125" s="103"/>
      <c r="AF125" s="77"/>
      <c r="AG125" s="77"/>
      <c r="AH125" s="77"/>
      <c r="AI125" s="77"/>
      <c r="AJ125" s="77"/>
    </row>
    <row r="126" spans="1:36" ht="12.75" x14ac:dyDescent="0.2">
      <c r="A126" s="103" t="s">
        <v>1061</v>
      </c>
      <c r="B126" s="118">
        <f t="shared" ref="B126:AC126" si="21">B125*(1-$B$101)</f>
        <v>21.848852583482621</v>
      </c>
      <c r="C126" s="118">
        <f t="shared" si="21"/>
        <v>21.848852583482621</v>
      </c>
      <c r="D126" s="118">
        <f t="shared" si="21"/>
        <v>21.848852583482621</v>
      </c>
      <c r="E126" s="118">
        <f t="shared" si="21"/>
        <v>21.848852583482621</v>
      </c>
      <c r="F126" s="118">
        <f t="shared" si="21"/>
        <v>21.848852583482621</v>
      </c>
      <c r="G126" s="118">
        <f t="shared" si="21"/>
        <v>21.848852583482621</v>
      </c>
      <c r="H126" s="118">
        <f t="shared" si="21"/>
        <v>21.848852583482621</v>
      </c>
      <c r="I126" s="118">
        <f t="shared" si="21"/>
        <v>21.848852583482621</v>
      </c>
      <c r="J126" s="118">
        <f t="shared" si="21"/>
        <v>21.848852583482621</v>
      </c>
      <c r="K126" s="118">
        <f t="shared" si="21"/>
        <v>21.848852583482621</v>
      </c>
      <c r="L126" s="118">
        <f t="shared" si="21"/>
        <v>21.848852583482621</v>
      </c>
      <c r="M126" s="118">
        <f t="shared" si="21"/>
        <v>21.848852583482621</v>
      </c>
      <c r="N126" s="118">
        <f t="shared" si="21"/>
        <v>21.848852583482621</v>
      </c>
      <c r="O126" s="118">
        <f t="shared" si="21"/>
        <v>21.848852583482621</v>
      </c>
      <c r="P126" s="118">
        <f t="shared" si="21"/>
        <v>21.848852583482621</v>
      </c>
      <c r="Q126" s="118">
        <f t="shared" si="21"/>
        <v>21.848852583482621</v>
      </c>
      <c r="R126" s="118">
        <f t="shared" si="21"/>
        <v>23.620381171332561</v>
      </c>
      <c r="S126" s="118">
        <f t="shared" si="21"/>
        <v>23.620381171332561</v>
      </c>
      <c r="T126" s="118">
        <f t="shared" si="21"/>
        <v>23.620381171332561</v>
      </c>
      <c r="U126" s="118">
        <f t="shared" si="21"/>
        <v>23.620381171332561</v>
      </c>
      <c r="V126" s="118">
        <f t="shared" si="21"/>
        <v>17.715285878499422</v>
      </c>
      <c r="W126" s="118">
        <f t="shared" si="21"/>
        <v>11.81019058566628</v>
      </c>
      <c r="X126" s="118">
        <f t="shared" si="21"/>
        <v>0</v>
      </c>
      <c r="Y126" s="118">
        <f t="shared" si="21"/>
        <v>0</v>
      </c>
      <c r="Z126" s="118">
        <f t="shared" si="21"/>
        <v>0</v>
      </c>
      <c r="AA126" s="118">
        <f t="shared" si="21"/>
        <v>0</v>
      </c>
      <c r="AB126" s="118">
        <f t="shared" si="21"/>
        <v>0</v>
      </c>
      <c r="AC126" s="118">
        <f t="shared" si="21"/>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2">C128*(1-$B$101)</f>
        <v>13.875</v>
      </c>
      <c r="D129" s="118">
        <f t="shared" si="22"/>
        <v>13.875</v>
      </c>
      <c r="E129" s="118">
        <f t="shared" si="22"/>
        <v>13.875</v>
      </c>
      <c r="F129" s="118">
        <f t="shared" si="22"/>
        <v>13.875</v>
      </c>
      <c r="G129" s="118">
        <f t="shared" si="22"/>
        <v>13.875</v>
      </c>
      <c r="H129" s="118">
        <f t="shared" si="22"/>
        <v>13.875</v>
      </c>
      <c r="I129" s="118">
        <f t="shared" si="22"/>
        <v>13.875</v>
      </c>
      <c r="J129" s="118">
        <f t="shared" si="22"/>
        <v>13.875</v>
      </c>
      <c r="K129" s="118">
        <f t="shared" si="22"/>
        <v>13.875</v>
      </c>
      <c r="L129" s="118">
        <f t="shared" si="22"/>
        <v>0</v>
      </c>
      <c r="M129" s="118">
        <f t="shared" si="22"/>
        <v>0</v>
      </c>
      <c r="N129" s="118">
        <f t="shared" si="22"/>
        <v>0</v>
      </c>
      <c r="O129" s="118">
        <f t="shared" si="22"/>
        <v>0</v>
      </c>
      <c r="P129" s="118">
        <f t="shared" si="22"/>
        <v>0</v>
      </c>
      <c r="Q129" s="118">
        <f t="shared" si="22"/>
        <v>0</v>
      </c>
      <c r="R129" s="118">
        <f t="shared" si="22"/>
        <v>0</v>
      </c>
      <c r="S129" s="118">
        <f t="shared" si="22"/>
        <v>0</v>
      </c>
      <c r="T129" s="118">
        <f t="shared" si="22"/>
        <v>0</v>
      </c>
      <c r="U129" s="118">
        <f t="shared" si="22"/>
        <v>0</v>
      </c>
      <c r="V129" s="118">
        <f t="shared" si="22"/>
        <v>0</v>
      </c>
      <c r="W129" s="118">
        <f t="shared" si="22"/>
        <v>0</v>
      </c>
      <c r="X129" s="118">
        <f t="shared" si="22"/>
        <v>0</v>
      </c>
      <c r="Y129" s="118">
        <f t="shared" si="22"/>
        <v>0</v>
      </c>
      <c r="Z129" s="118">
        <f t="shared" si="22"/>
        <v>0</v>
      </c>
      <c r="AA129" s="118">
        <f t="shared" si="22"/>
        <v>0</v>
      </c>
      <c r="AB129" s="118">
        <f t="shared" si="22"/>
        <v>0</v>
      </c>
      <c r="AC129" s="118">
        <f t="shared" si="22"/>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3">B107</f>
        <v>1</v>
      </c>
      <c r="D133" s="117">
        <f t="shared" si="23"/>
        <v>1</v>
      </c>
      <c r="E133" s="117">
        <f t="shared" si="23"/>
        <v>1</v>
      </c>
      <c r="F133" s="117">
        <f t="shared" si="23"/>
        <v>1</v>
      </c>
      <c r="G133" s="117">
        <f t="shared" si="23"/>
        <v>1</v>
      </c>
      <c r="H133" s="117">
        <f t="shared" si="23"/>
        <v>1</v>
      </c>
      <c r="I133" s="117">
        <f t="shared" si="23"/>
        <v>1</v>
      </c>
      <c r="J133" s="117">
        <f t="shared" si="23"/>
        <v>1</v>
      </c>
      <c r="K133" s="117">
        <f t="shared" si="23"/>
        <v>1</v>
      </c>
      <c r="L133" s="117">
        <f t="shared" si="23"/>
        <v>1</v>
      </c>
      <c r="M133" s="117">
        <f t="shared" si="23"/>
        <v>1</v>
      </c>
      <c r="N133" s="117">
        <f t="shared" si="23"/>
        <v>1</v>
      </c>
      <c r="O133" s="117">
        <f t="shared" si="23"/>
        <v>1</v>
      </c>
      <c r="P133" s="117">
        <f t="shared" si="23"/>
        <v>1</v>
      </c>
      <c r="Q133" s="117">
        <f t="shared" si="23"/>
        <v>1</v>
      </c>
      <c r="R133" s="117">
        <f t="shared" si="23"/>
        <v>1</v>
      </c>
      <c r="S133" s="117">
        <f t="shared" si="23"/>
        <v>1</v>
      </c>
      <c r="T133" s="117">
        <f t="shared" si="23"/>
        <v>1</v>
      </c>
      <c r="U133" s="117">
        <f t="shared" si="23"/>
        <v>1</v>
      </c>
      <c r="V133" s="117">
        <f t="shared" si="23"/>
        <v>1</v>
      </c>
      <c r="W133" s="117">
        <f t="shared" si="23"/>
        <v>0.75</v>
      </c>
      <c r="X133" s="117">
        <f t="shared" si="23"/>
        <v>0.5</v>
      </c>
      <c r="Y133" s="117">
        <f t="shared" si="23"/>
        <v>0</v>
      </c>
      <c r="Z133" s="117">
        <f t="shared" si="23"/>
        <v>0</v>
      </c>
      <c r="AA133" s="117">
        <f t="shared" si="23"/>
        <v>0</v>
      </c>
      <c r="AB133" s="117">
        <f t="shared" si="23"/>
        <v>0</v>
      </c>
      <c r="AC133" s="117">
        <f t="shared" si="23"/>
        <v>0</v>
      </c>
      <c r="AD133" s="117">
        <f t="shared" si="23"/>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4">C146</f>
        <v>0.37940369807497465</v>
      </c>
      <c r="C146" s="118">
        <f t="shared" si="24"/>
        <v>0.37940369807497465</v>
      </c>
      <c r="D146" s="118">
        <f t="shared" ref="D146:AC146" si="25">(($B$136*C47+$B$135*(1-C47))+($B$138*C77+$B$137*(1-C77))+($B$140*$B$141))*(1-$B$139)*E133</f>
        <v>0.37940369807497465</v>
      </c>
      <c r="E146" s="118">
        <f t="shared" si="25"/>
        <v>0.38527608915906791</v>
      </c>
      <c r="F146" s="118">
        <f t="shared" si="25"/>
        <v>0.39114848024316112</v>
      </c>
      <c r="G146" s="118">
        <f t="shared" si="25"/>
        <v>0.39093521895755939</v>
      </c>
      <c r="H146" s="118">
        <f t="shared" si="25"/>
        <v>0.39076460992907802</v>
      </c>
      <c r="I146" s="118">
        <f t="shared" si="25"/>
        <v>0.39062502072395688</v>
      </c>
      <c r="J146" s="118">
        <f t="shared" si="25"/>
        <v>0.39062502072395688</v>
      </c>
      <c r="K146" s="118">
        <f t="shared" si="25"/>
        <v>0.39062502072395688</v>
      </c>
      <c r="L146" s="118">
        <f t="shared" si="25"/>
        <v>0.39062502072395688</v>
      </c>
      <c r="M146" s="118">
        <f t="shared" si="25"/>
        <v>0.39062502072395688</v>
      </c>
      <c r="N146" s="118">
        <f t="shared" si="25"/>
        <v>0.39062502072395688</v>
      </c>
      <c r="O146" s="118">
        <f t="shared" si="25"/>
        <v>0.39062502072395688</v>
      </c>
      <c r="P146" s="118">
        <f t="shared" si="25"/>
        <v>0.39062502072395688</v>
      </c>
      <c r="Q146" s="118">
        <f t="shared" si="25"/>
        <v>0.39062502072395688</v>
      </c>
      <c r="R146" s="118">
        <f t="shared" si="25"/>
        <v>0.39062502072395688</v>
      </c>
      <c r="S146" s="118">
        <f t="shared" si="25"/>
        <v>0.39062502072395688</v>
      </c>
      <c r="T146" s="118">
        <f t="shared" si="25"/>
        <v>0.39062502072395688</v>
      </c>
      <c r="U146" s="118">
        <f t="shared" si="25"/>
        <v>0.39062502072395688</v>
      </c>
      <c r="V146" s="118">
        <f t="shared" si="25"/>
        <v>0.29296876554296769</v>
      </c>
      <c r="W146" s="103">
        <f t="shared" si="25"/>
        <v>0.19531251036197844</v>
      </c>
      <c r="X146" s="103">
        <f t="shared" si="25"/>
        <v>0</v>
      </c>
      <c r="Y146" s="103">
        <f t="shared" si="25"/>
        <v>0</v>
      </c>
      <c r="Z146" s="103">
        <f t="shared" si="25"/>
        <v>0</v>
      </c>
      <c r="AA146" s="103">
        <f t="shared" si="25"/>
        <v>0</v>
      </c>
      <c r="AB146" s="103">
        <f t="shared" si="25"/>
        <v>0</v>
      </c>
      <c r="AC146" s="103">
        <f t="shared" si="25"/>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6">C149</f>
        <v>0.41625000000000001</v>
      </c>
      <c r="C149" s="118">
        <f t="shared" si="26"/>
        <v>0.41625000000000001</v>
      </c>
      <c r="D149" s="118">
        <f t="shared" ref="D149:AC149" si="27">(($B$136*C47+$B$135*(1-C47))+($B$138*C79+$B$137*(1-C79))+($B$140*$B$141))*(1-$B$139)*E133</f>
        <v>0.41625000000000001</v>
      </c>
      <c r="E149" s="118">
        <f t="shared" si="27"/>
        <v>0.41625000000000001</v>
      </c>
      <c r="F149" s="118">
        <f t="shared" si="27"/>
        <v>0.41625000000000001</v>
      </c>
      <c r="G149" s="118">
        <f t="shared" si="27"/>
        <v>0.41625000000000001</v>
      </c>
      <c r="H149" s="118">
        <f t="shared" si="27"/>
        <v>0.41625000000000001</v>
      </c>
      <c r="I149" s="118">
        <f t="shared" si="27"/>
        <v>0.41625000000000001</v>
      </c>
      <c r="J149" s="118">
        <f t="shared" si="27"/>
        <v>0.41625000000000001</v>
      </c>
      <c r="K149" s="118">
        <f t="shared" si="27"/>
        <v>0.41625000000000001</v>
      </c>
      <c r="L149" s="118">
        <f t="shared" si="27"/>
        <v>0.41625000000000001</v>
      </c>
      <c r="M149" s="118">
        <f t="shared" si="27"/>
        <v>0.41625000000000001</v>
      </c>
      <c r="N149" s="118">
        <f t="shared" si="27"/>
        <v>0.41625000000000001</v>
      </c>
      <c r="O149" s="118">
        <f t="shared" si="27"/>
        <v>0.41625000000000001</v>
      </c>
      <c r="P149" s="118">
        <f t="shared" si="27"/>
        <v>0.41625000000000001</v>
      </c>
      <c r="Q149" s="118">
        <f t="shared" si="27"/>
        <v>0.41625000000000001</v>
      </c>
      <c r="R149" s="118">
        <f t="shared" si="27"/>
        <v>0.41625000000000001</v>
      </c>
      <c r="S149" s="118">
        <f t="shared" si="27"/>
        <v>0.41625000000000001</v>
      </c>
      <c r="T149" s="118">
        <f t="shared" si="27"/>
        <v>0.41625000000000001</v>
      </c>
      <c r="U149" s="118">
        <f t="shared" si="27"/>
        <v>0.41625000000000001</v>
      </c>
      <c r="V149" s="118">
        <f t="shared" si="27"/>
        <v>0.31218750000000001</v>
      </c>
      <c r="W149" s="103">
        <f t="shared" si="27"/>
        <v>0.208125</v>
      </c>
      <c r="X149" s="103">
        <f t="shared" si="27"/>
        <v>0</v>
      </c>
      <c r="Y149" s="103">
        <f t="shared" si="27"/>
        <v>0</v>
      </c>
      <c r="Z149" s="103">
        <f t="shared" si="27"/>
        <v>0</v>
      </c>
      <c r="AA149" s="103">
        <f t="shared" si="27"/>
        <v>0</v>
      </c>
      <c r="AB149" s="103">
        <f t="shared" si="27"/>
        <v>0</v>
      </c>
      <c r="AC149" s="103">
        <f t="shared" si="27"/>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8">C152</f>
        <v>0.41625000000000001</v>
      </c>
      <c r="C152" s="118">
        <f t="shared" si="28"/>
        <v>0.41625000000000001</v>
      </c>
      <c r="D152" s="118">
        <f t="shared" ref="D152:AC152" si="29">(($B$136*C47+$B$135*(1-C47))+($B$138*C79+$B$137*(1-C79))+($B$140*$B$141))*(1-$B$139)*E133</f>
        <v>0.41625000000000001</v>
      </c>
      <c r="E152" s="118">
        <f t="shared" si="29"/>
        <v>0.41625000000000001</v>
      </c>
      <c r="F152" s="118">
        <f t="shared" si="29"/>
        <v>0.41625000000000001</v>
      </c>
      <c r="G152" s="118">
        <f t="shared" si="29"/>
        <v>0.41625000000000001</v>
      </c>
      <c r="H152" s="118">
        <f t="shared" si="29"/>
        <v>0.41625000000000001</v>
      </c>
      <c r="I152" s="118">
        <f t="shared" si="29"/>
        <v>0.41625000000000001</v>
      </c>
      <c r="J152" s="118">
        <f t="shared" si="29"/>
        <v>0.41625000000000001</v>
      </c>
      <c r="K152" s="118">
        <f t="shared" si="29"/>
        <v>0.41625000000000001</v>
      </c>
      <c r="L152" s="118">
        <f t="shared" si="29"/>
        <v>0.41625000000000001</v>
      </c>
      <c r="M152" s="118">
        <f t="shared" si="29"/>
        <v>0.41625000000000001</v>
      </c>
      <c r="N152" s="118">
        <f t="shared" si="29"/>
        <v>0.41625000000000001</v>
      </c>
      <c r="O152" s="118">
        <f t="shared" si="29"/>
        <v>0.41625000000000001</v>
      </c>
      <c r="P152" s="118">
        <f t="shared" si="29"/>
        <v>0.41625000000000001</v>
      </c>
      <c r="Q152" s="118">
        <f t="shared" si="29"/>
        <v>0.41625000000000001</v>
      </c>
      <c r="R152" s="118">
        <f t="shared" si="29"/>
        <v>0.41625000000000001</v>
      </c>
      <c r="S152" s="118">
        <f t="shared" si="29"/>
        <v>0.41625000000000001</v>
      </c>
      <c r="T152" s="118">
        <f t="shared" si="29"/>
        <v>0.41625000000000001</v>
      </c>
      <c r="U152" s="118">
        <f t="shared" si="29"/>
        <v>0.41625000000000001</v>
      </c>
      <c r="V152" s="118">
        <f t="shared" si="29"/>
        <v>0.31218750000000001</v>
      </c>
      <c r="W152" s="103">
        <f t="shared" si="29"/>
        <v>0.208125</v>
      </c>
      <c r="X152" s="103">
        <f t="shared" si="29"/>
        <v>0</v>
      </c>
      <c r="Y152" s="103">
        <f t="shared" si="29"/>
        <v>0</v>
      </c>
      <c r="Z152" s="103">
        <f t="shared" si="29"/>
        <v>0</v>
      </c>
      <c r="AA152" s="103">
        <f t="shared" si="29"/>
        <v>0</v>
      </c>
      <c r="AB152" s="103">
        <f t="shared" si="29"/>
        <v>0</v>
      </c>
      <c r="AC152" s="103">
        <f t="shared" si="29"/>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0">C155</f>
        <v>0.41625000000000001</v>
      </c>
      <c r="C155" s="118">
        <f t="shared" si="30"/>
        <v>0.41625000000000001</v>
      </c>
      <c r="D155" s="118">
        <f t="shared" ref="D155:AC155" si="31">(($B$136*C47+$B$135*(1-C47))+($B$138*C79+$B$137*(1-C79))+($B$140*$B$141))*(1-$B$139)*E133</f>
        <v>0.41625000000000001</v>
      </c>
      <c r="E155" s="118">
        <f t="shared" si="31"/>
        <v>0.41625000000000001</v>
      </c>
      <c r="F155" s="118">
        <f t="shared" si="31"/>
        <v>0.41625000000000001</v>
      </c>
      <c r="G155" s="118">
        <f t="shared" si="31"/>
        <v>0.41625000000000001</v>
      </c>
      <c r="H155" s="118">
        <f t="shared" si="31"/>
        <v>0.41625000000000001</v>
      </c>
      <c r="I155" s="118">
        <f t="shared" si="31"/>
        <v>0.41625000000000001</v>
      </c>
      <c r="J155" s="118">
        <f t="shared" si="31"/>
        <v>0.41625000000000001</v>
      </c>
      <c r="K155" s="118">
        <f t="shared" si="31"/>
        <v>0.41625000000000001</v>
      </c>
      <c r="L155" s="118">
        <f t="shared" si="31"/>
        <v>0.41625000000000001</v>
      </c>
      <c r="M155" s="118">
        <f t="shared" si="31"/>
        <v>0.41625000000000001</v>
      </c>
      <c r="N155" s="118">
        <f t="shared" si="31"/>
        <v>0.41625000000000001</v>
      </c>
      <c r="O155" s="118">
        <f t="shared" si="31"/>
        <v>0.41625000000000001</v>
      </c>
      <c r="P155" s="118">
        <f t="shared" si="31"/>
        <v>0.41625000000000001</v>
      </c>
      <c r="Q155" s="118">
        <f t="shared" si="31"/>
        <v>0.41625000000000001</v>
      </c>
      <c r="R155" s="118">
        <f t="shared" si="31"/>
        <v>0.41625000000000001</v>
      </c>
      <c r="S155" s="118">
        <f t="shared" si="31"/>
        <v>0.41625000000000001</v>
      </c>
      <c r="T155" s="118">
        <f t="shared" si="31"/>
        <v>0.41625000000000001</v>
      </c>
      <c r="U155" s="118">
        <f t="shared" si="31"/>
        <v>0.41625000000000001</v>
      </c>
      <c r="V155" s="118">
        <f t="shared" si="31"/>
        <v>0.31218750000000001</v>
      </c>
      <c r="W155" s="103">
        <f t="shared" si="31"/>
        <v>0.208125</v>
      </c>
      <c r="X155" s="103">
        <f t="shared" si="31"/>
        <v>0</v>
      </c>
      <c r="Y155" s="103">
        <f t="shared" si="31"/>
        <v>0</v>
      </c>
      <c r="Z155" s="103">
        <f t="shared" si="31"/>
        <v>0</v>
      </c>
      <c r="AA155" s="103">
        <f t="shared" si="31"/>
        <v>0</v>
      </c>
      <c r="AB155" s="103">
        <f t="shared" si="31"/>
        <v>0</v>
      </c>
      <c r="AC155" s="103">
        <f t="shared" si="31"/>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2">SUM(E228,E233)/SUM(E228:E234)*$B$218+E229/SUM(E228:E234)*$B$224</f>
        <v>1.1421773277864689E-5</v>
      </c>
      <c r="F236" s="5">
        <f t="shared" si="32"/>
        <v>1.2160099350370479E-5</v>
      </c>
      <c r="G236" s="5">
        <f t="shared" si="32"/>
        <v>1.2896677905544892E-5</v>
      </c>
      <c r="H236" s="5">
        <f t="shared" si="32"/>
        <v>1.3634130219384993E-5</v>
      </c>
      <c r="I236" s="5">
        <f t="shared" si="32"/>
        <v>1.436284494656822E-5</v>
      </c>
      <c r="J236" s="5">
        <f t="shared" si="32"/>
        <v>1.5092433432417136E-5</v>
      </c>
      <c r="K236" s="5">
        <f t="shared" si="32"/>
        <v>1.5815031848940552E-5</v>
      </c>
      <c r="L236" s="5">
        <f t="shared" si="32"/>
        <v>1.5789692847635622E-5</v>
      </c>
      <c r="M236" s="5">
        <f t="shared" si="32"/>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3">IF(E242&lt;E246,"PTC","ITC")</f>
        <v>PTC</v>
      </c>
      <c r="F250" s="77" t="str">
        <f t="shared" si="33"/>
        <v>PTC</v>
      </c>
      <c r="G250" s="77" t="str">
        <f t="shared" si="33"/>
        <v>PTC</v>
      </c>
      <c r="H250" s="77" t="str">
        <f t="shared" si="33"/>
        <v>PTC</v>
      </c>
      <c r="I250" s="77" t="str">
        <f t="shared" si="33"/>
        <v>PTC</v>
      </c>
      <c r="J250" s="77" t="str">
        <f t="shared" si="33"/>
        <v>PTC</v>
      </c>
      <c r="K250" s="77" t="str">
        <f t="shared" si="33"/>
        <v>PTC</v>
      </c>
      <c r="L250" s="77" t="str">
        <f t="shared" si="33"/>
        <v>PTC</v>
      </c>
      <c r="M250" s="77" t="str">
        <f t="shared" si="33"/>
        <v>PTC</v>
      </c>
      <c r="N250" s="77" t="str">
        <f t="shared" si="33"/>
        <v>PTC</v>
      </c>
      <c r="O250" s="77" t="str">
        <f t="shared" si="33"/>
        <v>PTC</v>
      </c>
      <c r="P250" s="77" t="str">
        <f t="shared" si="33"/>
        <v>PTC</v>
      </c>
      <c r="Q250" s="77" t="str">
        <f t="shared" si="33"/>
        <v>PTC</v>
      </c>
      <c r="R250" s="77" t="str">
        <f t="shared" si="33"/>
        <v>PTC</v>
      </c>
      <c r="S250" s="77" t="str">
        <f t="shared" si="33"/>
        <v>PTC</v>
      </c>
      <c r="T250" s="77" t="str">
        <f t="shared" si="33"/>
        <v>PTC</v>
      </c>
      <c r="U250" s="77" t="str">
        <f t="shared" si="33"/>
        <v>PTC</v>
      </c>
      <c r="V250" s="77" t="str">
        <f t="shared" si="33"/>
        <v>PTC</v>
      </c>
      <c r="W250" s="77" t="str">
        <f t="shared" si="33"/>
        <v>PTC</v>
      </c>
      <c r="X250" s="77" t="str">
        <f t="shared" si="33"/>
        <v>PTC</v>
      </c>
      <c r="Y250" s="77" t="str">
        <f t="shared" si="33"/>
        <v>PTC</v>
      </c>
      <c r="Z250" s="77" t="str">
        <f t="shared" si="33"/>
        <v>PTC</v>
      </c>
      <c r="AA250" s="77" t="str">
        <f t="shared" si="33"/>
        <v>PTC</v>
      </c>
      <c r="AB250" s="77" t="str">
        <f t="shared" si="33"/>
        <v>PTC</v>
      </c>
      <c r="AC250" s="77" t="str">
        <f t="shared" si="33"/>
        <v>PTC</v>
      </c>
      <c r="AD250" s="77" t="str">
        <f t="shared" si="33"/>
        <v>PTC</v>
      </c>
      <c r="AE250" s="77" t="str">
        <f t="shared" si="33"/>
        <v>PTC</v>
      </c>
      <c r="AF250" s="77" t="str">
        <f t="shared" si="33"/>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6"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7"/>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6"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7"/>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7"/>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348" t="s">
        <v>1014</v>
      </c>
      <c r="B1" s="348"/>
      <c r="C1" s="348"/>
      <c r="D1" s="348"/>
      <c r="E1" s="348"/>
      <c r="F1" s="348"/>
      <c r="G1" s="348"/>
      <c r="H1" s="348"/>
      <c r="I1" s="348"/>
      <c r="J1" s="348"/>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349" t="s">
        <v>877</v>
      </c>
    </row>
    <row r="5" spans="1:108" ht="14.25" customHeight="1" x14ac:dyDescent="0.2">
      <c r="U5" s="350"/>
    </row>
    <row r="7" spans="1:108" ht="14.25" customHeight="1" x14ac:dyDescent="0.25">
      <c r="B7" s="141" t="s">
        <v>878</v>
      </c>
      <c r="G7" s="351" t="s">
        <v>944</v>
      </c>
      <c r="H7" s="352"/>
      <c r="I7" s="352"/>
      <c r="J7" s="352"/>
      <c r="K7" s="352"/>
      <c r="L7" s="352"/>
      <c r="M7" s="352"/>
      <c r="N7" s="352"/>
      <c r="O7" s="352"/>
      <c r="P7" s="352"/>
      <c r="Q7" s="352"/>
      <c r="R7" s="352"/>
      <c r="S7" s="352"/>
      <c r="T7" s="352"/>
      <c r="U7" s="352"/>
      <c r="V7" s="352"/>
      <c r="W7" s="352"/>
      <c r="X7" s="352"/>
      <c r="Y7" s="352"/>
    </row>
    <row r="8" spans="1:108" ht="14.25" customHeight="1" thickBot="1" x14ac:dyDescent="0.25">
      <c r="G8" s="143"/>
      <c r="U8" s="144"/>
    </row>
    <row r="9" spans="1:108" ht="14.25" customHeight="1" thickBot="1" x14ac:dyDescent="0.3">
      <c r="A9"/>
      <c r="G9" s="143"/>
      <c r="H9" s="353" t="s">
        <v>880</v>
      </c>
      <c r="J9" s="355" t="s">
        <v>881</v>
      </c>
      <c r="K9" s="356"/>
      <c r="L9" s="357"/>
      <c r="M9" s="358">
        <v>2021</v>
      </c>
      <c r="N9" s="359"/>
      <c r="O9" s="359"/>
      <c r="P9" s="359"/>
      <c r="Q9" s="360"/>
      <c r="R9" s="361"/>
    </row>
    <row r="10" spans="1:108" ht="14.25" customHeight="1" thickBot="1" x14ac:dyDescent="0.25">
      <c r="G10" s="143"/>
      <c r="H10" s="354"/>
      <c r="J10" s="146" t="s">
        <v>882</v>
      </c>
      <c r="K10" s="271"/>
      <c r="L10" s="271"/>
      <c r="M10" s="271"/>
      <c r="N10" s="271"/>
      <c r="O10" s="271"/>
      <c r="P10" s="272"/>
      <c r="Q10" s="271"/>
      <c r="R10" s="273"/>
    </row>
    <row r="11" spans="1:108" ht="13.5" customHeight="1" thickBot="1" x14ac:dyDescent="0.3">
      <c r="G11" s="143"/>
      <c r="H11" s="354"/>
      <c r="J11" s="362" t="s">
        <v>1016</v>
      </c>
      <c r="K11" s="363"/>
      <c r="L11" s="363"/>
      <c r="M11" s="363"/>
      <c r="N11" s="363"/>
      <c r="O11" s="363"/>
      <c r="P11" s="363"/>
      <c r="Q11" s="363"/>
      <c r="R11" s="364"/>
      <c r="W11" s="274"/>
      <c r="X11" s="275"/>
      <c r="Y11" s="275"/>
      <c r="Z11" s="275"/>
      <c r="AA11" s="275"/>
    </row>
    <row r="12" spans="1:108" ht="13.5" customHeight="1" thickBot="1" x14ac:dyDescent="0.3">
      <c r="G12" s="143"/>
      <c r="H12" s="354"/>
      <c r="J12" s="365" t="s">
        <v>1017</v>
      </c>
      <c r="K12" s="366"/>
      <c r="L12" s="366"/>
      <c r="M12" s="366"/>
      <c r="N12" s="366"/>
      <c r="O12" s="366"/>
      <c r="P12" s="366"/>
      <c r="Q12" s="366"/>
      <c r="R12" s="367"/>
      <c r="W12" s="274"/>
      <c r="X12" s="275"/>
      <c r="Y12" s="275"/>
      <c r="Z12" s="275"/>
      <c r="AA12" s="275"/>
    </row>
    <row r="13" spans="1:108" ht="13.5" customHeight="1" thickBot="1" x14ac:dyDescent="0.3">
      <c r="G13" s="143"/>
      <c r="H13" s="354"/>
      <c r="J13" s="365" t="s">
        <v>1018</v>
      </c>
      <c r="K13" s="366"/>
      <c r="L13" s="366"/>
      <c r="M13" s="366"/>
      <c r="N13" s="366"/>
      <c r="O13" s="366"/>
      <c r="P13" s="366"/>
      <c r="Q13" s="366"/>
      <c r="R13" s="367"/>
      <c r="W13" s="274"/>
      <c r="X13" s="275"/>
      <c r="Y13" s="275"/>
      <c r="Z13" s="275"/>
      <c r="AA13" s="275"/>
    </row>
    <row r="14" spans="1:108" ht="13.5" customHeight="1" thickBot="1" x14ac:dyDescent="0.3">
      <c r="G14" s="143"/>
      <c r="H14" s="354"/>
      <c r="J14" s="365" t="s">
        <v>1019</v>
      </c>
      <c r="K14" s="366"/>
      <c r="L14" s="366"/>
      <c r="M14" s="366"/>
      <c r="N14" s="366"/>
      <c r="O14" s="366"/>
      <c r="P14" s="366"/>
      <c r="Q14" s="366"/>
      <c r="R14" s="367"/>
      <c r="W14" s="275"/>
      <c r="X14" s="275"/>
      <c r="Y14" s="275"/>
      <c r="Z14" s="275"/>
      <c r="AA14" s="275"/>
    </row>
    <row r="15" spans="1:108" ht="14.25" customHeight="1" thickBot="1" x14ac:dyDescent="0.3">
      <c r="G15" s="143"/>
      <c r="H15" s="354"/>
      <c r="J15" s="368" t="s">
        <v>1020</v>
      </c>
      <c r="K15" s="369"/>
      <c r="L15" s="369"/>
      <c r="M15" s="369"/>
      <c r="N15" s="369"/>
      <c r="O15" s="369"/>
      <c r="P15" s="369"/>
      <c r="Q15" s="369"/>
      <c r="R15" s="370"/>
      <c r="W15" s="275"/>
      <c r="X15" s="275"/>
      <c r="Y15" s="275"/>
      <c r="Z15" s="275"/>
      <c r="AA15" s="275"/>
    </row>
    <row r="16" spans="1:108" ht="14.25" customHeight="1" thickTop="1" x14ac:dyDescent="0.25">
      <c r="G16" s="143"/>
      <c r="H16" s="354"/>
      <c r="J16" s="371" t="s">
        <v>1021</v>
      </c>
      <c r="K16" s="372"/>
      <c r="L16" s="372"/>
      <c r="M16" s="372"/>
      <c r="N16" s="372"/>
      <c r="O16" s="372"/>
      <c r="P16" s="372"/>
      <c r="Q16" s="372"/>
      <c r="R16" s="373"/>
      <c r="W16" s="275"/>
      <c r="X16" s="275"/>
      <c r="Y16" s="275"/>
      <c r="Z16" s="275"/>
      <c r="AA16" s="275"/>
    </row>
    <row r="17" spans="7:27" ht="14.25" customHeight="1" x14ac:dyDescent="0.25">
      <c r="G17" s="143"/>
      <c r="H17" s="354"/>
      <c r="J17" s="374"/>
      <c r="K17" s="375"/>
      <c r="L17" s="375"/>
      <c r="M17" s="375"/>
      <c r="N17" s="375"/>
      <c r="O17" s="375"/>
      <c r="P17" s="375"/>
      <c r="Q17" s="375"/>
      <c r="R17" s="376"/>
      <c r="W17" s="275"/>
      <c r="X17" s="275"/>
      <c r="Y17" s="275"/>
      <c r="Z17" s="275"/>
      <c r="AA17" s="275"/>
    </row>
    <row r="18" spans="7:27" ht="14.25" customHeight="1" thickBot="1" x14ac:dyDescent="0.3">
      <c r="G18" s="143"/>
      <c r="H18" s="354"/>
      <c r="J18" s="377"/>
      <c r="K18" s="378"/>
      <c r="L18" s="378"/>
      <c r="M18" s="378"/>
      <c r="N18" s="378"/>
      <c r="O18" s="378"/>
      <c r="P18" s="378"/>
      <c r="Q18" s="378"/>
      <c r="R18" s="379"/>
      <c r="W18" s="275"/>
      <c r="X18" s="275"/>
      <c r="Y18" s="275"/>
      <c r="Z18" s="275"/>
      <c r="AA18" s="275"/>
    </row>
    <row r="19" spans="7:27" ht="24" customHeight="1" thickTop="1" thickBot="1" x14ac:dyDescent="0.3">
      <c r="G19" s="143"/>
      <c r="H19" s="354"/>
      <c r="J19" s="380">
        <v>118918</v>
      </c>
      <c r="K19" s="381"/>
      <c r="L19" s="381"/>
      <c r="M19" s="381"/>
      <c r="N19" s="381"/>
      <c r="O19" s="381"/>
      <c r="P19" s="381"/>
      <c r="Q19" s="381"/>
      <c r="R19" s="382"/>
      <c r="W19" s="275"/>
      <c r="X19" s="275"/>
      <c r="Y19" s="275"/>
      <c r="Z19" s="275"/>
      <c r="AA19" s="275"/>
    </row>
    <row r="20" spans="7:27" ht="14.25" customHeight="1" thickTop="1" x14ac:dyDescent="0.25">
      <c r="G20" s="143"/>
      <c r="H20" s="354"/>
      <c r="J20" s="276"/>
      <c r="K20" s="277"/>
      <c r="L20" s="278"/>
      <c r="M20" s="383" t="s">
        <v>1022</v>
      </c>
      <c r="N20" s="384"/>
      <c r="O20" s="384"/>
      <c r="P20" s="384"/>
      <c r="Q20" s="384"/>
      <c r="R20" s="385"/>
      <c r="V20" s="279"/>
      <c r="W20" s="275"/>
      <c r="X20" s="275"/>
      <c r="Y20" s="275"/>
      <c r="Z20" s="275"/>
      <c r="AA20" s="275"/>
    </row>
    <row r="21" spans="7:27" ht="14.25" customHeight="1" x14ac:dyDescent="0.25">
      <c r="G21" s="143"/>
      <c r="H21" s="354"/>
      <c r="J21" s="280"/>
      <c r="M21" s="386"/>
      <c r="N21" s="387"/>
      <c r="O21" s="387"/>
      <c r="P21" s="387"/>
      <c r="Q21" s="387"/>
      <c r="R21" s="388"/>
      <c r="S21"/>
      <c r="V21" s="279"/>
      <c r="W21" s="275"/>
      <c r="X21" s="275"/>
      <c r="Y21" s="275"/>
      <c r="Z21" s="275"/>
      <c r="AA21" s="275"/>
    </row>
    <row r="22" spans="7:27" ht="14.25" customHeight="1" x14ac:dyDescent="0.25">
      <c r="G22" s="143"/>
      <c r="H22" s="354"/>
      <c r="J22" s="280"/>
      <c r="M22" s="386"/>
      <c r="N22" s="387"/>
      <c r="O22" s="387"/>
      <c r="P22" s="387"/>
      <c r="Q22" s="387"/>
      <c r="R22" s="388"/>
      <c r="S22"/>
      <c r="V22" s="279"/>
      <c r="W22" s="275"/>
      <c r="X22" s="275"/>
      <c r="Y22" s="275"/>
      <c r="Z22" s="275"/>
      <c r="AA22" s="275"/>
    </row>
    <row r="23" spans="7:27" ht="14.25" customHeight="1" x14ac:dyDescent="0.25">
      <c r="G23" s="143"/>
      <c r="H23" s="354"/>
      <c r="J23" s="280"/>
      <c r="M23" s="386"/>
      <c r="N23" s="387"/>
      <c r="O23" s="387"/>
      <c r="P23" s="387"/>
      <c r="Q23" s="387"/>
      <c r="R23" s="388"/>
      <c r="S23"/>
      <c r="V23" s="279"/>
      <c r="W23" s="275"/>
      <c r="X23" s="275"/>
      <c r="Y23" s="275"/>
      <c r="Z23" s="275"/>
      <c r="AA23" s="275"/>
    </row>
    <row r="24" spans="7:27" ht="14.25" customHeight="1" thickBot="1" x14ac:dyDescent="0.3">
      <c r="G24" s="143"/>
      <c r="H24" s="354"/>
      <c r="J24" s="282"/>
      <c r="K24" s="283"/>
      <c r="M24" s="389"/>
      <c r="N24" s="390"/>
      <c r="O24" s="390"/>
      <c r="P24" s="390"/>
      <c r="Q24" s="390"/>
      <c r="R24" s="391"/>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92"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92"/>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92"/>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92"/>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92"/>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92"/>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92"/>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92"/>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92"/>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92"/>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92"/>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95" t="s">
        <v>932</v>
      </c>
      <c r="J38" s="397" t="s">
        <v>933</v>
      </c>
      <c r="K38" s="398"/>
      <c r="L38" s="398"/>
      <c r="M38" s="398"/>
      <c r="N38" s="398"/>
      <c r="O38" s="399"/>
      <c r="U38" s="275"/>
      <c r="W38" s="275"/>
      <c r="X38" s="275"/>
      <c r="Y38" s="275"/>
      <c r="Z38" s="275"/>
      <c r="AA38" s="275"/>
    </row>
    <row r="39" spans="6:27" ht="14.25" customHeight="1" thickBot="1" x14ac:dyDescent="0.3">
      <c r="G39" s="143"/>
      <c r="H39" s="396"/>
      <c r="J39" s="400" t="s">
        <v>935</v>
      </c>
      <c r="K39" s="401"/>
      <c r="L39" s="401"/>
      <c r="M39" s="401"/>
      <c r="N39" s="401"/>
      <c r="O39" s="290">
        <v>20</v>
      </c>
      <c r="P39" s="291"/>
      <c r="Q39" s="135" t="s">
        <v>931</v>
      </c>
      <c r="S39" s="162" t="s">
        <v>1043</v>
      </c>
      <c r="U39" s="275"/>
    </row>
    <row r="40" spans="6:27" ht="14.25" customHeight="1" x14ac:dyDescent="0.25">
      <c r="G40" s="143"/>
      <c r="H40" s="396"/>
      <c r="J40" s="168" t="s">
        <v>936</v>
      </c>
      <c r="K40" s="169"/>
      <c r="L40" s="169"/>
      <c r="M40" s="169"/>
      <c r="N40" s="169"/>
      <c r="O40" s="170">
        <v>5</v>
      </c>
      <c r="Q40" s="135" t="s">
        <v>934</v>
      </c>
      <c r="S40" s="163">
        <v>20</v>
      </c>
      <c r="U40" s="275"/>
    </row>
    <row r="41" spans="6:27" ht="14.65" customHeight="1" thickBot="1" x14ac:dyDescent="0.25">
      <c r="F41" s="143"/>
      <c r="G41" s="143"/>
      <c r="H41" s="396"/>
      <c r="J41" s="292" t="s">
        <v>937</v>
      </c>
      <c r="K41" s="293"/>
      <c r="L41" s="293"/>
      <c r="M41" s="293"/>
      <c r="N41" s="293"/>
      <c r="O41" s="171">
        <v>0.02</v>
      </c>
      <c r="Z41" s="294"/>
      <c r="AA41" s="294"/>
    </row>
    <row r="42" spans="6:27" ht="15" customHeight="1" x14ac:dyDescent="0.2">
      <c r="F42" s="143"/>
      <c r="G42" s="143"/>
      <c r="H42" s="396"/>
      <c r="J42" s="295" t="s">
        <v>938</v>
      </c>
      <c r="K42" s="296"/>
      <c r="L42" s="296"/>
      <c r="M42" s="296"/>
      <c r="N42" s="296"/>
      <c r="O42" s="175">
        <v>1</v>
      </c>
    </row>
    <row r="43" spans="6:27" ht="15" customHeight="1" x14ac:dyDescent="0.25">
      <c r="G43" s="143"/>
      <c r="H43" s="396"/>
      <c r="J43" s="297" t="s">
        <v>172</v>
      </c>
      <c r="K43" s="298" t="s">
        <v>939</v>
      </c>
      <c r="L43" s="402" t="s">
        <v>940</v>
      </c>
      <c r="M43" s="405" t="s">
        <v>941</v>
      </c>
      <c r="O43"/>
    </row>
    <row r="44" spans="6:27" ht="15" customHeight="1" x14ac:dyDescent="0.25">
      <c r="G44" s="143"/>
      <c r="H44" s="396"/>
      <c r="J44" s="299" t="s">
        <v>942</v>
      </c>
      <c r="K44" s="145" t="s">
        <v>943</v>
      </c>
      <c r="L44" s="403"/>
      <c r="M44" s="406"/>
      <c r="O44"/>
    </row>
    <row r="45" spans="6:27" ht="15" customHeight="1" x14ac:dyDescent="0.25">
      <c r="G45" s="143"/>
      <c r="H45" s="396"/>
      <c r="J45" s="299"/>
      <c r="K45" s="145"/>
      <c r="L45" s="403"/>
      <c r="M45" s="406"/>
      <c r="O45"/>
    </row>
    <row r="46" spans="6:27" ht="15" customHeight="1" x14ac:dyDescent="0.25">
      <c r="G46" s="143"/>
      <c r="H46" s="396"/>
      <c r="J46" s="299"/>
      <c r="K46" s="145"/>
      <c r="L46" s="404"/>
      <c r="M46" s="407"/>
      <c r="O46"/>
    </row>
    <row r="47" spans="6:27" ht="14.25" customHeight="1" x14ac:dyDescent="0.2">
      <c r="G47" s="143"/>
      <c r="H47" s="396"/>
      <c r="J47" s="180">
        <v>0</v>
      </c>
      <c r="K47" s="181">
        <v>1</v>
      </c>
      <c r="L47" s="181">
        <v>0.8</v>
      </c>
      <c r="M47" s="300">
        <v>0.19999999999999996</v>
      </c>
      <c r="O47" s="185"/>
    </row>
    <row r="48" spans="6:27" ht="14.25" customHeight="1" x14ac:dyDescent="0.2">
      <c r="G48" s="143"/>
      <c r="H48" s="396"/>
      <c r="J48" s="183">
        <v>1</v>
      </c>
      <c r="K48" s="184">
        <v>0</v>
      </c>
      <c r="L48" s="184">
        <v>0.8</v>
      </c>
      <c r="M48" s="301">
        <v>0.19999999999999996</v>
      </c>
      <c r="O48" s="185"/>
    </row>
    <row r="49" spans="7:42" ht="14.25" customHeight="1" thickBot="1" x14ac:dyDescent="0.25">
      <c r="G49" s="143"/>
      <c r="H49" s="396"/>
      <c r="J49" s="186">
        <v>2</v>
      </c>
      <c r="K49" s="187">
        <v>0</v>
      </c>
      <c r="L49" s="187">
        <v>0.8</v>
      </c>
      <c r="M49" s="302">
        <v>0.19999999999999996</v>
      </c>
    </row>
    <row r="50" spans="7:42" ht="14.25" customHeight="1" x14ac:dyDescent="0.2">
      <c r="G50" s="143"/>
      <c r="H50" s="396"/>
      <c r="J50" s="303"/>
      <c r="K50" s="303"/>
      <c r="L50" s="303"/>
      <c r="M50" s="303"/>
      <c r="N50" s="185"/>
      <c r="O50" s="294"/>
    </row>
    <row r="51" spans="7:42" ht="14.25" customHeight="1" x14ac:dyDescent="0.2">
      <c r="G51" s="143"/>
      <c r="H51" s="396"/>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96"/>
      <c r="J52" s="392"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96"/>
      <c r="J53" s="392"/>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96"/>
      <c r="J54" s="392"/>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96"/>
      <c r="J55" s="392"/>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96"/>
      <c r="J56" s="392"/>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96"/>
      <c r="J57" s="392"/>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96"/>
      <c r="J58" s="392"/>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96"/>
      <c r="J59" s="392"/>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96"/>
      <c r="J60" s="392"/>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96"/>
      <c r="J61" s="392"/>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96"/>
      <c r="J62" s="392"/>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96"/>
      <c r="J63" s="392"/>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96"/>
      <c r="J64" s="392"/>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96"/>
      <c r="J65" s="392"/>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96"/>
      <c r="J66" s="392"/>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96"/>
      <c r="J67" s="392"/>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96"/>
      <c r="J68" s="392"/>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96"/>
      <c r="J69" s="392"/>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96"/>
      <c r="J70" s="392"/>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96"/>
      <c r="J71" s="392"/>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96"/>
      <c r="J72" s="392"/>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96"/>
      <c r="J73" s="392"/>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96"/>
      <c r="J74" s="392"/>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96"/>
      <c r="J75" s="392"/>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96"/>
      <c r="J76" s="392"/>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96"/>
      <c r="J77" s="392"/>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96"/>
      <c r="J78" s="392"/>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96"/>
      <c r="J79" s="392"/>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96"/>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96"/>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51" t="s">
        <v>961</v>
      </c>
      <c r="H84" s="351"/>
      <c r="I84" s="351"/>
      <c r="J84" s="351"/>
      <c r="K84" s="351"/>
      <c r="L84" s="351"/>
      <c r="M84" s="351"/>
      <c r="N84" s="351"/>
      <c r="O84" s="351"/>
      <c r="P84" s="351"/>
      <c r="Q84" s="351"/>
      <c r="R84" s="351"/>
      <c r="S84" s="351"/>
      <c r="T84" s="351"/>
      <c r="U84" s="351"/>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93" t="s">
        <v>963</v>
      </c>
      <c r="J87" s="346"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93"/>
      <c r="J88" s="347"/>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93"/>
      <c r="J89" s="347"/>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93"/>
      <c r="J90" s="347"/>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93"/>
      <c r="J91" s="347"/>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93"/>
      <c r="J92" s="347"/>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93"/>
      <c r="J93" s="347"/>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93"/>
      <c r="J94" s="347"/>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93"/>
      <c r="J95" s="347"/>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93"/>
      <c r="J96" s="347"/>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93"/>
      <c r="J97" s="347"/>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93"/>
      <c r="J98" s="347"/>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93"/>
      <c r="J99" s="347"/>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93"/>
      <c r="J100" s="347"/>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93"/>
      <c r="J101" s="347"/>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93"/>
      <c r="J102" s="347"/>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93"/>
      <c r="J103" s="347"/>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93"/>
      <c r="J104" s="347"/>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93"/>
      <c r="J105" s="347"/>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93"/>
      <c r="J106" s="347"/>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93"/>
      <c r="J107" s="347"/>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93"/>
      <c r="J108" s="347"/>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93"/>
      <c r="J109" s="347"/>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93"/>
      <c r="J110" s="347"/>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93"/>
      <c r="J111" s="347"/>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93"/>
      <c r="J112" s="347"/>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93"/>
      <c r="J113" s="347"/>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93"/>
      <c r="J114" s="347"/>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93"/>
      <c r="J115" s="347"/>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93"/>
      <c r="J116" s="394"/>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93"/>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93"/>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93"/>
      <c r="J119" s="346"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93"/>
      <c r="J120" s="347"/>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93"/>
      <c r="J121" s="347"/>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93"/>
      <c r="J122" s="347"/>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93"/>
      <c r="J123" s="347"/>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93"/>
      <c r="J124" s="347"/>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93"/>
      <c r="J125" s="347"/>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93"/>
      <c r="J126" s="347"/>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93"/>
      <c r="J127" s="347"/>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93"/>
      <c r="J128" s="347"/>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93"/>
      <c r="J129" s="347"/>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93"/>
      <c r="J130" s="347"/>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93"/>
      <c r="J131" s="347"/>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93"/>
      <c r="J132" s="347"/>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93"/>
      <c r="J133" s="347"/>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93"/>
      <c r="J134" s="347"/>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93"/>
      <c r="J135" s="347"/>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93"/>
      <c r="J136" s="347"/>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93"/>
      <c r="J137" s="347"/>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93"/>
      <c r="J138" s="347"/>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93"/>
      <c r="J139" s="347"/>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93"/>
      <c r="J140" s="347"/>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93"/>
      <c r="J141" s="347"/>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93"/>
      <c r="J142" s="347"/>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93"/>
      <c r="J143" s="347"/>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93"/>
      <c r="J144" s="347"/>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93"/>
      <c r="J145" s="347"/>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93"/>
      <c r="J146" s="347"/>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93"/>
      <c r="J147" s="347"/>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93"/>
      <c r="J148" s="394"/>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93"/>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93"/>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93"/>
      <c r="J151" s="346"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93"/>
      <c r="J152" s="347"/>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93"/>
      <c r="J153" s="347"/>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93"/>
      <c r="J154" s="347"/>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93"/>
      <c r="J155" s="347"/>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93"/>
      <c r="J156" s="347"/>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93"/>
      <c r="J157" s="347"/>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93"/>
      <c r="I158" s="135"/>
      <c r="J158" s="347"/>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93"/>
      <c r="I159" s="135"/>
      <c r="J159" s="347"/>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93"/>
      <c r="J160" s="347"/>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93"/>
      <c r="I161" s="135"/>
      <c r="J161" s="347"/>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93"/>
      <c r="I162" s="135"/>
      <c r="J162" s="347"/>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93"/>
      <c r="J163" s="347"/>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93"/>
      <c r="I164" s="135"/>
      <c r="J164" s="347"/>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93"/>
      <c r="I165" s="135"/>
      <c r="J165" s="347"/>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93"/>
      <c r="J166" s="347"/>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93"/>
      <c r="J167" s="347"/>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93"/>
      <c r="J168" s="347"/>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93"/>
      <c r="J169" s="347"/>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93"/>
      <c r="J170" s="347"/>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93"/>
      <c r="J171" s="347"/>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93"/>
      <c r="J172" s="347"/>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93"/>
      <c r="I173" s="135"/>
      <c r="J173" s="347"/>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93"/>
      <c r="I174" s="135"/>
      <c r="J174" s="347"/>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93"/>
      <c r="J175" s="347"/>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93"/>
      <c r="I176" s="135"/>
      <c r="J176" s="347"/>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93"/>
      <c r="I177" s="135"/>
      <c r="J177" s="347"/>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93"/>
      <c r="J178" s="347"/>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93"/>
      <c r="I179" s="135"/>
      <c r="J179" s="347"/>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93"/>
      <c r="I180" s="135"/>
      <c r="J180" s="394"/>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93"/>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93"/>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93"/>
      <c r="J183" s="346"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93"/>
      <c r="J184" s="347"/>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93"/>
      <c r="J185" s="347"/>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93"/>
      <c r="J186" s="347"/>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93"/>
      <c r="J187" s="347"/>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93"/>
      <c r="J188" s="347"/>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93"/>
      <c r="J189" s="347"/>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93"/>
      <c r="I190" s="135"/>
      <c r="J190" s="347"/>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93"/>
      <c r="I191" s="135"/>
      <c r="J191" s="347"/>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93"/>
      <c r="J192" s="347"/>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93"/>
      <c r="I193" s="135"/>
      <c r="J193" s="347"/>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93"/>
      <c r="I194" s="135"/>
      <c r="J194" s="347"/>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93"/>
      <c r="J195" s="347"/>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93"/>
      <c r="J196" s="347"/>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93"/>
      <c r="J197" s="347"/>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93"/>
      <c r="J198" s="347"/>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93"/>
      <c r="J199" s="347"/>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93"/>
      <c r="J200" s="347"/>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93"/>
      <c r="J201" s="347"/>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93"/>
      <c r="J202" s="347"/>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93"/>
      <c r="J203" s="347"/>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93"/>
      <c r="J204" s="347"/>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93"/>
      <c r="I205" s="135"/>
      <c r="J205" s="347"/>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93"/>
      <c r="I206" s="135"/>
      <c r="J206" s="347"/>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93"/>
      <c r="J207" s="347"/>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93"/>
      <c r="I208" s="135"/>
      <c r="J208" s="347"/>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93"/>
      <c r="I209" s="135"/>
      <c r="J209" s="347"/>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93"/>
      <c r="J210" s="347"/>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93"/>
      <c r="J211" s="347"/>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93"/>
      <c r="J212" s="394"/>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93"/>
      <c r="J213" s="206"/>
      <c r="K213" s="140"/>
      <c r="L213" s="140"/>
    </row>
    <row r="214" spans="1:89" ht="14.25" customHeight="1" x14ac:dyDescent="0.2">
      <c r="G214" s="143"/>
      <c r="H214" s="393"/>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93"/>
      <c r="J215" s="346"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93"/>
      <c r="J216" s="347"/>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93"/>
      <c r="J217" s="347"/>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93"/>
      <c r="J218" s="347"/>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93"/>
      <c r="J219" s="347"/>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93"/>
      <c r="J220" s="347"/>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93"/>
      <c r="J221" s="347"/>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93"/>
      <c r="I222" s="135"/>
      <c r="J222" s="347"/>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93"/>
      <c r="I223" s="135"/>
      <c r="J223" s="347"/>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93"/>
      <c r="J224" s="347"/>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93"/>
      <c r="I225" s="135"/>
      <c r="J225" s="347"/>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93"/>
      <c r="I226" s="135"/>
      <c r="J226" s="347"/>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93"/>
      <c r="J227" s="347"/>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93"/>
      <c r="J228" s="347"/>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93"/>
      <c r="J229" s="347"/>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93"/>
      <c r="J230" s="347"/>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93"/>
      <c r="J231" s="347"/>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93"/>
      <c r="J232" s="347"/>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93"/>
      <c r="J233" s="347"/>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93"/>
      <c r="J234" s="347"/>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93"/>
      <c r="J235" s="347"/>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93"/>
      <c r="J236" s="347"/>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93"/>
      <c r="I237" s="135"/>
      <c r="J237" s="347"/>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93"/>
      <c r="I238" s="135"/>
      <c r="J238" s="347"/>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93"/>
      <c r="J239" s="347"/>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93"/>
      <c r="I240" s="135"/>
      <c r="J240" s="347"/>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93"/>
      <c r="I241" s="135"/>
      <c r="J241" s="347"/>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93"/>
      <c r="J242" s="347"/>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93"/>
      <c r="J243" s="347"/>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93"/>
      <c r="J244" s="394"/>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93"/>
      <c r="J245" s="206"/>
      <c r="K245" s="140"/>
      <c r="L245" s="140"/>
      <c r="AX245"/>
      <c r="AY245"/>
    </row>
    <row r="246" spans="1:97" ht="14.25" customHeight="1" x14ac:dyDescent="0.2">
      <c r="G246" s="143"/>
      <c r="H246" s="393"/>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93"/>
      <c r="J247" s="346"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93"/>
      <c r="J248" s="347"/>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93"/>
      <c r="J249" s="347"/>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93"/>
      <c r="J250" s="347"/>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93"/>
      <c r="J251" s="347"/>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93"/>
      <c r="J252" s="347"/>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93"/>
      <c r="J253" s="347"/>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93"/>
      <c r="J254" s="347"/>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93"/>
      <c r="J255" s="347"/>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93"/>
      <c r="J256" s="347"/>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93"/>
      <c r="J257" s="347"/>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93"/>
      <c r="J258" s="347"/>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93"/>
      <c r="J259" s="347"/>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93"/>
      <c r="J260" s="347"/>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93"/>
      <c r="J261" s="347"/>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93"/>
      <c r="J262" s="347"/>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93"/>
      <c r="J263" s="347"/>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93"/>
      <c r="J264" s="347"/>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93"/>
      <c r="J265" s="347"/>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93"/>
      <c r="J266" s="347"/>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93"/>
      <c r="J267" s="347"/>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93"/>
      <c r="J268" s="347"/>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93"/>
      <c r="J269" s="347"/>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93"/>
      <c r="J270" s="347"/>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93"/>
      <c r="J271" s="347"/>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93"/>
      <c r="J272" s="347"/>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93"/>
      <c r="J273" s="347"/>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93"/>
      <c r="J274" s="347"/>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93"/>
      <c r="J275" s="347"/>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93"/>
      <c r="J276" s="394"/>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93"/>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93"/>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93"/>
      <c r="J279" s="346"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93"/>
      <c r="J280" s="347"/>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93"/>
      <c r="J281" s="347"/>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93"/>
      <c r="J282" s="347"/>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93"/>
      <c r="J283" s="347"/>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93"/>
      <c r="J284" s="347"/>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93"/>
      <c r="J285" s="347"/>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93"/>
      <c r="J286" s="347"/>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93"/>
      <c r="J287" s="347"/>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93"/>
      <c r="J288" s="347"/>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93"/>
      <c r="J289" s="347"/>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93"/>
      <c r="J290" s="347"/>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93"/>
      <c r="J291" s="347"/>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93"/>
      <c r="J292" s="347"/>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93"/>
      <c r="J293" s="347"/>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93"/>
      <c r="J294" s="347"/>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93"/>
      <c r="J295" s="347"/>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93"/>
      <c r="J296" s="347"/>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93"/>
      <c r="J297" s="347"/>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93"/>
      <c r="J298" s="347"/>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93"/>
      <c r="J299" s="347"/>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93"/>
      <c r="J300" s="347"/>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93"/>
      <c r="J301" s="347"/>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93"/>
      <c r="J302" s="347"/>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93"/>
      <c r="J303" s="347"/>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93"/>
      <c r="J304" s="347"/>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93"/>
      <c r="J305" s="347"/>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93"/>
      <c r="J306" s="347"/>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93"/>
      <c r="J307" s="347"/>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93"/>
      <c r="J308" s="394"/>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408" t="s">
        <v>971</v>
      </c>
      <c r="J314" s="346"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408"/>
      <c r="J315" s="347"/>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408"/>
      <c r="J316" s="347"/>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408"/>
      <c r="J317" s="347"/>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408"/>
      <c r="J318" s="347"/>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408"/>
      <c r="J319" s="347"/>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408"/>
      <c r="J320" s="347"/>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408"/>
      <c r="J321" s="347"/>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408"/>
      <c r="J322" s="347"/>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408"/>
      <c r="J323" s="347"/>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408"/>
      <c r="J324" s="347"/>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408"/>
      <c r="J325" s="347"/>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408"/>
      <c r="J326" s="347"/>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408"/>
      <c r="J327" s="347"/>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408"/>
      <c r="J328" s="347"/>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408"/>
      <c r="J329" s="347"/>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408"/>
      <c r="J330" s="347"/>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408"/>
      <c r="J331" s="347"/>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408"/>
      <c r="J332" s="347"/>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408"/>
      <c r="J333" s="347"/>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408"/>
      <c r="J334" s="347"/>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408"/>
      <c r="J335" s="347"/>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408"/>
      <c r="J336" s="347"/>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408"/>
      <c r="J337" s="347"/>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408"/>
      <c r="J338" s="347"/>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408"/>
      <c r="J339" s="347"/>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408"/>
      <c r="J340" s="347"/>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408"/>
      <c r="J341" s="347"/>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408"/>
      <c r="J342" s="347"/>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408"/>
      <c r="J343" s="394"/>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409" t="s">
        <v>973</v>
      </c>
      <c r="J347" s="392"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409"/>
      <c r="J348" s="392"/>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409"/>
      <c r="J349" s="392"/>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409"/>
      <c r="J350" s="392"/>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409"/>
      <c r="J351" s="392"/>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409"/>
      <c r="J352" s="392"/>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409"/>
      <c r="J353" s="392"/>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409"/>
      <c r="J354" s="392"/>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409"/>
      <c r="J355" s="392"/>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409"/>
      <c r="J356" s="392"/>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409"/>
      <c r="J357" s="392"/>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409"/>
      <c r="J358" s="392"/>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409"/>
      <c r="J359" s="392"/>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409"/>
      <c r="J360" s="392"/>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409"/>
      <c r="J361" s="392"/>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409"/>
      <c r="J362" s="392"/>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409"/>
      <c r="J363" s="392"/>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409"/>
      <c r="J364" s="392"/>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409"/>
      <c r="J365" s="392"/>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409"/>
      <c r="J366" s="392"/>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409"/>
      <c r="J367" s="392"/>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409"/>
      <c r="J368" s="392"/>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409"/>
      <c r="J369" s="392"/>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409"/>
      <c r="J370" s="392"/>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409"/>
      <c r="J371" s="392"/>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409"/>
      <c r="J372" s="392"/>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409"/>
      <c r="J373" s="392"/>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409"/>
      <c r="J374" s="392"/>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409"/>
      <c r="J375" s="392"/>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410"/>
      <c r="J376" s="411"/>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412" t="s">
        <v>975</v>
      </c>
      <c r="J379" s="346"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412"/>
      <c r="J380" s="347"/>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412"/>
      <c r="J381" s="347"/>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412"/>
      <c r="J382" s="347"/>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412"/>
      <c r="J383" s="347"/>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412"/>
      <c r="J384" s="347"/>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412"/>
      <c r="J385" s="347"/>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412"/>
      <c r="J386" s="347"/>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412"/>
      <c r="J387" s="347"/>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412"/>
      <c r="J388" s="347"/>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412"/>
      <c r="J389" s="347"/>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412"/>
      <c r="J390" s="347"/>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412"/>
      <c r="J391" s="347"/>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6"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7"/>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7"/>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413" t="s">
        <v>994</v>
      </c>
      <c r="H433" s="351"/>
      <c r="I433" s="351"/>
      <c r="J433" s="351"/>
      <c r="K433" s="351"/>
      <c r="L433" s="351"/>
      <c r="M433" s="351"/>
      <c r="N433" s="351"/>
      <c r="O433" s="351"/>
      <c r="P433" s="351"/>
      <c r="Q433" s="351"/>
      <c r="R433" s="351"/>
      <c r="S433" s="351"/>
      <c r="T433" s="351"/>
      <c r="U433" s="351"/>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414" t="s">
        <v>995</v>
      </c>
      <c r="I435" s="415"/>
      <c r="J435" s="415"/>
      <c r="K435" s="415"/>
      <c r="L435" s="415"/>
      <c r="M435" s="415"/>
      <c r="N435" s="416" t="s">
        <v>996</v>
      </c>
      <c r="O435" s="417"/>
      <c r="P435" s="417"/>
      <c r="Q435" s="417"/>
      <c r="R435" s="418"/>
      <c r="S435" s="316" t="s">
        <v>997</v>
      </c>
      <c r="T435" s="316" t="s">
        <v>998</v>
      </c>
      <c r="U435" s="317"/>
      <c r="V435" s="318"/>
      <c r="W435" s="318"/>
      <c r="X435" s="318"/>
      <c r="Y435" s="318"/>
      <c r="Z435" s="318"/>
      <c r="AA435" s="318"/>
      <c r="AB435" s="319"/>
    </row>
    <row r="436" spans="3:29" ht="14.25" customHeight="1" x14ac:dyDescent="0.25">
      <c r="H436" s="419" t="s">
        <v>1021</v>
      </c>
      <c r="I436" s="420"/>
      <c r="J436" s="420"/>
      <c r="K436" s="420"/>
      <c r="L436" s="420"/>
      <c r="M436" s="421"/>
      <c r="N436" s="422" t="s">
        <v>1034</v>
      </c>
      <c r="O436" s="423"/>
      <c r="P436" s="423"/>
      <c r="Q436" s="423"/>
      <c r="R436" s="423"/>
      <c r="S436" s="320"/>
      <c r="T436" s="320"/>
      <c r="U436" s="321"/>
      <c r="V436" s="321"/>
      <c r="W436" s="321"/>
      <c r="X436" s="321"/>
      <c r="Y436" s="321"/>
      <c r="Z436" s="321"/>
      <c r="AA436" s="321"/>
      <c r="AB436" s="322"/>
      <c r="AC436" s="135" t="s">
        <v>1035</v>
      </c>
    </row>
    <row r="437" spans="3:29" ht="14.25" customHeight="1" x14ac:dyDescent="0.2">
      <c r="H437" s="419" t="s">
        <v>964</v>
      </c>
      <c r="I437" s="420"/>
      <c r="J437" s="420"/>
      <c r="K437" s="420"/>
      <c r="L437" s="420"/>
      <c r="M437" s="421"/>
      <c r="N437" s="425" t="s">
        <v>1036</v>
      </c>
      <c r="O437" s="426"/>
      <c r="P437" s="426"/>
      <c r="Q437" s="426"/>
      <c r="R437" s="426"/>
      <c r="S437" s="323"/>
      <c r="T437" s="323"/>
      <c r="U437" s="324"/>
      <c r="V437" s="324"/>
      <c r="W437" s="324"/>
      <c r="X437" s="324"/>
      <c r="Y437" s="324"/>
      <c r="Z437" s="324"/>
      <c r="AA437" s="324"/>
      <c r="AB437" s="325"/>
    </row>
    <row r="438" spans="3:29" ht="30.4" customHeight="1" x14ac:dyDescent="0.25">
      <c r="H438" s="419" t="s">
        <v>968</v>
      </c>
      <c r="I438" s="420"/>
      <c r="J438" s="420"/>
      <c r="K438" s="420"/>
      <c r="L438" s="420"/>
      <c r="M438" s="421"/>
      <c r="N438" s="427" t="s">
        <v>1037</v>
      </c>
      <c r="O438" s="428"/>
      <c r="P438" s="428"/>
      <c r="Q438" s="428"/>
      <c r="R438" s="429"/>
      <c r="S438" s="326"/>
      <c r="T438" s="326"/>
      <c r="U438" s="327"/>
      <c r="V438" s="327"/>
      <c r="W438" s="327"/>
      <c r="X438" s="327"/>
      <c r="Y438" s="327"/>
      <c r="Z438" s="327"/>
      <c r="AA438" s="327"/>
      <c r="AB438" s="328"/>
      <c r="AC438" s="135" t="s">
        <v>1038</v>
      </c>
    </row>
    <row r="439" spans="3:29" ht="32.65" customHeight="1" x14ac:dyDescent="0.25">
      <c r="H439" s="419" t="s">
        <v>1003</v>
      </c>
      <c r="I439" s="420"/>
      <c r="J439" s="420"/>
      <c r="K439" s="420"/>
      <c r="L439" s="420"/>
      <c r="M439" s="421"/>
      <c r="N439" s="427" t="s">
        <v>1037</v>
      </c>
      <c r="O439" s="428"/>
      <c r="P439" s="428"/>
      <c r="Q439" s="428"/>
      <c r="R439" s="429"/>
      <c r="S439" s="329"/>
      <c r="T439" s="329"/>
      <c r="U439" s="330"/>
      <c r="V439" s="330"/>
      <c r="W439" s="330"/>
      <c r="X439" s="330"/>
      <c r="Y439" s="330"/>
      <c r="Z439" s="330"/>
      <c r="AA439" s="330"/>
      <c r="AB439" s="331"/>
      <c r="AC439" s="135" t="s">
        <v>1038</v>
      </c>
    </row>
    <row r="440" spans="3:29" ht="14.25" customHeight="1" x14ac:dyDescent="0.2">
      <c r="H440" s="419" t="s">
        <v>1004</v>
      </c>
      <c r="I440" s="420"/>
      <c r="J440" s="420"/>
      <c r="K440" s="420"/>
      <c r="L440" s="420"/>
      <c r="M440" s="421"/>
      <c r="N440" s="430" t="s">
        <v>1005</v>
      </c>
      <c r="O440" s="431"/>
      <c r="P440" s="431"/>
      <c r="Q440" s="431"/>
      <c r="R440" s="431"/>
      <c r="S440" s="332"/>
      <c r="T440" s="332"/>
      <c r="U440" s="333"/>
      <c r="V440" s="333"/>
      <c r="W440" s="333"/>
      <c r="X440" s="333"/>
      <c r="Y440" s="333"/>
      <c r="Z440" s="333"/>
      <c r="AA440" s="333"/>
      <c r="AB440" s="334"/>
    </row>
    <row r="441" spans="3:29" ht="14.25" customHeight="1" thickBot="1" x14ac:dyDescent="0.25">
      <c r="H441" s="432" t="s">
        <v>1006</v>
      </c>
      <c r="I441" s="433"/>
      <c r="J441" s="433"/>
      <c r="K441" s="433"/>
      <c r="L441" s="433"/>
      <c r="M441" s="434"/>
      <c r="N441" s="435" t="s">
        <v>1005</v>
      </c>
      <c r="O441" s="436"/>
      <c r="P441" s="436"/>
      <c r="Q441" s="436"/>
      <c r="R441" s="436"/>
      <c r="S441" s="335"/>
      <c r="T441" s="336"/>
      <c r="U441" s="336"/>
      <c r="V441" s="337"/>
      <c r="W441" s="337"/>
      <c r="X441" s="337"/>
      <c r="Y441" s="337"/>
      <c r="Z441" s="337"/>
      <c r="AA441" s="337"/>
      <c r="AB441" s="338"/>
    </row>
    <row r="442" spans="3:29" ht="14.25" customHeight="1" thickBot="1" x14ac:dyDescent="0.25">
      <c r="H442" s="437"/>
      <c r="I442" s="437"/>
      <c r="J442" s="437"/>
      <c r="K442" s="437"/>
      <c r="L442" s="437"/>
      <c r="M442" s="437"/>
      <c r="N442" s="339"/>
      <c r="O442" s="339"/>
      <c r="P442" s="339"/>
      <c r="Q442" s="339"/>
      <c r="R442" s="339"/>
      <c r="S442" s="339"/>
      <c r="T442" s="339"/>
      <c r="U442" s="340"/>
      <c r="V442" s="340"/>
      <c r="W442" s="340"/>
      <c r="X442" s="340"/>
      <c r="Y442" s="340"/>
      <c r="Z442" s="340"/>
      <c r="AA442" s="340"/>
      <c r="AB442" s="340"/>
    </row>
    <row r="443" spans="3:29" ht="14.25" customHeight="1" x14ac:dyDescent="0.2">
      <c r="H443" s="414" t="s">
        <v>1007</v>
      </c>
      <c r="I443" s="415"/>
      <c r="J443" s="415"/>
      <c r="K443" s="415"/>
      <c r="L443" s="415"/>
      <c r="M443" s="424"/>
      <c r="N443" s="416" t="s">
        <v>996</v>
      </c>
      <c r="O443" s="417"/>
      <c r="P443" s="417"/>
      <c r="Q443" s="417"/>
      <c r="R443" s="418"/>
      <c r="S443" s="316" t="s">
        <v>997</v>
      </c>
      <c r="T443" s="316" t="s">
        <v>998</v>
      </c>
      <c r="U443" s="341"/>
      <c r="V443" s="341"/>
      <c r="W443" s="341"/>
      <c r="X443" s="341"/>
      <c r="Y443" s="341"/>
      <c r="Z443" s="341"/>
      <c r="AA443" s="341"/>
      <c r="AB443" s="342"/>
    </row>
    <row r="444" spans="3:29" ht="14.25" customHeight="1" x14ac:dyDescent="0.2">
      <c r="H444" s="419" t="s">
        <v>964</v>
      </c>
      <c r="I444" s="420"/>
      <c r="J444" s="420"/>
      <c r="K444" s="420"/>
      <c r="L444" s="420"/>
      <c r="M444" s="421"/>
      <c r="N444" s="438" t="s">
        <v>1039</v>
      </c>
      <c r="O444" s="439"/>
      <c r="P444" s="439"/>
      <c r="Q444" s="439"/>
      <c r="R444" s="439"/>
      <c r="S444" s="332"/>
      <c r="T444" s="332"/>
      <c r="U444" s="333"/>
      <c r="V444" s="333"/>
      <c r="W444" s="333"/>
      <c r="X444" s="333"/>
      <c r="Y444" s="333"/>
      <c r="Z444" s="333"/>
      <c r="AA444" s="333"/>
      <c r="AB444" s="343"/>
    </row>
    <row r="445" spans="3:29" ht="14.25" customHeight="1" x14ac:dyDescent="0.2">
      <c r="H445" s="419" t="s">
        <v>968</v>
      </c>
      <c r="I445" s="420"/>
      <c r="J445" s="420"/>
      <c r="K445" s="420"/>
      <c r="L445" s="420"/>
      <c r="M445" s="421"/>
      <c r="N445" s="438" t="s">
        <v>1040</v>
      </c>
      <c r="O445" s="439"/>
      <c r="P445" s="439"/>
      <c r="Q445" s="439"/>
      <c r="R445" s="439"/>
      <c r="S445" s="332"/>
      <c r="T445" s="332"/>
      <c r="U445" s="333"/>
      <c r="V445" s="333"/>
      <c r="W445" s="333"/>
      <c r="X445" s="333"/>
      <c r="Y445" s="333"/>
      <c r="Z445" s="333"/>
      <c r="AA445" s="333"/>
      <c r="AB445" s="343"/>
    </row>
    <row r="446" spans="3:29" ht="30.4" customHeight="1" x14ac:dyDescent="0.25">
      <c r="H446" s="440" t="s">
        <v>1010</v>
      </c>
      <c r="I446" s="441"/>
      <c r="J446" s="441"/>
      <c r="K446" s="441"/>
      <c r="L446" s="441"/>
      <c r="M446" s="442"/>
      <c r="N446" s="427" t="s">
        <v>1037</v>
      </c>
      <c r="O446" s="428"/>
      <c r="P446" s="428"/>
      <c r="Q446" s="428"/>
      <c r="R446" s="429"/>
      <c r="S446" s="259"/>
      <c r="T446" s="266"/>
      <c r="U446" s="259"/>
      <c r="V446" s="259"/>
      <c r="W446" s="259"/>
      <c r="X446" s="259"/>
      <c r="Y446" s="259"/>
      <c r="Z446" s="259"/>
      <c r="AA446" s="259"/>
      <c r="AB446" s="260"/>
    </row>
    <row r="447" spans="3:29" ht="30.75" customHeight="1" x14ac:dyDescent="0.2">
      <c r="H447" s="419" t="s">
        <v>1003</v>
      </c>
      <c r="I447" s="420"/>
      <c r="J447" s="420"/>
      <c r="K447" s="420"/>
      <c r="L447" s="420"/>
      <c r="M447" s="421"/>
      <c r="N447" s="438" t="s">
        <v>1040</v>
      </c>
      <c r="O447" s="439"/>
      <c r="P447" s="439"/>
      <c r="Q447" s="439"/>
      <c r="R447" s="439"/>
      <c r="S447" s="332"/>
      <c r="T447" s="332"/>
      <c r="U447" s="333"/>
      <c r="V447" s="333"/>
      <c r="W447" s="333"/>
      <c r="X447" s="333"/>
      <c r="Y447" s="333"/>
      <c r="Z447" s="333"/>
      <c r="AA447" s="333"/>
      <c r="AB447" s="343"/>
    </row>
    <row r="448" spans="3:29" ht="13.5" customHeight="1" x14ac:dyDescent="0.2">
      <c r="H448" s="419" t="s">
        <v>1004</v>
      </c>
      <c r="I448" s="420"/>
      <c r="J448" s="420"/>
      <c r="K448" s="420"/>
      <c r="L448" s="420"/>
      <c r="M448" s="421"/>
      <c r="N448" s="430" t="s">
        <v>1005</v>
      </c>
      <c r="O448" s="431"/>
      <c r="P448" s="431"/>
      <c r="Q448" s="431"/>
      <c r="R448" s="431"/>
      <c r="S448" s="332"/>
      <c r="T448" s="332"/>
      <c r="U448" s="333"/>
      <c r="V448" s="333"/>
      <c r="W448" s="333"/>
      <c r="X448" s="333"/>
      <c r="Y448" s="333"/>
      <c r="Z448" s="333"/>
      <c r="AA448" s="333"/>
      <c r="AB448" s="343"/>
    </row>
    <row r="449" spans="8:28" ht="14.25" customHeight="1" thickBot="1" x14ac:dyDescent="0.25">
      <c r="H449" s="432" t="s">
        <v>1012</v>
      </c>
      <c r="I449" s="433"/>
      <c r="J449" s="433"/>
      <c r="K449" s="433"/>
      <c r="L449" s="433"/>
      <c r="M449" s="434"/>
      <c r="N449" s="435" t="s">
        <v>1005</v>
      </c>
      <c r="O449" s="436"/>
      <c r="P449" s="436"/>
      <c r="Q449" s="436"/>
      <c r="R449" s="436"/>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349" t="s">
        <v>877</v>
      </c>
    </row>
    <row r="5" spans="1:110" ht="14.25" customHeight="1" x14ac:dyDescent="0.2">
      <c r="U5" s="350"/>
    </row>
    <row r="7" spans="1:110" ht="14.25" customHeight="1" x14ac:dyDescent="0.25">
      <c r="B7" s="141" t="s">
        <v>878</v>
      </c>
      <c r="G7" s="351" t="s">
        <v>879</v>
      </c>
      <c r="H7" s="443"/>
      <c r="I7" s="443"/>
      <c r="J7" s="443"/>
      <c r="K7" s="443"/>
      <c r="L7" s="443"/>
      <c r="M7" s="443"/>
      <c r="N7" s="443"/>
      <c r="O7" s="443"/>
      <c r="P7" s="443"/>
      <c r="Q7" s="443"/>
      <c r="R7" s="443"/>
      <c r="S7" s="443"/>
      <c r="T7" s="443"/>
      <c r="U7" s="443"/>
      <c r="V7" s="443"/>
      <c r="W7" s="443"/>
      <c r="X7" s="444"/>
    </row>
    <row r="8" spans="1:110" ht="14.25" customHeight="1" thickBot="1" x14ac:dyDescent="0.25">
      <c r="G8" s="143"/>
      <c r="X8" s="144"/>
    </row>
    <row r="9" spans="1:110" ht="14.25" customHeight="1" thickBot="1" x14ac:dyDescent="0.25">
      <c r="G9" s="143"/>
      <c r="H9" s="445" t="s">
        <v>880</v>
      </c>
      <c r="J9" s="355" t="s">
        <v>881</v>
      </c>
      <c r="K9" s="356"/>
      <c r="L9" s="357"/>
      <c r="M9" s="447">
        <v>2021</v>
      </c>
      <c r="N9" s="448"/>
      <c r="O9" s="448"/>
      <c r="P9" s="449"/>
      <c r="R9" s="145"/>
      <c r="X9" s="144"/>
    </row>
    <row r="10" spans="1:110" ht="14.25" customHeight="1" thickBot="1" x14ac:dyDescent="0.3">
      <c r="G10" s="143"/>
      <c r="H10" s="446"/>
      <c r="J10" s="146" t="s">
        <v>882</v>
      </c>
      <c r="P10" s="144"/>
      <c r="R10"/>
      <c r="S10"/>
      <c r="T10"/>
      <c r="U10"/>
      <c r="V10"/>
      <c r="X10" s="144"/>
      <c r="AB10"/>
      <c r="AC10"/>
    </row>
    <row r="11" spans="1:110" ht="14.25" customHeight="1" x14ac:dyDescent="0.25">
      <c r="G11" s="143"/>
      <c r="H11" s="446"/>
      <c r="J11" s="147" t="s">
        <v>883</v>
      </c>
      <c r="K11" s="148"/>
      <c r="L11" s="148"/>
      <c r="M11" s="148"/>
      <c r="N11" s="148"/>
      <c r="P11"/>
      <c r="Q11"/>
      <c r="R11"/>
      <c r="S11"/>
      <c r="T11"/>
      <c r="X11" s="144"/>
    </row>
    <row r="12" spans="1:110" ht="13.5" customHeight="1" thickBot="1" x14ac:dyDescent="0.25">
      <c r="G12" s="143"/>
      <c r="H12" s="446"/>
      <c r="X12" s="144"/>
    </row>
    <row r="13" spans="1:110" ht="45.75" customHeight="1" thickBot="1" x14ac:dyDescent="0.25">
      <c r="G13" s="143"/>
      <c r="H13" s="446"/>
      <c r="J13" s="392"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46"/>
      <c r="J14" s="392"/>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46"/>
      <c r="J15" s="392"/>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46"/>
      <c r="J16" s="392"/>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46"/>
      <c r="J17" s="392"/>
      <c r="K17" s="154" t="s">
        <v>906</v>
      </c>
      <c r="L17" s="154" t="s">
        <v>894</v>
      </c>
      <c r="M17" s="154" t="s">
        <v>907</v>
      </c>
      <c r="N17" s="154" t="s">
        <v>896</v>
      </c>
      <c r="O17" s="154" t="s">
        <v>897</v>
      </c>
      <c r="P17" s="154" t="s">
        <v>907</v>
      </c>
      <c r="Q17" s="154" t="s">
        <v>908</v>
      </c>
      <c r="R17" s="155">
        <v>8.5</v>
      </c>
      <c r="X17" s="144"/>
    </row>
    <row r="18" spans="7:29" ht="14.25" customHeight="1" x14ac:dyDescent="0.2">
      <c r="G18" s="143"/>
      <c r="H18" s="446"/>
      <c r="J18" s="392"/>
      <c r="K18" s="156" t="s">
        <v>909</v>
      </c>
      <c r="L18" s="156" t="s">
        <v>894</v>
      </c>
      <c r="M18" s="156" t="s">
        <v>910</v>
      </c>
      <c r="N18" s="156" t="s">
        <v>896</v>
      </c>
      <c r="O18" s="156" t="s">
        <v>897</v>
      </c>
      <c r="P18" s="156" t="s">
        <v>910</v>
      </c>
      <c r="Q18" s="156" t="s">
        <v>911</v>
      </c>
      <c r="R18" s="157">
        <v>8.1999999999999993</v>
      </c>
    </row>
    <row r="19" spans="7:29" ht="14.25" customHeight="1" x14ac:dyDescent="0.2">
      <c r="G19" s="143"/>
      <c r="H19" s="446"/>
      <c r="J19" s="392"/>
      <c r="K19" s="158" t="s">
        <v>912</v>
      </c>
      <c r="L19" s="158" t="s">
        <v>894</v>
      </c>
      <c r="M19" s="158" t="s">
        <v>913</v>
      </c>
      <c r="N19" s="158" t="s">
        <v>896</v>
      </c>
      <c r="O19" s="158" t="s">
        <v>897</v>
      </c>
      <c r="P19" s="158" t="s">
        <v>913</v>
      </c>
      <c r="Q19" s="158" t="s">
        <v>914</v>
      </c>
      <c r="R19" s="159">
        <v>7.8</v>
      </c>
    </row>
    <row r="20" spans="7:29" ht="14.25" customHeight="1" x14ac:dyDescent="0.2">
      <c r="G20" s="143"/>
      <c r="H20" s="446"/>
      <c r="J20" s="392"/>
      <c r="K20" s="156" t="s">
        <v>915</v>
      </c>
      <c r="L20" s="156" t="s">
        <v>894</v>
      </c>
      <c r="M20" s="156" t="s">
        <v>916</v>
      </c>
      <c r="N20" s="156" t="s">
        <v>896</v>
      </c>
      <c r="O20" s="156" t="s">
        <v>897</v>
      </c>
      <c r="P20" s="156" t="s">
        <v>916</v>
      </c>
      <c r="Q20" s="156" t="s">
        <v>917</v>
      </c>
      <c r="R20" s="157">
        <v>7.4</v>
      </c>
    </row>
    <row r="21" spans="7:29" ht="14.25" customHeight="1" x14ac:dyDescent="0.2">
      <c r="G21" s="143"/>
      <c r="H21" s="446"/>
      <c r="J21" s="392"/>
      <c r="K21" s="154" t="s">
        <v>918</v>
      </c>
      <c r="L21" s="154" t="s">
        <v>919</v>
      </c>
      <c r="M21" s="154" t="s">
        <v>920</v>
      </c>
      <c r="N21" s="154" t="s">
        <v>896</v>
      </c>
      <c r="O21" s="154" t="s">
        <v>897</v>
      </c>
      <c r="P21" s="154" t="s">
        <v>920</v>
      </c>
      <c r="Q21" s="154" t="s">
        <v>921</v>
      </c>
      <c r="R21" s="155">
        <v>6.8</v>
      </c>
    </row>
    <row r="22" spans="7:29" ht="14.25" customHeight="1" x14ac:dyDescent="0.2">
      <c r="G22" s="143"/>
      <c r="H22" s="446"/>
      <c r="J22" s="392"/>
      <c r="K22" s="156" t="s">
        <v>922</v>
      </c>
      <c r="L22" s="156" t="s">
        <v>923</v>
      </c>
      <c r="M22" s="156" t="s">
        <v>924</v>
      </c>
      <c r="N22" s="156" t="s">
        <v>896</v>
      </c>
      <c r="O22" s="156" t="s">
        <v>897</v>
      </c>
      <c r="P22" s="156" t="s">
        <v>924</v>
      </c>
      <c r="Q22" s="156" t="s">
        <v>925</v>
      </c>
      <c r="R22" s="157">
        <v>6.2</v>
      </c>
    </row>
    <row r="23" spans="7:29" ht="14.25" customHeight="1" thickBot="1" x14ac:dyDescent="0.25">
      <c r="G23" s="143"/>
      <c r="H23" s="446"/>
      <c r="J23" s="392"/>
      <c r="K23" s="160" t="s">
        <v>926</v>
      </c>
      <c r="L23" s="160" t="s">
        <v>927</v>
      </c>
      <c r="M23" s="160" t="s">
        <v>928</v>
      </c>
      <c r="N23" s="160" t="s">
        <v>896</v>
      </c>
      <c r="O23" s="160" t="s">
        <v>897</v>
      </c>
      <c r="P23" s="160" t="s">
        <v>928</v>
      </c>
      <c r="Q23" s="160" t="s">
        <v>929</v>
      </c>
      <c r="R23" s="161">
        <v>5.2</v>
      </c>
    </row>
    <row r="24" spans="7:29" ht="14.25" customHeight="1" x14ac:dyDescent="0.2">
      <c r="G24" s="143"/>
      <c r="H24" s="446"/>
      <c r="J24" s="392"/>
    </row>
    <row r="25" spans="7:29" ht="14.25" customHeight="1" x14ac:dyDescent="0.2">
      <c r="G25" s="143"/>
      <c r="H25" s="446"/>
      <c r="J25" s="392"/>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0" t="s">
        <v>932</v>
      </c>
      <c r="J28" s="397" t="s">
        <v>933</v>
      </c>
      <c r="K28" s="398"/>
      <c r="L28" s="398"/>
      <c r="M28" s="398"/>
      <c r="N28" s="398"/>
      <c r="O28" s="399"/>
      <c r="Q28" s="135" t="s">
        <v>934</v>
      </c>
      <c r="S28" s="163">
        <v>20</v>
      </c>
    </row>
    <row r="29" spans="7:29" ht="14.25" customHeight="1" thickBot="1" x14ac:dyDescent="0.25">
      <c r="G29" s="143"/>
      <c r="H29" s="451"/>
      <c r="J29" s="164" t="s">
        <v>935</v>
      </c>
      <c r="K29" s="165"/>
      <c r="L29" s="165"/>
      <c r="M29" s="165"/>
      <c r="N29" s="165"/>
      <c r="O29" s="166">
        <v>20</v>
      </c>
      <c r="Z29" s="167"/>
      <c r="AA29" s="167"/>
      <c r="AB29" s="167"/>
      <c r="AC29" s="167"/>
    </row>
    <row r="30" spans="7:29" ht="14.25" customHeight="1" x14ac:dyDescent="0.2">
      <c r="G30" s="143"/>
      <c r="H30" s="451"/>
      <c r="J30" s="168" t="s">
        <v>936</v>
      </c>
      <c r="K30" s="169"/>
      <c r="L30" s="169"/>
      <c r="M30" s="169"/>
      <c r="N30" s="169"/>
      <c r="O30" s="170">
        <v>5</v>
      </c>
    </row>
    <row r="31" spans="7:29" ht="14.25" customHeight="1" thickBot="1" x14ac:dyDescent="0.25">
      <c r="G31" s="143"/>
      <c r="H31" s="451"/>
      <c r="J31" s="452" t="s">
        <v>937</v>
      </c>
      <c r="K31" s="453"/>
      <c r="L31" s="453"/>
      <c r="M31" s="453"/>
      <c r="N31" s="453"/>
      <c r="O31" s="171">
        <v>0.02</v>
      </c>
    </row>
    <row r="32" spans="7:29" ht="14.25" customHeight="1" x14ac:dyDescent="0.2">
      <c r="G32" s="143"/>
      <c r="H32" s="451"/>
      <c r="J32" s="172" t="s">
        <v>938</v>
      </c>
      <c r="K32" s="173"/>
      <c r="L32" s="173"/>
      <c r="N32" s="174"/>
      <c r="O32" s="175">
        <v>3</v>
      </c>
    </row>
    <row r="33" spans="7:42" ht="26.25" customHeight="1" x14ac:dyDescent="0.2">
      <c r="G33" s="143"/>
      <c r="H33" s="451"/>
      <c r="J33" s="176" t="s">
        <v>172</v>
      </c>
      <c r="K33" s="177" t="s">
        <v>939</v>
      </c>
      <c r="L33" s="454" t="s">
        <v>940</v>
      </c>
      <c r="M33" s="456" t="s">
        <v>941</v>
      </c>
    </row>
    <row r="34" spans="7:42" ht="26.25" customHeight="1" x14ac:dyDescent="0.2">
      <c r="G34" s="143"/>
      <c r="H34" s="451"/>
      <c r="J34" s="178" t="s">
        <v>942</v>
      </c>
      <c r="K34" s="179" t="s">
        <v>943</v>
      </c>
      <c r="L34" s="455"/>
      <c r="M34" s="457"/>
    </row>
    <row r="35" spans="7:42" ht="14.25" customHeight="1" x14ac:dyDescent="0.2">
      <c r="G35" s="143"/>
      <c r="H35" s="451"/>
      <c r="J35" s="180">
        <v>0</v>
      </c>
      <c r="K35" s="181">
        <v>0.8</v>
      </c>
      <c r="L35" s="181">
        <v>0.8</v>
      </c>
      <c r="M35" s="182">
        <v>0.19999999999999996</v>
      </c>
    </row>
    <row r="36" spans="7:42" ht="14.25" customHeight="1" x14ac:dyDescent="0.2">
      <c r="G36" s="143"/>
      <c r="H36" s="451"/>
      <c r="J36" s="183">
        <v>1</v>
      </c>
      <c r="K36" s="184">
        <v>0.1</v>
      </c>
      <c r="L36" s="184">
        <v>0.8</v>
      </c>
      <c r="M36" s="182">
        <v>0.19999999999999996</v>
      </c>
      <c r="O36" s="185"/>
    </row>
    <row r="37" spans="7:42" ht="14.25" customHeight="1" thickBot="1" x14ac:dyDescent="0.25">
      <c r="G37" s="143"/>
      <c r="H37" s="451"/>
      <c r="J37" s="186">
        <v>2</v>
      </c>
      <c r="K37" s="187">
        <v>0.1</v>
      </c>
      <c r="L37" s="187">
        <v>0.8</v>
      </c>
      <c r="M37" s="188">
        <v>0.19999999999999996</v>
      </c>
    </row>
    <row r="38" spans="7:42" ht="14.25" customHeight="1" x14ac:dyDescent="0.2">
      <c r="G38" s="143"/>
      <c r="H38" s="451"/>
      <c r="M38" s="189"/>
    </row>
    <row r="39" spans="7:42" ht="14.25" customHeight="1" x14ac:dyDescent="0.25">
      <c r="H39" s="451"/>
      <c r="P39"/>
      <c r="Q39"/>
      <c r="R39"/>
      <c r="S39"/>
      <c r="T39"/>
    </row>
    <row r="40" spans="7:42" ht="14.25" customHeight="1" x14ac:dyDescent="0.2">
      <c r="H40" s="451"/>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1"/>
      <c r="J41" s="392"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1"/>
      <c r="J42" s="392"/>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1"/>
      <c r="J43" s="392"/>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1"/>
      <c r="J44" s="392"/>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1"/>
      <c r="J45" s="392"/>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1"/>
      <c r="J46" s="392"/>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1"/>
      <c r="J47" s="392"/>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1"/>
      <c r="J48" s="392"/>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1"/>
      <c r="J49" s="392"/>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1"/>
      <c r="J50" s="392"/>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1"/>
      <c r="J51" s="392"/>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1"/>
      <c r="J52" s="392"/>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1"/>
      <c r="J53" s="392"/>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1"/>
      <c r="J54" s="392"/>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1"/>
      <c r="J55" s="392"/>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1"/>
      <c r="J56" s="392"/>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1"/>
      <c r="J57" s="392"/>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1"/>
      <c r="J58" s="392"/>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1"/>
      <c r="J59" s="392"/>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1"/>
      <c r="J60" s="392"/>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1"/>
      <c r="J61" s="392"/>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1"/>
      <c r="J62" s="392"/>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1"/>
      <c r="J63" s="392"/>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1"/>
      <c r="J64" s="392"/>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1"/>
      <c r="J65" s="392"/>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1"/>
      <c r="J66" s="392"/>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1"/>
      <c r="J67" s="392"/>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1"/>
      <c r="J68" s="392"/>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1"/>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1"/>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51" t="s">
        <v>961</v>
      </c>
      <c r="H73" s="351"/>
      <c r="I73" s="351"/>
      <c r="J73" s="351"/>
      <c r="K73" s="351"/>
      <c r="L73" s="351"/>
      <c r="M73" s="351"/>
      <c r="N73" s="351"/>
      <c r="O73" s="351"/>
      <c r="P73" s="351"/>
      <c r="Q73" s="351"/>
      <c r="R73" s="351"/>
      <c r="S73" s="351"/>
      <c r="T73" s="351"/>
      <c r="U73" s="351"/>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93" t="s">
        <v>963</v>
      </c>
      <c r="J76" s="346"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93"/>
      <c r="J77" s="347"/>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93"/>
      <c r="J78" s="347"/>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93"/>
      <c r="J79" s="347"/>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93"/>
      <c r="J80" s="347"/>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93"/>
      <c r="J81" s="347"/>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93"/>
      <c r="J82" s="347"/>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93"/>
      <c r="J83" s="347"/>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93"/>
      <c r="J84" s="347"/>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93"/>
      <c r="J85" s="347"/>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93"/>
      <c r="J86" s="347"/>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93"/>
      <c r="J87" s="347"/>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93"/>
      <c r="J88" s="347"/>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93"/>
      <c r="J89" s="347"/>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93"/>
      <c r="J90" s="347"/>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93"/>
      <c r="J91" s="347"/>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93"/>
      <c r="J92" s="347"/>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93"/>
      <c r="J93" s="347"/>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93"/>
      <c r="J94" s="347"/>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93"/>
      <c r="J95" s="347"/>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93"/>
      <c r="J96" s="347"/>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93"/>
      <c r="J97" s="347"/>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93"/>
      <c r="J98" s="347"/>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93"/>
      <c r="J99" s="347"/>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93"/>
      <c r="J100" s="347"/>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93"/>
      <c r="J101" s="347"/>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93"/>
      <c r="J102" s="347"/>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93"/>
      <c r="J103" s="347"/>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93"/>
      <c r="J104" s="347"/>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93"/>
      <c r="J105" s="394"/>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93"/>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93"/>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93"/>
      <c r="J108" s="346"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93"/>
      <c r="J109" s="347"/>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93"/>
      <c r="J110" s="347"/>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93"/>
      <c r="J111" s="347"/>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93"/>
      <c r="J112" s="347"/>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93"/>
      <c r="J113" s="347"/>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93"/>
      <c r="J114" s="347"/>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93"/>
      <c r="J115" s="347"/>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93"/>
      <c r="J116" s="347"/>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93"/>
      <c r="J117" s="347"/>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93"/>
      <c r="J118" s="347"/>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93"/>
      <c r="J119" s="347"/>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93"/>
      <c r="J120" s="347"/>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93"/>
      <c r="J121" s="347"/>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93"/>
      <c r="J122" s="347"/>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93"/>
      <c r="J123" s="347"/>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93"/>
      <c r="I124" s="135"/>
      <c r="J124" s="347"/>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93"/>
      <c r="I125" s="135"/>
      <c r="J125" s="347"/>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93"/>
      <c r="J126" s="347"/>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93"/>
      <c r="J127" s="347"/>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93"/>
      <c r="J128" s="347"/>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93"/>
      <c r="J129" s="347"/>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93"/>
      <c r="J130" s="347"/>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93"/>
      <c r="J131" s="347"/>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93"/>
      <c r="J132" s="347"/>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93"/>
      <c r="J133" s="347"/>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93"/>
      <c r="J134" s="347"/>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93"/>
      <c r="J135" s="347"/>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93"/>
      <c r="J136" s="347"/>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93"/>
      <c r="J137" s="394"/>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93"/>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93"/>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93"/>
      <c r="J140" s="346"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93"/>
      <c r="J141" s="347"/>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93"/>
      <c r="J142" s="347"/>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93"/>
      <c r="J143" s="347"/>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93"/>
      <c r="J144" s="347"/>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93"/>
      <c r="J145" s="347"/>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93"/>
      <c r="J146" s="347"/>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93"/>
      <c r="J147" s="347"/>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93"/>
      <c r="J148" s="347"/>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93"/>
      <c r="J149" s="347"/>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93"/>
      <c r="J150" s="347"/>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93"/>
      <c r="J151" s="347"/>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93"/>
      <c r="J152" s="347"/>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93"/>
      <c r="J153" s="347"/>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93"/>
      <c r="J154" s="347"/>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93"/>
      <c r="J155" s="347"/>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93"/>
      <c r="J156" s="347"/>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93"/>
      <c r="J157" s="347"/>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93"/>
      <c r="J158" s="347"/>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93"/>
      <c r="J159" s="347"/>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93"/>
      <c r="J160" s="347"/>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93"/>
      <c r="J161" s="347"/>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93"/>
      <c r="J162" s="347"/>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93"/>
      <c r="J163" s="347"/>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93"/>
      <c r="J164" s="347"/>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93"/>
      <c r="J165" s="347"/>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93"/>
      <c r="J166" s="347"/>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93"/>
      <c r="J167" s="347"/>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93"/>
      <c r="J168" s="347"/>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93"/>
      <c r="J169" s="394"/>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93"/>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93"/>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93"/>
      <c r="J172" s="346"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93"/>
      <c r="J173" s="347"/>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93"/>
      <c r="J174" s="347"/>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93"/>
      <c r="J175" s="347"/>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93"/>
      <c r="J176" s="347"/>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93"/>
      <c r="J177" s="347"/>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93"/>
      <c r="J178" s="347"/>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93"/>
      <c r="J179" s="347"/>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93"/>
      <c r="J180" s="347"/>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93"/>
      <c r="J181" s="347"/>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93"/>
      <c r="J182" s="347"/>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93"/>
      <c r="J183" s="347"/>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93"/>
      <c r="J184" s="347"/>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93"/>
      <c r="J185" s="347"/>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93"/>
      <c r="J186" s="347"/>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93"/>
      <c r="J187" s="347"/>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93"/>
      <c r="J188" s="347"/>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93"/>
      <c r="J189" s="347"/>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93"/>
      <c r="J190" s="347"/>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93"/>
      <c r="J191" s="347"/>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93"/>
      <c r="J192" s="347"/>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93"/>
      <c r="J193" s="347"/>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93"/>
      <c r="J194" s="347"/>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93"/>
      <c r="J195" s="347"/>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93"/>
      <c r="J196" s="347"/>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93"/>
      <c r="J197" s="347"/>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93"/>
      <c r="J198" s="347"/>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93"/>
      <c r="J199" s="347"/>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93"/>
      <c r="J200" s="347"/>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93"/>
      <c r="J201" s="394"/>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93"/>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93"/>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93"/>
      <c r="J204" s="346"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93"/>
      <c r="J205" s="347"/>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93"/>
      <c r="J206" s="347"/>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93"/>
      <c r="J207" s="347"/>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93"/>
      <c r="J208" s="347"/>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93"/>
      <c r="J209" s="347"/>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93"/>
      <c r="J210" s="347"/>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93"/>
      <c r="J211" s="347"/>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93"/>
      <c r="J212" s="347"/>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93"/>
      <c r="J213" s="347"/>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93"/>
      <c r="J214" s="347"/>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93"/>
      <c r="J215" s="347"/>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93"/>
      <c r="J216" s="347"/>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93"/>
      <c r="J217" s="347"/>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93"/>
      <c r="J218" s="347"/>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93"/>
      <c r="J219" s="347"/>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93"/>
      <c r="J220" s="347"/>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93"/>
      <c r="J221" s="347"/>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93"/>
      <c r="J222" s="347"/>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93"/>
      <c r="J223" s="347"/>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93"/>
      <c r="J224" s="347"/>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93"/>
      <c r="J225" s="347"/>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93"/>
      <c r="J226" s="347"/>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93"/>
      <c r="J227" s="347"/>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93"/>
      <c r="J228" s="347"/>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93"/>
      <c r="J229" s="347"/>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93"/>
      <c r="J230" s="347"/>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93"/>
      <c r="J231" s="347"/>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93"/>
      <c r="J232" s="347"/>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93"/>
      <c r="J233" s="394"/>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93"/>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93"/>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93"/>
      <c r="J236" s="346"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93"/>
      <c r="J237" s="347"/>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93"/>
      <c r="J238" s="347"/>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93"/>
      <c r="J239" s="347"/>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93"/>
      <c r="J240" s="347"/>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93"/>
      <c r="J241" s="347"/>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93"/>
      <c r="J242" s="347"/>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93"/>
      <c r="J243" s="347"/>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93"/>
      <c r="J244" s="347"/>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93"/>
      <c r="J245" s="347"/>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93"/>
      <c r="J246" s="347"/>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93"/>
      <c r="J247" s="347"/>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93"/>
      <c r="J248" s="347"/>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93"/>
      <c r="J249" s="347"/>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93"/>
      <c r="J250" s="347"/>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93"/>
      <c r="J251" s="347"/>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93"/>
      <c r="J252" s="347"/>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93"/>
      <c r="J253" s="347"/>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93"/>
      <c r="J254" s="347"/>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93"/>
      <c r="J255" s="347"/>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93"/>
      <c r="J256" s="347"/>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93"/>
      <c r="J257" s="347"/>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93"/>
      <c r="J258" s="347"/>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93"/>
      <c r="J259" s="347"/>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93"/>
      <c r="J260" s="347"/>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93"/>
      <c r="J261" s="347"/>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93"/>
      <c r="J262" s="347"/>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93"/>
      <c r="J263" s="347"/>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93"/>
      <c r="J264" s="347"/>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93"/>
      <c r="J265" s="394"/>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93"/>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93"/>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93"/>
      <c r="J268" s="346"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93"/>
      <c r="J269" s="347"/>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93"/>
      <c r="J270" s="347"/>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93"/>
      <c r="J271" s="347"/>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93"/>
      <c r="J272" s="347"/>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93"/>
      <c r="J273" s="347"/>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93"/>
      <c r="J274" s="347"/>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93"/>
      <c r="J275" s="347"/>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93"/>
      <c r="J276" s="347"/>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93"/>
      <c r="J277" s="347"/>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93"/>
      <c r="J278" s="347"/>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93"/>
      <c r="J279" s="347"/>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93"/>
      <c r="J280" s="347"/>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93"/>
      <c r="J281" s="347"/>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93"/>
      <c r="J282" s="347"/>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93"/>
      <c r="J283" s="347"/>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93"/>
      <c r="J284" s="347"/>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93"/>
      <c r="J285" s="347"/>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93"/>
      <c r="J286" s="347"/>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93"/>
      <c r="J287" s="347"/>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93"/>
      <c r="J288" s="347"/>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93"/>
      <c r="J289" s="347"/>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93"/>
      <c r="J290" s="347"/>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93"/>
      <c r="J291" s="347"/>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93"/>
      <c r="J292" s="347"/>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93"/>
      <c r="J293" s="347"/>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93"/>
      <c r="J294" s="347"/>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93"/>
      <c r="J295" s="347"/>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93"/>
      <c r="J296" s="347"/>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93"/>
      <c r="J297" s="394"/>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60" t="s">
        <v>971</v>
      </c>
      <c r="J301" s="346"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60"/>
      <c r="J302" s="347"/>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60"/>
      <c r="J303" s="347"/>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60"/>
      <c r="J304" s="347"/>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60"/>
      <c r="J305" s="347"/>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60"/>
      <c r="J306" s="347"/>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60"/>
      <c r="J307" s="347"/>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60"/>
      <c r="J308" s="347"/>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60"/>
      <c r="J309" s="347"/>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60"/>
      <c r="J310" s="347"/>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60"/>
      <c r="J311" s="347"/>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60"/>
      <c r="J312" s="347"/>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60"/>
      <c r="J313" s="347"/>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60"/>
      <c r="J314" s="347"/>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60"/>
      <c r="J315" s="347"/>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60"/>
      <c r="J316" s="347"/>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60"/>
      <c r="J317" s="347"/>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60"/>
      <c r="J318" s="347"/>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60"/>
      <c r="J319" s="347"/>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60"/>
      <c r="J320" s="347"/>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60"/>
      <c r="J321" s="347"/>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60"/>
      <c r="J322" s="347"/>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60"/>
      <c r="J323" s="347"/>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60"/>
      <c r="J324" s="347"/>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60"/>
      <c r="J325" s="347"/>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60"/>
      <c r="J326" s="347"/>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60"/>
      <c r="J327" s="347"/>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60"/>
      <c r="J328" s="347"/>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60"/>
      <c r="J329" s="347"/>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60"/>
      <c r="J330" s="394"/>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409" t="s">
        <v>973</v>
      </c>
      <c r="J334" s="346"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409"/>
      <c r="J335" s="347"/>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409"/>
      <c r="J336" s="347"/>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409"/>
      <c r="J337" s="347"/>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409"/>
      <c r="J338" s="347"/>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409"/>
      <c r="J339" s="347"/>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409"/>
      <c r="J340" s="347"/>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409"/>
      <c r="J341" s="347"/>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409"/>
      <c r="J342" s="347"/>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409"/>
      <c r="J343" s="347"/>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409"/>
      <c r="J344" s="347"/>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409"/>
      <c r="J345" s="347"/>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409"/>
      <c r="J346" s="347"/>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409"/>
      <c r="J347" s="347"/>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409"/>
      <c r="J348" s="347"/>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409"/>
      <c r="J349" s="347"/>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409"/>
      <c r="J350" s="347"/>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409"/>
      <c r="J351" s="347"/>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409"/>
      <c r="J352" s="347"/>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409"/>
      <c r="J353" s="347"/>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409"/>
      <c r="J354" s="347"/>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409"/>
      <c r="J355" s="347"/>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409"/>
      <c r="J356" s="347"/>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409"/>
      <c r="J357" s="347"/>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409"/>
      <c r="J358" s="347"/>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409"/>
      <c r="J359" s="347"/>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409"/>
      <c r="J360" s="347"/>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409"/>
      <c r="J361" s="347"/>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409"/>
      <c r="J362" s="347"/>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409"/>
      <c r="J363" s="394"/>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412" t="s">
        <v>975</v>
      </c>
      <c r="J367" s="346"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412"/>
      <c r="J368" s="347"/>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412"/>
      <c r="J369" s="347"/>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412"/>
      <c r="J370" s="347"/>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412"/>
      <c r="J371" s="347"/>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412"/>
      <c r="J372" s="347"/>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412"/>
      <c r="J373" s="347"/>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61"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61"/>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61"/>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61"/>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61"/>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61"/>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61"/>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6"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7"/>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7"/>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413" t="s">
        <v>994</v>
      </c>
      <c r="H420" s="351"/>
      <c r="I420" s="351"/>
      <c r="J420" s="351"/>
      <c r="K420" s="351"/>
      <c r="L420" s="351"/>
      <c r="M420" s="351"/>
      <c r="N420" s="351"/>
      <c r="O420" s="351"/>
      <c r="P420" s="351"/>
      <c r="Q420" s="351"/>
      <c r="R420" s="351"/>
      <c r="S420" s="351"/>
      <c r="T420" s="351"/>
      <c r="U420" s="351"/>
      <c r="V420" s="142"/>
      <c r="W420" s="142"/>
      <c r="X420" s="142"/>
      <c r="Y420" s="142"/>
      <c r="Z420" s="142"/>
      <c r="AA420" s="142"/>
      <c r="AB420" s="142"/>
    </row>
    <row r="422" spans="3:42" ht="14.25" customHeight="1" x14ac:dyDescent="0.2">
      <c r="H422" s="462" t="s">
        <v>995</v>
      </c>
      <c r="I422" s="463"/>
      <c r="J422" s="463"/>
      <c r="K422" s="463"/>
      <c r="L422" s="463"/>
      <c r="M422" s="463"/>
      <c r="N422" s="464" t="s">
        <v>996</v>
      </c>
      <c r="O422" s="465"/>
      <c r="P422" s="465"/>
      <c r="Q422" s="465"/>
      <c r="R422" s="466"/>
      <c r="S422" s="258" t="s">
        <v>997</v>
      </c>
      <c r="T422" s="258" t="s">
        <v>998</v>
      </c>
      <c r="U422" s="259"/>
      <c r="V422" s="259"/>
      <c r="W422" s="259"/>
      <c r="X422" s="259"/>
      <c r="Y422" s="259"/>
      <c r="Z422" s="259"/>
      <c r="AA422" s="259"/>
      <c r="AB422" s="260"/>
    </row>
    <row r="423" spans="3:42" ht="14.25" customHeight="1" x14ac:dyDescent="0.25">
      <c r="H423" s="458" t="s">
        <v>999</v>
      </c>
      <c r="I423" s="420"/>
      <c r="J423" s="420"/>
      <c r="K423" s="420"/>
      <c r="L423" s="420"/>
      <c r="M423" s="420"/>
      <c r="N423" s="459" t="s">
        <v>1000</v>
      </c>
      <c r="O423" s="428"/>
      <c r="P423" s="428"/>
      <c r="Q423" s="428"/>
      <c r="R423" s="428"/>
      <c r="S423" s="262"/>
      <c r="T423" s="262"/>
      <c r="U423" s="263"/>
      <c r="V423" s="263"/>
      <c r="W423" s="263"/>
      <c r="X423" s="263"/>
      <c r="Y423" s="263"/>
      <c r="Z423" s="263"/>
      <c r="AA423" s="263"/>
      <c r="AB423" s="264"/>
    </row>
    <row r="424" spans="3:42" ht="14.25" customHeight="1" x14ac:dyDescent="0.25">
      <c r="H424" s="458" t="s">
        <v>964</v>
      </c>
      <c r="I424" s="420"/>
      <c r="J424" s="420"/>
      <c r="K424" s="420"/>
      <c r="L424" s="420"/>
      <c r="M424" s="420"/>
      <c r="N424" s="459" t="s">
        <v>1001</v>
      </c>
      <c r="O424" s="428"/>
      <c r="P424" s="428"/>
      <c r="Q424" s="428"/>
      <c r="R424" s="428"/>
      <c r="S424" s="262"/>
      <c r="T424" s="262"/>
      <c r="U424" s="263"/>
      <c r="V424" s="263"/>
      <c r="W424" s="263"/>
      <c r="X424" s="263"/>
      <c r="Y424" s="263"/>
      <c r="Z424" s="263"/>
      <c r="AA424" s="263"/>
      <c r="AB424" s="264"/>
    </row>
    <row r="425" spans="3:42" ht="14.25" customHeight="1" x14ac:dyDescent="0.25">
      <c r="H425" s="458" t="s">
        <v>968</v>
      </c>
      <c r="I425" s="420"/>
      <c r="J425" s="420"/>
      <c r="K425" s="420"/>
      <c r="L425" s="420"/>
      <c r="M425" s="420"/>
      <c r="N425" s="459" t="s">
        <v>1002</v>
      </c>
      <c r="O425" s="428"/>
      <c r="P425" s="428"/>
      <c r="Q425" s="428"/>
      <c r="R425" s="428"/>
      <c r="S425" s="262"/>
      <c r="T425" s="262"/>
      <c r="U425" s="263"/>
      <c r="V425" s="263"/>
      <c r="W425" s="263"/>
      <c r="X425" s="263"/>
      <c r="Y425" s="263"/>
      <c r="Z425" s="263"/>
      <c r="AA425" s="263"/>
      <c r="AB425" s="264"/>
    </row>
    <row r="426" spans="3:42" ht="14.25" customHeight="1" x14ac:dyDescent="0.25">
      <c r="H426" s="458" t="s">
        <v>1003</v>
      </c>
      <c r="I426" s="420"/>
      <c r="J426" s="420"/>
      <c r="K426" s="420"/>
      <c r="L426" s="420"/>
      <c r="M426" s="420"/>
      <c r="N426" s="459" t="s">
        <v>1002</v>
      </c>
      <c r="O426" s="428"/>
      <c r="P426" s="428"/>
      <c r="Q426" s="428"/>
      <c r="R426" s="428"/>
      <c r="S426" s="265"/>
      <c r="T426" s="265"/>
      <c r="U426"/>
      <c r="V426"/>
      <c r="W426"/>
      <c r="X426"/>
      <c r="Y426"/>
      <c r="Z426"/>
      <c r="AA426"/>
      <c r="AB426"/>
    </row>
    <row r="427" spans="3:42" ht="14.25" customHeight="1" x14ac:dyDescent="0.2">
      <c r="H427" s="458" t="s">
        <v>1004</v>
      </c>
      <c r="I427" s="420"/>
      <c r="J427" s="420"/>
      <c r="K427" s="420"/>
      <c r="L427" s="420"/>
      <c r="M427" s="420"/>
      <c r="N427" s="467" t="s">
        <v>1005</v>
      </c>
      <c r="O427" s="468"/>
      <c r="P427" s="468"/>
      <c r="Q427" s="468"/>
      <c r="R427" s="468"/>
      <c r="S427" s="266"/>
      <c r="T427" s="266"/>
      <c r="U427" s="259"/>
      <c r="V427" s="259"/>
      <c r="W427" s="259"/>
      <c r="X427" s="259"/>
      <c r="Y427" s="259"/>
      <c r="Z427" s="259"/>
      <c r="AA427" s="259"/>
      <c r="AB427" s="260"/>
    </row>
    <row r="428" spans="3:42" ht="14.25" customHeight="1" x14ac:dyDescent="0.2">
      <c r="H428" s="458" t="s">
        <v>1006</v>
      </c>
      <c r="I428" s="420"/>
      <c r="J428" s="420"/>
      <c r="K428" s="420"/>
      <c r="L428" s="420"/>
      <c r="M428" s="420"/>
      <c r="N428" s="467" t="s">
        <v>1005</v>
      </c>
      <c r="O428" s="468"/>
      <c r="P428" s="468"/>
      <c r="Q428" s="468"/>
      <c r="R428" s="468"/>
      <c r="S428" s="266"/>
      <c r="T428" s="266"/>
      <c r="U428" s="259"/>
      <c r="V428" s="259"/>
      <c r="W428" s="259"/>
      <c r="X428" s="259"/>
      <c r="Y428" s="259"/>
      <c r="Z428" s="259"/>
      <c r="AA428" s="259"/>
      <c r="AB428" s="260"/>
    </row>
    <row r="429" spans="3:42" ht="14.25" customHeight="1" x14ac:dyDescent="0.2">
      <c r="H429" s="469"/>
      <c r="I429" s="469"/>
      <c r="J429" s="469"/>
      <c r="K429" s="469"/>
      <c r="L429" s="469"/>
      <c r="M429" s="469"/>
      <c r="O429" s="259"/>
      <c r="P429" s="259"/>
      <c r="Q429" s="259"/>
      <c r="R429" s="259"/>
      <c r="S429" s="259"/>
      <c r="T429" s="259"/>
      <c r="U429" s="259"/>
      <c r="V429" s="259"/>
      <c r="W429" s="259"/>
      <c r="X429" s="259"/>
      <c r="Y429" s="259"/>
      <c r="Z429" s="259"/>
      <c r="AA429" s="259"/>
      <c r="AB429" s="260"/>
    </row>
    <row r="430" spans="3:42" ht="14.25" customHeight="1" x14ac:dyDescent="0.2">
      <c r="H430" s="462" t="s">
        <v>1007</v>
      </c>
      <c r="I430" s="463"/>
      <c r="J430" s="463"/>
      <c r="K430" s="463"/>
      <c r="L430" s="463"/>
      <c r="M430" s="463"/>
      <c r="N430" s="464" t="s">
        <v>996</v>
      </c>
      <c r="O430" s="465"/>
      <c r="P430" s="465"/>
      <c r="Q430" s="465"/>
      <c r="R430" s="466"/>
      <c r="S430" s="258" t="s">
        <v>997</v>
      </c>
      <c r="T430" s="258" t="s">
        <v>998</v>
      </c>
      <c r="U430" s="259"/>
      <c r="V430" s="259"/>
      <c r="W430" s="259"/>
      <c r="X430" s="259"/>
      <c r="Y430" s="259"/>
      <c r="Z430" s="259"/>
      <c r="AA430" s="259"/>
      <c r="AB430" s="260"/>
    </row>
    <row r="431" spans="3:42" ht="14.25" customHeight="1" x14ac:dyDescent="0.25">
      <c r="H431" s="458" t="s">
        <v>964</v>
      </c>
      <c r="I431" s="420"/>
      <c r="J431" s="420"/>
      <c r="K431" s="420"/>
      <c r="L431" s="420"/>
      <c r="M431" s="421"/>
      <c r="N431" s="459" t="s">
        <v>1001</v>
      </c>
      <c r="O431" s="428"/>
      <c r="P431" s="428"/>
      <c r="Q431" s="428"/>
      <c r="R431" s="428"/>
      <c r="S431" s="262"/>
      <c r="T431" s="262"/>
      <c r="U431" s="263"/>
      <c r="V431" s="263"/>
      <c r="W431" s="263"/>
      <c r="X431" s="263"/>
      <c r="Y431" s="263"/>
      <c r="Z431" s="263"/>
      <c r="AA431" s="263"/>
      <c r="AB431" s="264"/>
    </row>
    <row r="432" spans="3:42" ht="14.25" customHeight="1" x14ac:dyDescent="0.25">
      <c r="H432" s="458" t="s">
        <v>968</v>
      </c>
      <c r="I432" s="420"/>
      <c r="J432" s="420"/>
      <c r="K432" s="420"/>
      <c r="L432" s="420"/>
      <c r="M432" s="421"/>
      <c r="N432" s="261" t="s">
        <v>1008</v>
      </c>
      <c r="Q432" s="267" t="s">
        <v>1009</v>
      </c>
      <c r="R432" s="259"/>
      <c r="S432" s="266"/>
      <c r="T432" s="266"/>
      <c r="U432" s="259"/>
      <c r="V432" s="259"/>
      <c r="W432" s="259"/>
      <c r="X432" s="259"/>
      <c r="Y432" s="259"/>
      <c r="Z432" s="259"/>
      <c r="AA432" s="259"/>
      <c r="AB432" s="260"/>
    </row>
    <row r="433" spans="8:28" ht="14.25" customHeight="1" x14ac:dyDescent="0.25">
      <c r="H433" s="440" t="s">
        <v>1010</v>
      </c>
      <c r="I433" s="441"/>
      <c r="J433" s="441"/>
      <c r="K433" s="441"/>
      <c r="L433" s="441"/>
      <c r="M433" s="442"/>
      <c r="N433" s="268"/>
      <c r="O433" s="269"/>
      <c r="P433" s="269"/>
      <c r="Q433" s="259"/>
      <c r="R433" s="260"/>
      <c r="S433" s="259"/>
      <c r="T433" s="266"/>
      <c r="U433" s="259"/>
      <c r="V433" s="259"/>
      <c r="W433" s="259"/>
      <c r="X433" s="259"/>
      <c r="Y433" s="259"/>
      <c r="Z433" s="259"/>
      <c r="AA433" s="259"/>
      <c r="AB433" s="260"/>
    </row>
    <row r="434" spans="8:28" ht="14.25" customHeight="1" x14ac:dyDescent="0.25">
      <c r="H434" s="458" t="s">
        <v>1003</v>
      </c>
      <c r="I434" s="420"/>
      <c r="J434" s="420"/>
      <c r="K434" s="420"/>
      <c r="L434" s="420"/>
      <c r="M434" s="421"/>
      <c r="N434" s="459" t="s">
        <v>1011</v>
      </c>
      <c r="O434" s="428"/>
      <c r="P434" s="428"/>
      <c r="Q434" s="428"/>
      <c r="R434" s="428"/>
      <c r="S434" s="262"/>
      <c r="T434" s="262"/>
      <c r="U434" s="263"/>
      <c r="V434" s="263"/>
      <c r="W434" s="263"/>
      <c r="X434" s="263"/>
      <c r="Y434" s="263"/>
      <c r="Z434" s="263"/>
      <c r="AA434" s="263"/>
      <c r="AB434" s="264"/>
    </row>
    <row r="435" spans="8:28" ht="14.25" customHeight="1" x14ac:dyDescent="0.2">
      <c r="H435" s="458" t="s">
        <v>1004</v>
      </c>
      <c r="I435" s="420"/>
      <c r="J435" s="420"/>
      <c r="K435" s="420"/>
      <c r="L435" s="420"/>
      <c r="M435" s="421"/>
      <c r="N435" s="467" t="s">
        <v>1005</v>
      </c>
      <c r="O435" s="468"/>
      <c r="P435" s="468"/>
      <c r="Q435" s="468"/>
      <c r="R435" s="468"/>
      <c r="S435" s="266"/>
      <c r="T435" s="266"/>
      <c r="U435" s="259"/>
      <c r="V435" s="259"/>
      <c r="W435" s="259"/>
      <c r="X435" s="259"/>
      <c r="Y435" s="259"/>
      <c r="Z435" s="259"/>
      <c r="AA435" s="259"/>
      <c r="AB435" s="260"/>
    </row>
    <row r="436" spans="8:28" ht="14.25" customHeight="1" x14ac:dyDescent="0.2">
      <c r="H436" s="458" t="s">
        <v>1012</v>
      </c>
      <c r="I436" s="420"/>
      <c r="J436" s="420"/>
      <c r="K436" s="420"/>
      <c r="L436" s="420"/>
      <c r="M436" s="421"/>
      <c r="N436" s="467" t="s">
        <v>1005</v>
      </c>
      <c r="O436" s="468"/>
      <c r="P436" s="468"/>
      <c r="Q436" s="468"/>
      <c r="R436" s="468"/>
      <c r="S436" s="266"/>
      <c r="T436" s="266"/>
      <c r="U436" s="259"/>
      <c r="V436" s="259"/>
      <c r="W436" s="259"/>
      <c r="X436" s="259"/>
      <c r="Y436" s="259"/>
      <c r="Z436" s="259"/>
      <c r="AA436" s="259"/>
      <c r="AB436" s="260"/>
    </row>
    <row r="437" spans="8:28" ht="14.25" customHeight="1" x14ac:dyDescent="0.2">
      <c r="H437" s="458" t="s">
        <v>1006</v>
      </c>
      <c r="I437" s="420"/>
      <c r="J437" s="420"/>
      <c r="K437" s="420"/>
      <c r="L437" s="420"/>
      <c r="M437" s="421"/>
      <c r="N437" s="467" t="s">
        <v>1005</v>
      </c>
      <c r="O437" s="468"/>
      <c r="P437" s="468"/>
      <c r="Q437" s="468"/>
      <c r="R437" s="468"/>
      <c r="S437" s="266"/>
      <c r="T437" s="266"/>
      <c r="U437" s="259"/>
      <c r="V437" s="259"/>
      <c r="W437" s="259"/>
      <c r="X437" s="259"/>
      <c r="Y437" s="259"/>
      <c r="Z437" s="259"/>
      <c r="AA437" s="259"/>
      <c r="AB437" s="260"/>
    </row>
    <row r="438" spans="8:28" ht="14.25" customHeight="1" x14ac:dyDescent="0.2">
      <c r="H438" s="135" t="s">
        <v>1013</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0"/>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1" t="s">
        <v>568</v>
      </c>
      <c r="C112" s="470"/>
      <c r="D112" s="470"/>
      <c r="E112" s="470"/>
      <c r="F112" s="470"/>
      <c r="G112" s="470"/>
      <c r="H112" s="470"/>
      <c r="I112" s="470"/>
      <c r="J112" s="470"/>
      <c r="K112" s="470"/>
      <c r="L112" s="470"/>
      <c r="M112" s="470"/>
      <c r="N112" s="470"/>
      <c r="O112" s="470"/>
      <c r="P112" s="470"/>
      <c r="Q112" s="470"/>
      <c r="R112" s="470"/>
      <c r="S112" s="470"/>
      <c r="T112" s="470"/>
      <c r="U112" s="470"/>
      <c r="V112" s="470"/>
      <c r="W112" s="470"/>
      <c r="X112" s="470"/>
      <c r="Y112" s="470"/>
      <c r="Z112" s="470"/>
      <c r="AA112" s="470"/>
      <c r="AB112" s="470"/>
      <c r="AC112" s="470"/>
      <c r="AD112" s="470"/>
      <c r="AE112" s="470"/>
      <c r="AF112" s="470"/>
      <c r="AG112" s="470"/>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0"/>
      <c r="C308" s="470"/>
      <c r="D308" s="470"/>
      <c r="E308" s="470"/>
      <c r="F308" s="470"/>
      <c r="G308" s="470"/>
      <c r="H308" s="470"/>
      <c r="I308" s="470"/>
      <c r="J308" s="470"/>
      <c r="K308" s="470"/>
      <c r="L308" s="470"/>
      <c r="M308" s="470"/>
      <c r="N308" s="470"/>
      <c r="O308" s="470"/>
      <c r="P308" s="470"/>
      <c r="Q308" s="470"/>
      <c r="R308" s="470"/>
      <c r="S308" s="470"/>
      <c r="T308" s="470"/>
      <c r="U308" s="470"/>
      <c r="V308" s="470"/>
      <c r="W308" s="470"/>
      <c r="X308" s="470"/>
      <c r="Y308" s="470"/>
      <c r="Z308" s="470"/>
      <c r="AA308" s="470"/>
      <c r="AB308" s="470"/>
      <c r="AC308" s="470"/>
      <c r="AD308" s="470"/>
      <c r="AE308" s="470"/>
      <c r="AF308" s="470"/>
      <c r="AG308" s="470"/>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0"/>
      <c r="C511" s="470"/>
      <c r="D511" s="470"/>
      <c r="E511" s="470"/>
      <c r="F511" s="470"/>
      <c r="G511" s="470"/>
      <c r="H511" s="470"/>
      <c r="I511" s="470"/>
      <c r="J511" s="470"/>
      <c r="K511" s="470"/>
      <c r="L511" s="470"/>
      <c r="M511" s="470"/>
      <c r="N511" s="470"/>
      <c r="O511" s="470"/>
      <c r="P511" s="470"/>
      <c r="Q511" s="470"/>
      <c r="R511" s="470"/>
      <c r="S511" s="470"/>
      <c r="T511" s="470"/>
      <c r="U511" s="470"/>
      <c r="V511" s="470"/>
      <c r="W511" s="470"/>
      <c r="X511" s="470"/>
      <c r="Y511" s="470"/>
      <c r="Z511" s="470"/>
      <c r="AA511" s="470"/>
      <c r="AB511" s="470"/>
      <c r="AC511" s="470"/>
      <c r="AD511" s="470"/>
      <c r="AE511" s="470"/>
      <c r="AF511" s="470"/>
      <c r="AG511" s="470"/>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0"/>
      <c r="C712" s="470"/>
      <c r="D712" s="470"/>
      <c r="E712" s="470"/>
      <c r="F712" s="470"/>
      <c r="G712" s="470"/>
      <c r="H712" s="470"/>
      <c r="I712" s="470"/>
      <c r="J712" s="470"/>
      <c r="K712" s="470"/>
      <c r="L712" s="470"/>
      <c r="M712" s="470"/>
      <c r="N712" s="470"/>
      <c r="O712" s="470"/>
      <c r="P712" s="470"/>
      <c r="Q712" s="470"/>
      <c r="R712" s="470"/>
      <c r="S712" s="470"/>
      <c r="T712" s="470"/>
      <c r="U712" s="470"/>
      <c r="V712" s="470"/>
      <c r="W712" s="470"/>
      <c r="X712" s="470"/>
      <c r="Y712" s="470"/>
      <c r="Z712" s="470"/>
      <c r="AA712" s="470"/>
      <c r="AB712" s="470"/>
      <c r="AC712" s="470"/>
      <c r="AD712" s="470"/>
      <c r="AE712" s="470"/>
      <c r="AF712" s="470"/>
      <c r="AG712" s="470"/>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0"/>
      <c r="C887" s="470"/>
      <c r="D887" s="470"/>
      <c r="E887" s="470"/>
      <c r="F887" s="470"/>
      <c r="G887" s="470"/>
      <c r="H887" s="470"/>
      <c r="I887" s="470"/>
      <c r="J887" s="470"/>
      <c r="K887" s="470"/>
      <c r="L887" s="470"/>
      <c r="M887" s="470"/>
      <c r="N887" s="470"/>
      <c r="O887" s="470"/>
      <c r="P887" s="470"/>
      <c r="Q887" s="470"/>
      <c r="R887" s="470"/>
      <c r="S887" s="470"/>
      <c r="T887" s="470"/>
      <c r="U887" s="470"/>
      <c r="V887" s="470"/>
      <c r="W887" s="470"/>
      <c r="X887" s="470"/>
      <c r="Y887" s="470"/>
      <c r="Z887" s="470"/>
      <c r="AA887" s="470"/>
      <c r="AB887" s="470"/>
      <c r="AC887" s="470"/>
      <c r="AD887" s="470"/>
      <c r="AE887" s="470"/>
      <c r="AF887" s="470"/>
      <c r="AG887" s="470"/>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0"/>
      <c r="C1100" s="470"/>
      <c r="D1100" s="470"/>
      <c r="E1100" s="470"/>
      <c r="F1100" s="470"/>
      <c r="G1100" s="470"/>
      <c r="H1100" s="470"/>
      <c r="I1100" s="470"/>
      <c r="J1100" s="470"/>
      <c r="K1100" s="470"/>
      <c r="L1100" s="470"/>
      <c r="M1100" s="470"/>
      <c r="N1100" s="470"/>
      <c r="O1100" s="470"/>
      <c r="P1100" s="470"/>
      <c r="Q1100" s="470"/>
      <c r="R1100" s="470"/>
      <c r="S1100" s="470"/>
      <c r="T1100" s="470"/>
      <c r="U1100" s="470"/>
      <c r="V1100" s="470"/>
      <c r="W1100" s="470"/>
      <c r="X1100" s="470"/>
      <c r="Y1100" s="470"/>
      <c r="Z1100" s="470"/>
      <c r="AA1100" s="470"/>
      <c r="AB1100" s="470"/>
      <c r="AC1100" s="470"/>
      <c r="AD1100" s="470"/>
      <c r="AE1100" s="470"/>
      <c r="AF1100" s="470"/>
      <c r="AG1100" s="470"/>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0"/>
      <c r="C1227" s="470"/>
      <c r="D1227" s="470"/>
      <c r="E1227" s="470"/>
      <c r="F1227" s="470"/>
      <c r="G1227" s="470"/>
      <c r="H1227" s="470"/>
      <c r="I1227" s="470"/>
      <c r="J1227" s="470"/>
      <c r="K1227" s="470"/>
      <c r="L1227" s="470"/>
      <c r="M1227" s="470"/>
      <c r="N1227" s="470"/>
      <c r="O1227" s="470"/>
      <c r="P1227" s="470"/>
      <c r="Q1227" s="470"/>
      <c r="R1227" s="470"/>
      <c r="S1227" s="470"/>
      <c r="T1227" s="470"/>
      <c r="U1227" s="470"/>
      <c r="V1227" s="470"/>
      <c r="W1227" s="470"/>
      <c r="X1227" s="470"/>
      <c r="Y1227" s="470"/>
      <c r="Z1227" s="470"/>
      <c r="AA1227" s="470"/>
      <c r="AB1227" s="470"/>
      <c r="AC1227" s="470"/>
      <c r="AD1227" s="470"/>
      <c r="AE1227" s="470"/>
      <c r="AF1227" s="470"/>
      <c r="AG1227" s="470"/>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0"/>
      <c r="C1390" s="470"/>
      <c r="D1390" s="470"/>
      <c r="E1390" s="470"/>
      <c r="F1390" s="470"/>
      <c r="G1390" s="470"/>
      <c r="H1390" s="470"/>
      <c r="I1390" s="470"/>
      <c r="J1390" s="470"/>
      <c r="K1390" s="470"/>
      <c r="L1390" s="470"/>
      <c r="M1390" s="470"/>
      <c r="N1390" s="470"/>
      <c r="O1390" s="470"/>
      <c r="P1390" s="470"/>
      <c r="Q1390" s="470"/>
      <c r="R1390" s="470"/>
      <c r="S1390" s="470"/>
      <c r="T1390" s="470"/>
      <c r="U1390" s="470"/>
      <c r="V1390" s="470"/>
      <c r="W1390" s="470"/>
      <c r="X1390" s="470"/>
      <c r="Y1390" s="470"/>
      <c r="Z1390" s="470"/>
      <c r="AA1390" s="470"/>
      <c r="AB1390" s="470"/>
      <c r="AC1390" s="470"/>
      <c r="AD1390" s="470"/>
      <c r="AE1390" s="470"/>
      <c r="AF1390" s="470"/>
      <c r="AG1390" s="470"/>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0"/>
      <c r="C1502" s="470"/>
      <c r="D1502" s="470"/>
      <c r="E1502" s="470"/>
      <c r="F1502" s="470"/>
      <c r="G1502" s="470"/>
      <c r="H1502" s="470"/>
      <c r="I1502" s="470"/>
      <c r="J1502" s="470"/>
      <c r="K1502" s="470"/>
      <c r="L1502" s="470"/>
      <c r="M1502" s="470"/>
      <c r="N1502" s="470"/>
      <c r="O1502" s="470"/>
      <c r="P1502" s="470"/>
      <c r="Q1502" s="470"/>
      <c r="R1502" s="470"/>
      <c r="S1502" s="470"/>
      <c r="T1502" s="470"/>
      <c r="U1502" s="470"/>
      <c r="V1502" s="470"/>
      <c r="W1502" s="470"/>
      <c r="X1502" s="470"/>
      <c r="Y1502" s="470"/>
      <c r="Z1502" s="470"/>
      <c r="AA1502" s="470"/>
      <c r="AB1502" s="470"/>
      <c r="AC1502" s="470"/>
      <c r="AD1502" s="470"/>
      <c r="AE1502" s="470"/>
      <c r="AF1502" s="470"/>
      <c r="AG1502" s="470"/>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0"/>
      <c r="C1604" s="470"/>
      <c r="D1604" s="470"/>
      <c r="E1604" s="470"/>
      <c r="F1604" s="470"/>
      <c r="G1604" s="470"/>
      <c r="H1604" s="470"/>
      <c r="I1604" s="470"/>
      <c r="J1604" s="470"/>
      <c r="K1604" s="470"/>
      <c r="L1604" s="470"/>
      <c r="M1604" s="470"/>
      <c r="N1604" s="470"/>
      <c r="O1604" s="470"/>
      <c r="P1604" s="470"/>
      <c r="Q1604" s="470"/>
      <c r="R1604" s="470"/>
      <c r="S1604" s="470"/>
      <c r="T1604" s="470"/>
      <c r="U1604" s="470"/>
      <c r="V1604" s="470"/>
      <c r="W1604" s="470"/>
      <c r="X1604" s="470"/>
      <c r="Y1604" s="470"/>
      <c r="Z1604" s="470"/>
      <c r="AA1604" s="470"/>
      <c r="AB1604" s="470"/>
      <c r="AC1604" s="470"/>
      <c r="AD1604" s="470"/>
      <c r="AE1604" s="470"/>
      <c r="AF1604" s="470"/>
      <c r="AG1604" s="470"/>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0"/>
      <c r="C1698" s="470"/>
      <c r="D1698" s="470"/>
      <c r="E1698" s="470"/>
      <c r="F1698" s="470"/>
      <c r="G1698" s="470"/>
      <c r="H1698" s="470"/>
      <c r="I1698" s="470"/>
      <c r="J1698" s="470"/>
      <c r="K1698" s="470"/>
      <c r="L1698" s="470"/>
      <c r="M1698" s="470"/>
      <c r="N1698" s="470"/>
      <c r="O1698" s="470"/>
      <c r="P1698" s="470"/>
      <c r="Q1698" s="470"/>
      <c r="R1698" s="470"/>
      <c r="S1698" s="470"/>
      <c r="T1698" s="470"/>
      <c r="U1698" s="470"/>
      <c r="V1698" s="470"/>
      <c r="W1698" s="470"/>
      <c r="X1698" s="470"/>
      <c r="Y1698" s="470"/>
      <c r="Z1698" s="470"/>
      <c r="AA1698" s="470"/>
      <c r="AB1698" s="470"/>
      <c r="AC1698" s="470"/>
      <c r="AD1698" s="470"/>
      <c r="AE1698" s="470"/>
      <c r="AF1698" s="470"/>
      <c r="AG1698" s="470"/>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0"/>
      <c r="C1945" s="470"/>
      <c r="D1945" s="470"/>
      <c r="E1945" s="470"/>
      <c r="F1945" s="470"/>
      <c r="G1945" s="470"/>
      <c r="H1945" s="470"/>
      <c r="I1945" s="470"/>
      <c r="J1945" s="470"/>
      <c r="K1945" s="470"/>
      <c r="L1945" s="470"/>
      <c r="M1945" s="470"/>
      <c r="N1945" s="470"/>
      <c r="O1945" s="470"/>
      <c r="P1945" s="470"/>
      <c r="Q1945" s="470"/>
      <c r="R1945" s="470"/>
      <c r="S1945" s="470"/>
      <c r="T1945" s="470"/>
      <c r="U1945" s="470"/>
      <c r="V1945" s="470"/>
      <c r="W1945" s="470"/>
      <c r="X1945" s="470"/>
      <c r="Y1945" s="470"/>
      <c r="Z1945" s="470"/>
      <c r="AA1945" s="470"/>
      <c r="AB1945" s="470"/>
      <c r="AC1945" s="470"/>
      <c r="AD1945" s="470"/>
      <c r="AE1945" s="470"/>
      <c r="AF1945" s="470"/>
      <c r="AG1945" s="470"/>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0"/>
      <c r="C2031" s="470"/>
      <c r="D2031" s="470"/>
      <c r="E2031" s="470"/>
      <c r="F2031" s="470"/>
      <c r="G2031" s="470"/>
      <c r="H2031" s="470"/>
      <c r="I2031" s="470"/>
      <c r="J2031" s="470"/>
      <c r="K2031" s="470"/>
      <c r="L2031" s="470"/>
      <c r="M2031" s="470"/>
      <c r="N2031" s="470"/>
      <c r="O2031" s="470"/>
      <c r="P2031" s="470"/>
      <c r="Q2031" s="470"/>
      <c r="R2031" s="470"/>
      <c r="S2031" s="470"/>
      <c r="T2031" s="470"/>
      <c r="U2031" s="470"/>
      <c r="V2031" s="470"/>
      <c r="W2031" s="470"/>
      <c r="X2031" s="470"/>
      <c r="Y2031" s="470"/>
      <c r="Z2031" s="470"/>
      <c r="AA2031" s="470"/>
      <c r="AB2031" s="470"/>
      <c r="AC2031" s="470"/>
      <c r="AD2031" s="470"/>
      <c r="AE2031" s="470"/>
      <c r="AF2031" s="470"/>
      <c r="AG2031" s="470"/>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0"/>
      <c r="C2153" s="470"/>
      <c r="D2153" s="470"/>
      <c r="E2153" s="470"/>
      <c r="F2153" s="470"/>
      <c r="G2153" s="470"/>
      <c r="H2153" s="470"/>
      <c r="I2153" s="470"/>
      <c r="J2153" s="470"/>
      <c r="K2153" s="470"/>
      <c r="L2153" s="470"/>
      <c r="M2153" s="470"/>
      <c r="N2153" s="470"/>
      <c r="O2153" s="470"/>
      <c r="P2153" s="470"/>
      <c r="Q2153" s="470"/>
      <c r="R2153" s="470"/>
      <c r="S2153" s="470"/>
      <c r="T2153" s="470"/>
      <c r="U2153" s="470"/>
      <c r="V2153" s="470"/>
      <c r="W2153" s="470"/>
      <c r="X2153" s="470"/>
      <c r="Y2153" s="470"/>
      <c r="Z2153" s="470"/>
      <c r="AA2153" s="470"/>
      <c r="AB2153" s="470"/>
      <c r="AC2153" s="470"/>
      <c r="AD2153" s="470"/>
      <c r="AE2153" s="470"/>
      <c r="AF2153" s="470"/>
      <c r="AG2153" s="470"/>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0"/>
      <c r="C2317" s="470"/>
      <c r="D2317" s="470"/>
      <c r="E2317" s="470"/>
      <c r="F2317" s="470"/>
      <c r="G2317" s="470"/>
      <c r="H2317" s="470"/>
      <c r="I2317" s="470"/>
      <c r="J2317" s="470"/>
      <c r="K2317" s="470"/>
      <c r="L2317" s="470"/>
      <c r="M2317" s="470"/>
      <c r="N2317" s="470"/>
      <c r="O2317" s="470"/>
      <c r="P2317" s="470"/>
      <c r="Q2317" s="470"/>
      <c r="R2317" s="470"/>
      <c r="S2317" s="470"/>
      <c r="T2317" s="470"/>
      <c r="U2317" s="470"/>
      <c r="V2317" s="470"/>
      <c r="W2317" s="470"/>
      <c r="X2317" s="470"/>
      <c r="Y2317" s="470"/>
      <c r="Z2317" s="470"/>
      <c r="AA2317" s="470"/>
      <c r="AB2317" s="470"/>
      <c r="AC2317" s="470"/>
      <c r="AD2317" s="470"/>
      <c r="AE2317" s="470"/>
      <c r="AF2317" s="470"/>
      <c r="AG2317" s="470"/>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0"/>
      <c r="C2419" s="470"/>
      <c r="D2419" s="470"/>
      <c r="E2419" s="470"/>
      <c r="F2419" s="470"/>
      <c r="G2419" s="470"/>
      <c r="H2419" s="470"/>
      <c r="I2419" s="470"/>
      <c r="J2419" s="470"/>
      <c r="K2419" s="470"/>
      <c r="L2419" s="470"/>
      <c r="M2419" s="470"/>
      <c r="N2419" s="470"/>
      <c r="O2419" s="470"/>
      <c r="P2419" s="470"/>
      <c r="Q2419" s="470"/>
      <c r="R2419" s="470"/>
      <c r="S2419" s="470"/>
      <c r="T2419" s="470"/>
      <c r="U2419" s="470"/>
      <c r="V2419" s="470"/>
      <c r="W2419" s="470"/>
      <c r="X2419" s="470"/>
      <c r="Y2419" s="470"/>
      <c r="Z2419" s="470"/>
      <c r="AA2419" s="470"/>
      <c r="AB2419" s="470"/>
      <c r="AC2419" s="470"/>
      <c r="AD2419" s="470"/>
      <c r="AE2419" s="470"/>
      <c r="AF2419" s="470"/>
      <c r="AG2419" s="470"/>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0"/>
      <c r="C2509" s="470"/>
      <c r="D2509" s="470"/>
      <c r="E2509" s="470"/>
      <c r="F2509" s="470"/>
      <c r="G2509" s="470"/>
      <c r="H2509" s="470"/>
      <c r="I2509" s="470"/>
      <c r="J2509" s="470"/>
      <c r="K2509" s="470"/>
      <c r="L2509" s="470"/>
      <c r="M2509" s="470"/>
      <c r="N2509" s="470"/>
      <c r="O2509" s="470"/>
      <c r="P2509" s="470"/>
      <c r="Q2509" s="470"/>
      <c r="R2509" s="470"/>
      <c r="S2509" s="470"/>
      <c r="T2509" s="470"/>
      <c r="U2509" s="470"/>
      <c r="V2509" s="470"/>
      <c r="W2509" s="470"/>
      <c r="X2509" s="470"/>
      <c r="Y2509" s="470"/>
      <c r="Z2509" s="470"/>
      <c r="AA2509" s="470"/>
      <c r="AB2509" s="470"/>
      <c r="AC2509" s="470"/>
      <c r="AD2509" s="470"/>
      <c r="AE2509" s="470"/>
      <c r="AF2509" s="470"/>
      <c r="AG2509" s="470"/>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0"/>
      <c r="C2598" s="470"/>
      <c r="D2598" s="470"/>
      <c r="E2598" s="470"/>
      <c r="F2598" s="470"/>
      <c r="G2598" s="470"/>
      <c r="H2598" s="470"/>
      <c r="I2598" s="470"/>
      <c r="J2598" s="470"/>
      <c r="K2598" s="470"/>
      <c r="L2598" s="470"/>
      <c r="M2598" s="470"/>
      <c r="N2598" s="470"/>
      <c r="O2598" s="470"/>
      <c r="P2598" s="470"/>
      <c r="Q2598" s="470"/>
      <c r="R2598" s="470"/>
      <c r="S2598" s="470"/>
      <c r="T2598" s="470"/>
      <c r="U2598" s="470"/>
      <c r="V2598" s="470"/>
      <c r="W2598" s="470"/>
      <c r="X2598" s="470"/>
      <c r="Y2598" s="470"/>
      <c r="Z2598" s="470"/>
      <c r="AA2598" s="470"/>
      <c r="AB2598" s="470"/>
      <c r="AC2598" s="470"/>
      <c r="AD2598" s="470"/>
      <c r="AE2598" s="470"/>
      <c r="AF2598" s="470"/>
      <c r="AG2598" s="470"/>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0"/>
      <c r="C2719" s="470"/>
      <c r="D2719" s="470"/>
      <c r="E2719" s="470"/>
      <c r="F2719" s="470"/>
      <c r="G2719" s="470"/>
      <c r="H2719" s="470"/>
      <c r="I2719" s="470"/>
      <c r="J2719" s="470"/>
      <c r="K2719" s="470"/>
      <c r="L2719" s="470"/>
      <c r="M2719" s="470"/>
      <c r="N2719" s="470"/>
      <c r="O2719" s="470"/>
      <c r="P2719" s="470"/>
      <c r="Q2719" s="470"/>
      <c r="R2719" s="470"/>
      <c r="S2719" s="470"/>
      <c r="T2719" s="470"/>
      <c r="U2719" s="470"/>
      <c r="V2719" s="470"/>
      <c r="W2719" s="470"/>
      <c r="X2719" s="470"/>
      <c r="Y2719" s="470"/>
      <c r="Z2719" s="470"/>
      <c r="AA2719" s="470"/>
      <c r="AB2719" s="470"/>
      <c r="AC2719" s="470"/>
      <c r="AD2719" s="470"/>
      <c r="AE2719" s="470"/>
      <c r="AF2719" s="470"/>
      <c r="AG2719" s="470"/>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0"/>
      <c r="C2837" s="470"/>
      <c r="D2837" s="470"/>
      <c r="E2837" s="470"/>
      <c r="F2837" s="470"/>
      <c r="G2837" s="470"/>
      <c r="H2837" s="470"/>
      <c r="I2837" s="470"/>
      <c r="J2837" s="470"/>
      <c r="K2837" s="470"/>
      <c r="L2837" s="470"/>
      <c r="M2837" s="470"/>
      <c r="N2837" s="470"/>
      <c r="O2837" s="470"/>
      <c r="P2837" s="470"/>
      <c r="Q2837" s="470"/>
      <c r="R2837" s="470"/>
      <c r="S2837" s="470"/>
      <c r="T2837" s="470"/>
      <c r="U2837" s="470"/>
      <c r="V2837" s="470"/>
      <c r="W2837" s="470"/>
      <c r="X2837" s="470"/>
      <c r="Y2837" s="470"/>
      <c r="Z2837" s="470"/>
      <c r="AA2837" s="470"/>
      <c r="AB2837" s="470"/>
      <c r="AC2837" s="470"/>
      <c r="AD2837" s="470"/>
      <c r="AE2837" s="470"/>
      <c r="AF2837" s="470"/>
      <c r="AG2837" s="470"/>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2024-11-26T21:23:10Z</dcterms:modified>
</cp:coreProperties>
</file>