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ccs\BFoCPAbI\"/>
    </mc:Choice>
  </mc:AlternateContent>
  <xr:revisionPtr revIDLastSave="0" documentId="13_ncr:1_{3C255099-C710-46E8-8FB3-8FE1851643E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4" i="16" l="1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B10" i="18"/>
  <c r="M11" i="16"/>
  <c r="N11" i="16"/>
  <c r="O11" i="16"/>
  <c r="P11" i="16"/>
  <c r="L11" i="16"/>
  <c r="C10" i="18"/>
  <c r="D10" i="18"/>
  <c r="E10" i="18"/>
  <c r="F10" i="18"/>
  <c r="G10" i="18"/>
  <c r="H10" i="18"/>
  <c r="I10" i="18"/>
  <c r="J10" i="18"/>
  <c r="K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L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B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<sst xmlns="http://schemas.openxmlformats.org/spreadsheetml/2006/main" count="616" uniqueCount="449">
  <si>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</si>
  <si>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</si>
  <si>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</si>
  <si>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</si>
  <si>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</si>
  <si>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</si>
  <si>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</si>
  <si>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</si>
  <si>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</si>
  <si>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</si>
  <si>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</si>
  <si>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</si>
  <si>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</si>
  <si>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</si>
  <si>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</si>
  <si>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</si>
  <si>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</si>
  <si>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</si>
  <si>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</si>
  <si>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</si>
  <si>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</si>
  <si>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</si>
  <si>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</si>
  <si>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</si>
  <si>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</si>
  <si>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</si>
  <si>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</si>
  <si>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The potentials below use the "Without AJP" values from Figure 3 above and are presented as MMT of capture capacity.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</si>
  <si>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</si>
  <si>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</si>
  <si>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</si>
  <si>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</si>
  <si>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</si>
  <si>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</si>
  <si>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</si>
  <si>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</si>
  <si>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</si>
  <si>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</si>
  <si>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</si>
  <si>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</si>
  <si>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</si>
  <si>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</si>
  <si>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</si>
  <si>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</si>
  <si>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</si>
  <si>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</si>
  <si>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</si>
  <si>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</si>
  <si>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</si>
  <si>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</si>
  <si>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</si>
  <si>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</si>
  <si>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</si>
  <si>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</si>
  <si>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</si>
  <si>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</si>
  <si>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</si>
  <si>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</si>
  <si>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</si>
  <si>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</si>
  <si>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</si>
  <si>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</si>
  <si>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</si>
  <si>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</si>
  <si>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</si>
  <si>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</si>
  <si>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</si>
  <si>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</si>
  <si>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</si>
  <si>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</si>
  <si>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</si>
  <si>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</si>
  <si>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</si>
  <si>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</si>
  <si>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</si>
  <si>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</si>
  <si>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</si>
  <si>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</si>
  <si>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</si>
  <si>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</si>
  <si>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</si>
  <si>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</si>
  <si>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</si>
  <si>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</si>
  <si>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</si>
  <si>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</si>
  <si>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</si>
  <si>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</si>
  <si>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</si>
  <si>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</si>
  <si>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</si>
  <si>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</si>
  <si>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</si>
  <si>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</si>
  <si>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</si>
  <si>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</si>
  <si>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</si>
  <si>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</si>
  <si>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</si>
  <si>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</si>
  <si>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</si>
  <si>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</si>
  <si>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</si>
  <si>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</si>
  <si>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</si>
  <si>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</si>
  <si>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</si>
  <si>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</si>
  <si>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</si>
  <si>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</si>
  <si>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</si>
  <si>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</si>
  <si>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</si>
  <si>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</si>
  <si>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</si>
  <si>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</si>
  <si>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</si>
  <si>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</si>
  <si>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</si>
  <si>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</si>
  <si>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</si>
  <si>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</si>
  <si>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</si>
  <si>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</si>
  <si>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</si>
  <si>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</si>
  <si>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</si>
  <si>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</si>
  <si>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</si>
  <si>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</si>
  <si>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</si>
  <si>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</si>
  <si>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</si>
  <si>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</si>
  <si>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</si>
  <si>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</si>
  <si>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</si>
  <si>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</si>
  <si>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</si>
  <si>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</si>
  <si>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</si>
  <si>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</si>
  <si>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</si>
  <si>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</si>
  <si>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</si>
  <si>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</si>
  <si>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</si>
  <si>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</si>
  <si>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</si>
  <si>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</si>
  <si>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</si>
  <si>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</si>
  <si>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</si>
  <si>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</si>
  <si>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</si>
  <si>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</si>
  <si>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</si>
  <si>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</si>
  <si>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</si>
  <si>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</si>
  <si>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</si>
  <si>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</si>
  <si>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</si>
  <si>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</si>
  <si>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</si>
  <si>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</si>
  <si>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</si>
  <si>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</si>
  <si>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</si>
  <si>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Time (Time)</t>
  </si>
  <si>
    <t>Process Emissions before CCS[agriculture and forestry 01T03,CO2] : MostRecentRun</t>
  </si>
  <si>
    <t>Process Emissions before CCS[coal mining 05,CO2] : MostRecentRun</t>
  </si>
  <si>
    <t>Process Emissions before CCS[oil and gas extraction 06,CO2] : MostRecentRun</t>
  </si>
  <si>
    <t>Process Emissions before CCS[other mining and quarrying 07T08,CO2] : MostRecentRun</t>
  </si>
  <si>
    <t>Process Emissions before CCS[food beverage and tobacco 10T12,CO2] : MostRecentRun</t>
  </si>
  <si>
    <t>Process Emissions before CCS[textiles apparel and leather 13T15,CO2] : MostRecentRun</t>
  </si>
  <si>
    <t>Process Emissions before CCS[wood products 16,CO2] : MostRecentRun</t>
  </si>
  <si>
    <t>Process Emissions before CCS[pulp paper and printing 17T18,CO2] : MostRecentRun</t>
  </si>
  <si>
    <t>Process Emissions before CCS[refined petroleum and coke 19,CO2] : MostRecentRun</t>
  </si>
  <si>
    <t>Process Emissions before CCS[chemicals 20,CO2] : MostRecentRun</t>
  </si>
  <si>
    <t>Process Emissions before CCS[rubber and plastic products 22,CO2] : MostRecentRun</t>
  </si>
  <si>
    <t>Process Emissions before CCS[glass and glass products 231,CO2] : MostRecentRun</t>
  </si>
  <si>
    <t>Process Emissions before CCS[cement and other nonmetallic minerals 239,CO2] : MostRecentRun</t>
  </si>
  <si>
    <t>Process Emissions before CCS[iron and steel 241,CO2] : MostRecentRun</t>
  </si>
  <si>
    <t>Process Emissions before CCS[other metals 242,CO2] : MostRecentRun</t>
  </si>
  <si>
    <t>Process Emissions before CCS[metal products except machinery and vehicles 25,CO2] : MostRecentRun</t>
  </si>
  <si>
    <t>Process Emissions before CCS[computers and electronics 26,CO2] : MostRecentRun</t>
  </si>
  <si>
    <t>Process Emissions before CCS[appliances and electrical equipment 27,CO2] : MostRecentRun</t>
  </si>
  <si>
    <t>Process Emissions before CCS[other machinery 28,CO2] : MostRecentRun</t>
  </si>
  <si>
    <t>Process Emissions before CCS[road vehicles 29,CO2] : MostRecentRun</t>
  </si>
  <si>
    <t>Process Emissions before CCS[nonroad vehicles 30,CO2] : MostRecentRun</t>
  </si>
  <si>
    <t>Process Emissions before CCS[other manufacturing 31T33,CO2] : MostRecentRun</t>
  </si>
  <si>
    <t>Process Emissions before CCS[energy pipelines and gas processing 352T353,CO2] : MostRecentRun</t>
  </si>
  <si>
    <t>Process Emissions before CCS[water and waste 36T39,CO2] : MostRecentRun</t>
  </si>
  <si>
    <t>Process Emissions before CCS[construction 41T43,CO2] : MostRecentRun</t>
  </si>
  <si>
    <t>Industrial Sector Energy Related Emissions before CCS[electricity if,agriculture and forestry 01T03,CO2] : MostRecentRun</t>
  </si>
  <si>
    <t>Industrial Sector Energy Related Emissions before CCS[electricity if,coal mining 05,CO2] : MostRecentRun</t>
  </si>
  <si>
    <t>Industrial Sector Energy Related Emissions before CCS[electricity if,oil and gas extraction 06,CO2] : MostRecentRun</t>
  </si>
  <si>
    <t>Industrial Sector Energy Related Emissions before CCS[electricity if,other mining and quarrying 07T08,CO2] : MostRecentRun</t>
  </si>
  <si>
    <t>Industrial Sector Energy Related Emissions before CCS[electricity if,food beverage and tobacco 10T12,CO2] : MostRecentRun</t>
  </si>
  <si>
    <t>Industrial Sector Energy Related Emissions before CCS[electricity if,textiles apparel and leather 13T15,CO2] : MostRecentRun</t>
  </si>
  <si>
    <t>Industrial Sector Energy Related Emissions before CCS[electricity if,wood products 16,CO2] : MostRecentRun</t>
  </si>
  <si>
    <t>Industrial Sector Energy Related Emissions before CCS[electricity if,pulp paper and printing 17T18,CO2]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</si>
  <si>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</si>
  <si>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</si>
  <si>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if,rubber and plastic products 22,CO2] : MostRecentRun</t>
  </si>
  <si>
    <t>Industrial Sector Energy Related Emissions before CCS[electricity if,glass and glass products 231,CO2] : MostRecentRun</t>
  </si>
  <si>
    <t>Industrial Sector Energy Related Emissions before CCS[electricity if,cement and other nonmetallic minerals 239,CO2] : MostRecentRun</t>
  </si>
  <si>
    <t>Industrial Sector Energy Related Emissions before CCS[electricity if,iron and steel 241,CO2] : MostRecentRun</t>
  </si>
  <si>
    <t>Industrial Sector Energy Related Emissions before CCS[electricity if,other metals 242,CO2] : MostRecentRun</t>
  </si>
  <si>
    <t>Industrial Sector Energy Related Emissions before CCS[electricity if,metal products except machinery and vehicles 25,CO2] : MostRecentRun</t>
  </si>
  <si>
    <t>Industrial Sector Energy Related Emissions before CCS[electricity if,computers and electronics 26,CO2] : MostRecentRun</t>
  </si>
  <si>
    <t>Industrial Sector Energy Related Emissions before CCS[electricity if,appliances and electrical equipment 27,CO2] : MostRecentRun</t>
  </si>
  <si>
    <t>Industrial Sector Energy Related Emissions before CCS[electricity if,other machinery 28,CO2] : MostRecentRun</t>
  </si>
  <si>
    <t>Industrial Sector Energy Related Emissions before CCS[electricity if,road vehicles 29,CO2] : MostRecentRun</t>
  </si>
  <si>
    <t>Industrial Sector Energy Related Emissions before CCS[electricity if,nonroad vehicles 30,CO2] : MostRecentRun</t>
  </si>
  <si>
    <t>Industrial Sector Energy Related Emissions before CCS[electricity if,other manufacturing 31T33,CO2] : MostRecentRun</t>
  </si>
  <si>
    <t>Industrial Sector Energy Related Emissions before CCS[electricity if,energy pipelines and gas processing 352T353,CO2] : MostRecentRun</t>
  </si>
  <si>
    <t>Industrial Sector Energy Related Emissions before CCS[electricity if,water and waste 36T39,CO2] : MostRecentRun</t>
  </si>
  <si>
    <t>Industrial Sector Energy Related Emissions before CCS[electricity if,construction 41T43,CO2] : MostRecentRun</t>
  </si>
  <si>
    <t>Industrial Sector Energy Related Emissions before CCS[hard coal if,agriculture and forestry 01T03,CO2] : MostRecentRun</t>
  </si>
  <si>
    <t>Industrial Sector Energy Related Emissions before CCS[hard coal if,coal mining 05,CO2] : MostRecentRun</t>
  </si>
  <si>
    <t>Industrial Sector Energy Related Emissions before CCS[hard coal if,oil and gas extraction 06,CO2] : MostRecentRun</t>
  </si>
  <si>
    <t>Industrial Sector Energy Related Emissions before CCS[hard coal if,other mining and quarrying 07T08,CO2] : MostRecentRun</t>
  </si>
  <si>
    <t>Industrial Sector Energy Related Emissions before CCS[hard coal if,food beverage and tobacco 10T12,CO2] : MostRecentRun</t>
  </si>
  <si>
    <t>Industrial Sector Energy Related Emissions before CCS[hard coal if,textiles apparel and leather 13T15,CO2] : MostRecentRun</t>
  </si>
  <si>
    <t>Industrial Sector Energy Related Emissions before CCS[hard coal if,wood products 16,CO2] : MostRecentRun</t>
  </si>
  <si>
    <t>Industrial Sector Energy Related Emissions before CCS[hard coal if,pulp paper and printing 17T18,CO2]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</si>
  <si>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</si>
  <si>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</si>
  <si>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if,rubber and plastic products 22,CO2] : MostRecentRun</t>
  </si>
  <si>
    <t>Industrial Sector Energy Related Emissions before CCS[hard coal if,glass and glass products 231,CO2] : MostRecentRun</t>
  </si>
  <si>
    <t>Industrial Sector Energy Related Emissions before CCS[hard coal if,cement and other nonmetallic minerals 239,CO2] : MostRecentRun</t>
  </si>
  <si>
    <t>Industrial Sector Energy Related Emissions before CCS[hard coal if,iron and steel 241,CO2] : MostRecentRun</t>
  </si>
  <si>
    <t>Industrial Sector Energy Related Emissions before CCS[hard coal if,other metals 242,CO2] : MostRecentRun</t>
  </si>
  <si>
    <t>Industrial Sector Energy Related Emissions before CCS[hard coal if,metal products except machinery and vehicles 25,CO2] : MostRecentRun</t>
  </si>
  <si>
    <t>Industrial Sector Energy Related Emissions before CCS[hard coal if,computers and electronics 26,CO2] : MostRecentRun</t>
  </si>
  <si>
    <t>Industrial Sector Energy Related Emissions before CCS[hard coal if,appliances and electrical equipment 27,CO2] : MostRecentRun</t>
  </si>
  <si>
    <t>Industrial Sector Energy Related Emissions before CCS[hard coal if,other machinery 28,CO2] : MostRecentRun</t>
  </si>
  <si>
    <t>Industrial Sector Energy Related Emissions before CCS[hard coal if,road vehicles 29,CO2] : MostRecentRun</t>
  </si>
  <si>
    <t>Industrial Sector Energy Related Emissions before CCS[hard coal if,nonroad vehicles 30,CO2] : MostRecentRun</t>
  </si>
  <si>
    <t>Industrial Sector Energy Related Emissions before CCS[hard coal if,other manufacturing 31T33,CO2] : MostRecentRun</t>
  </si>
  <si>
    <t>Industrial Sector Energy Related Emissions before CCS[hard coal if,energy pipelines and gas processing 352T353,CO2] : MostRecentRun</t>
  </si>
  <si>
    <t>Industrial Sector Energy Related Emissions before CCS[hard coal if,water and waste 36T39,CO2] : MostRecentRun</t>
  </si>
  <si>
    <t>Industrial Sector Energy Related Emissions before CCS[hard coal if,construction 41T43,CO2] : MostRecentRun</t>
  </si>
  <si>
    <t>Industrial Sector Energy Related Emissions before CCS[natural gas if,agriculture and forestry 01T03,CO2] : MostRecentRun</t>
  </si>
  <si>
    <t>Industrial Sector Energy Related Emissions before CCS[natural gas if,coal mining 05,CO2] : MostRecentRun</t>
  </si>
  <si>
    <t>Industrial Sector Energy Related Emissions before CCS[natural gas if,oil and gas extraction 06,CO2] : MostRecentRun</t>
  </si>
  <si>
    <t>Industrial Sector Energy Related Emissions before CCS[natural gas if,other mining and quarrying 07T08,CO2] : MostRecentRun</t>
  </si>
  <si>
    <t>Industrial Sector Energy Related Emissions before CCS[natural gas if,food beverage and tobacco 10T12,CO2] : MostRecentRun</t>
  </si>
  <si>
    <t>Industrial Sector Energy Related Emissions before CCS[natural gas if,textiles apparel and leather 13T15,CO2] : MostRecentRun</t>
  </si>
  <si>
    <t>Industrial Sector Energy Related Emissions before CCS[natural gas if,wood products 16,CO2] : MostRecentRun</t>
  </si>
  <si>
    <t>Industrial Sector Energy Related Emissions before CCS[natural gas if,pulp paper and printing 17T18,CO2]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</si>
  <si>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</si>
  <si>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</si>
  <si>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if,rubber and plastic products 22,CO2] : MostRecentRun</t>
  </si>
  <si>
    <t>Industrial Sector Energy Related Emissions before CCS[natural gas if,glass and glass products 231,CO2] : MostRecentRun</t>
  </si>
  <si>
    <t>Industrial Sector Energy Related Emissions before CCS[natural gas if,cement and other nonmetallic minerals 239,CO2] : MostRecentRun</t>
  </si>
  <si>
    <t>Industrial Sector Energy Related Emissions before CCS[natural gas if,iron and steel 241,CO2] : MostRecentRun</t>
  </si>
  <si>
    <t>Industrial Sector Energy Related Emissions before CCS[natural gas if,other metals 242,CO2] : MostRecentRun</t>
  </si>
  <si>
    <t>Industrial Sector Energy Related Emissions before CCS[natural gas if,metal products except machinery and vehicles 25,CO2] : MostRecentRun</t>
  </si>
  <si>
    <t>Industrial Sector Energy Related Emissions before CCS[natural gas if,computers and electronics 26,CO2] : MostRecentRun</t>
  </si>
  <si>
    <t>Industrial Sector Energy Related Emissions before CCS[natural gas if,appliances and electrical equipment 27,CO2] : MostRecentRun</t>
  </si>
  <si>
    <t>Industrial Sector Energy Related Emissions before CCS[natural gas if,other machinery 28,CO2] : MostRecentRun</t>
  </si>
  <si>
    <t>Industrial Sector Energy Related Emissions before CCS[natural gas if,road vehicles 29,CO2] : MostRecentRun</t>
  </si>
  <si>
    <t>Industrial Sector Energy Related Emissions before CCS[natural gas if,nonroad vehicles 30,CO2] : MostRecentRun</t>
  </si>
  <si>
    <t>Industrial Sector Energy Related Emissions before CCS[natural gas if,other manufacturing 31T33,CO2] : MostRecentRun</t>
  </si>
  <si>
    <t>Industrial Sector Energy Related Emissions before CCS[natural gas if,energy pipelines and gas processing 352T353,CO2] : MostRecentRun</t>
  </si>
  <si>
    <t>Industrial Sector Energy Related Emissions before CCS[natural gas if,water and waste 36T39,CO2] : MostRecentRun</t>
  </si>
  <si>
    <t>Industrial Sector Energy Related Emissions before CCS[natural gas if,construction 41T43,CO2] : MostRecentRun</t>
  </si>
  <si>
    <t>Industrial Sector Energy Related Emissions before CCS[biomass if,agriculture and forestry 01T03,CO2] : MostRecentRun</t>
  </si>
  <si>
    <t>Industrial Sector Energy Related Emissions before CCS[biomass if,coal mining 05,CO2] : MostRecentRun</t>
  </si>
  <si>
    <t>Industrial Sector Energy Related Emissions before CCS[biomass if,oil and gas extraction 06,CO2] : MostRecentRun</t>
  </si>
  <si>
    <t>Industrial Sector Energy Related Emissions before CCS[biomass if,other mining and quarrying 07T08,CO2] : MostRecentRun</t>
  </si>
  <si>
    <t>Industrial Sector Energy Related Emissions before CCS[biomass if,food beverage and tobacco 10T12,CO2] : MostRecentRun</t>
  </si>
  <si>
    <t>Industrial Sector Energy Related Emissions before CCS[biomass if,textiles apparel and leather 13T15,CO2] : MostRecentRun</t>
  </si>
  <si>
    <t>Industrial Sector Energy Related Emissions before CCS[biomass if,wood products 16,CO2] : MostRecentRun</t>
  </si>
  <si>
    <t>Industrial Sector Energy Related Emissions before CCS[biomass if,pulp paper and printing 17T18,CO2]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</si>
  <si>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</si>
  <si>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</si>
  <si>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if,rubber and plastic products 22,CO2] : MostRecentRun</t>
  </si>
  <si>
    <t>Industrial Sector Energy Related Emissions before CCS[biomass if,glass and glass products 231,CO2] : MostRecentRun</t>
  </si>
  <si>
    <t>Industrial Sector Energy Related Emissions before CCS[biomass if,cement and other nonmetallic minerals 239,CO2] : MostRecentRun</t>
  </si>
  <si>
    <t>Industrial Sector Energy Related Emissions before CCS[biomass if,iron and steel 241,CO2] : MostRecentRun</t>
  </si>
  <si>
    <t>Industrial Sector Energy Related Emissions before CCS[biomass if,other metals 242,CO2] : MostRecentRun</t>
  </si>
  <si>
    <t>Industrial Sector Energy Related Emissions before CCS[biomass if,metal products except machinery and vehicles 25,CO2] : MostRecentRun</t>
  </si>
  <si>
    <t>Industrial Sector Energy Related Emissions before CCS[biomass if,computers and electronics 26,CO2] : MostRecentRun</t>
  </si>
  <si>
    <t>Industrial Sector Energy Related Emissions before CCS[biomass if,appliances and electrical equipment 27,CO2] : MostRecentRun</t>
  </si>
  <si>
    <t>Industrial Sector Energy Related Emissions before CCS[biomass if,other machinery 28,CO2] : MostRecentRun</t>
  </si>
  <si>
    <t>Industrial Sector Energy Related Emissions before CCS[biomass if,road vehicles 29,CO2] : MostRecentRun</t>
  </si>
  <si>
    <t>Industrial Sector Energy Related Emissions before CCS[biomass if,nonroad vehicles 30,CO2] : MostRecentRun</t>
  </si>
  <si>
    <t>Industrial Sector Energy Related Emissions before CCS[biomass if,other manufacturing 31T33,CO2] : MostRecentRun</t>
  </si>
  <si>
    <t>Industrial Sector Energy Related Emissions before CCS[biomass if,energy pipelines and gas processing 352T353,CO2] : MostRecentRun</t>
  </si>
  <si>
    <t>Industrial Sector Energy Related Emissions before CCS[biomass if,water and waste 36T39,CO2] : MostRecentRun</t>
  </si>
  <si>
    <t>Industrial Sector Energy Related Emissions before CCS[biomass if,construction 41T43,CO2] : MostRecentRun</t>
  </si>
  <si>
    <t>Industrial Sector Energy Related Emissions before CCS[petroleum diesel if,agriculture and forestry 01T03,CO2] : MostRecentRun</t>
  </si>
  <si>
    <t>Industrial Sector Energy Related Emissions before CCS[petroleum diesel if,coal mining 05,CO2] : MostRecentRun</t>
  </si>
  <si>
    <t>Industrial Sector Energy Related Emissions before CCS[petroleum diesel if,oil and gas extraction 06,CO2] : MostRecentRun</t>
  </si>
  <si>
    <t>Industrial Sector Energy Related Emissions before CCS[petroleum diesel if,other mining and quarrying 07T08,CO2] : MostRecentRun</t>
  </si>
  <si>
    <t>Industrial Sector Energy Related Emissions before CCS[petroleum diesel if,food beverage and tobacco 10T12,CO2] : MostRecentRun</t>
  </si>
  <si>
    <t>Industrial Sector Energy Related Emissions before CCS[petroleum diesel if,textiles apparel and leather 13T15,CO2] : MostRecentRun</t>
  </si>
  <si>
    <t>Industrial Sector Energy Related Emissions before CCS[petroleum diesel if,wood products 16,CO2] : MostRecentRun</t>
  </si>
  <si>
    <t>Industrial Sector Energy Related Emissions before CCS[petroleum diesel if,pulp paper and printing 17T18,CO2]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</si>
  <si>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</si>
  <si>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</si>
  <si>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if,rubber and plastic products 22,CO2] : MostRecentRun</t>
  </si>
  <si>
    <t>Industrial Sector Energy Related Emissions before CCS[petroleum diesel if,glass and glass products 231,CO2]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</si>
  <si>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</si>
  <si>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if,iron and steel 241,CO2] : MostRecentRun</t>
  </si>
  <si>
    <t>Industrial Sector Energy Related Emissions before CCS[petroleum diesel if,other metals 242,CO2] : MostRecentRun</t>
  </si>
  <si>
    <t>Industrial Sector Energy Related Emissions before CCS[petroleum diesel if,metal products except machinery and vehicles 25,CO2] : MostRecentRun</t>
  </si>
  <si>
    <t>Industrial Sector Energy Related Emissions before CCS[petroleum diesel if,computers and electronics 26,CO2] : MostRecentRun</t>
  </si>
  <si>
    <t>Industrial Sector Energy Related Emissions before CCS[petroleum diesel if,appliances and electrical equipment 27,CO2] : MostRecentRun</t>
  </si>
  <si>
    <t>Industrial Sector Energy Related Emissions before CCS[petroleum diesel if,other machinery 28,CO2] : MostRecentRun</t>
  </si>
  <si>
    <t>Industrial Sector Energy Related Emissions before CCS[petroleum diesel if,road vehicles 29,CO2] : MostRecentRun</t>
  </si>
  <si>
    <t>Industrial Sector Energy Related Emissions before CCS[petroleum diesel if,nonroad vehicles 30,CO2] : MostRecentRun</t>
  </si>
  <si>
    <t>Industrial Sector Energy Related Emissions before CCS[petroleum diesel if,other manufacturing 31T33,CO2] : MostRecentRun</t>
  </si>
  <si>
    <t>Industrial Sector Energy Related Emissions before CCS[petroleum diesel if,energy pipelines and gas processing 352T353,CO2] : MostRecentRun</t>
  </si>
  <si>
    <t>Industrial Sector Energy Related Emissions before CCS[petroleum diesel if,water and waste 36T39,CO2] : MostRecentRun</t>
  </si>
  <si>
    <t>Industrial Sector Energy Related Emissions before CCS[petroleum diesel if,construction 41T43,CO2] : MostRecentRun</t>
  </si>
  <si>
    <t>Industrial Sector Energy Related Emissions before CCS[heat if,agriculture and forestry 01T03,CO2] : MostRecentRun</t>
  </si>
  <si>
    <t>Industrial Sector Energy Related Emissions before CCS[heat if,coal mining 05,CO2] : MostRecentRun</t>
  </si>
  <si>
    <t>Industrial Sector Energy Related Emissions before CCS[heat if,oil and gas extraction 06,CO2] : MostRecentRun</t>
  </si>
  <si>
    <t>Industrial Sector Energy Related Emissions before CCS[heat if,other mining and quarrying 07T08,CO2] : MostRecentRun</t>
  </si>
  <si>
    <t>Industrial Sector Energy Related Emissions before CCS[heat if,food beverage and tobacco 10T12,CO2] : MostRecentRun</t>
  </si>
  <si>
    <t>Industrial Sector Energy Related Emissions before CCS[heat if,textiles apparel and leather 13T15,CO2] : MostRecentRun</t>
  </si>
  <si>
    <t>Industrial Sector Energy Related Emissions before CCS[heat if,wood products 16,CO2] : MostRecentRun</t>
  </si>
  <si>
    <t>Industrial Sector Energy Related Emissions before CCS[heat if,pulp paper and printing 17T18,CO2]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</si>
  <si>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</si>
  <si>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</si>
  <si>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if,rubber and plastic products 22,CO2] : MostRecentRun</t>
  </si>
  <si>
    <t>Industrial Sector Energy Related Emissions before CCS[heat if,glass and glass products 231,CO2] : MostRecentRun</t>
  </si>
  <si>
    <t>Industrial Sector Energy Related Emissions before CCS[heat if,cement and other nonmetallic minerals 239,CO2] : MostRecentRun</t>
  </si>
  <si>
    <t>Industrial Sector Energy Related Emissions before CCS[heat if,iron and steel 241,CO2] : MostRecentRun</t>
  </si>
  <si>
    <t>Industrial Sector Energy Related Emissions before CCS[heat if,other metals 242,CO2] : MostRecentRun</t>
  </si>
  <si>
    <t>Industrial Sector Energy Related Emissions before CCS[heat if,metal products except machinery and vehicles 25,CO2] : MostRecentRun</t>
  </si>
  <si>
    <t>Industrial Sector Energy Related Emissions before CCS[heat if,computers and electronics 26,CO2] : MostRecentRun</t>
  </si>
  <si>
    <t>Industrial Sector Energy Related Emissions before CCS[heat if,appliances and electrical equipment 27,CO2] : MostRecentRun</t>
  </si>
  <si>
    <t>Industrial Sector Energy Related Emissions before CCS[heat if,other machinery 28,CO2] : MostRecentRun</t>
  </si>
  <si>
    <t>Industrial Sector Energy Related Emissions before CCS[heat if,road vehicles 29,CO2] : MostRecentRun</t>
  </si>
  <si>
    <t>Industrial Sector Energy Related Emissions before CCS[heat if,nonroad vehicles 30,CO2] : MostRecentRun</t>
  </si>
  <si>
    <t>Industrial Sector Energy Related Emissions before CCS[heat if,other manufacturing 31T33,CO2] : MostRecentRun</t>
  </si>
  <si>
    <t>Industrial Sector Energy Related Emissions before CCS[heat if,energy pipelines and gas processing 352T353,CO2] : MostRecentRun</t>
  </si>
  <si>
    <t>Industrial Sector Energy Related Emissions before CCS[heat if,water and waste 36T39,CO2] : MostRecentRun</t>
  </si>
  <si>
    <t>Industrial Sector Energy Related Emissions before CCS[heat if,construction 41T43,CO2] : MostRecentRun</t>
  </si>
  <si>
    <t>Industrial Sector Energy Related Emissions before CCS[crude oil if,agriculture and forestry 01T03,CO2] : MostRecentRun</t>
  </si>
  <si>
    <t>Industrial Sector Energy Related Emissions before CCS[crude oil if,coal mining 05,CO2] : MostRecentRun</t>
  </si>
  <si>
    <t>Industrial Sector Energy Related Emissions before CCS[crude oil if,oil and gas extraction 06,CO2] : MostRecentRun</t>
  </si>
  <si>
    <t>Industrial Sector Energy Related Emissions before CCS[crude oil if,other mining and quarrying 07T08,CO2] : MostRecentRun</t>
  </si>
  <si>
    <t>Industrial Sector Energy Related Emissions before CCS[crude oil if,food beverage and tobacco 10T12,CO2] : MostRecentRun</t>
  </si>
  <si>
    <t>Industrial Sector Energy Related Emissions before CCS[crude oil if,textiles apparel and leather 13T15,CO2] : MostRecentRun</t>
  </si>
  <si>
    <t>Industrial Sector Energy Related Emissions before CCS[crude oil if,wood products 16,CO2] : MostRecentRun</t>
  </si>
  <si>
    <t>Industrial Sector Energy Related Emissions before CCS[crude oil if,pulp paper and printing 17T18,CO2]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</si>
  <si>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</si>
  <si>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</si>
  <si>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if,rubber and plastic products 22,CO2] : MostRecentRun</t>
  </si>
  <si>
    <t>Industrial Sector Energy Related Emissions before CCS[crude oil if,glass and glass products 231,CO2] : MostRecentRun</t>
  </si>
  <si>
    <t>Industrial Sector Energy Related Emissions before CCS[crude oil if,cement and other nonmetallic minerals 239,CO2] : MostRecentRun</t>
  </si>
  <si>
    <t>Industrial Sector Energy Related Emissions before CCS[crude oil if,iron and steel 241,CO2] : MostRecentRun</t>
  </si>
  <si>
    <t>Industrial Sector Energy Related Emissions before CCS[crude oil if,other metals 242,CO2] : MostRecentRun</t>
  </si>
  <si>
    <t>Industrial Sector Energy Related Emissions before CCS[crude oil if,metal products except machinery and vehicles 25,CO2] : MostRecentRun</t>
  </si>
  <si>
    <t>Industrial Sector Energy Related Emissions before CCS[crude oil if,computers and electronics 26,CO2] : MostRecentRun</t>
  </si>
  <si>
    <t>Industrial Sector Energy Related Emissions before CCS[crude oil if,appliances and electrical equipment 27,CO2] : MostRecentRun</t>
  </si>
  <si>
    <t>Industrial Sector Energy Related Emissions before CCS[crude oil if,other machinery 28,CO2] : MostRecentRun</t>
  </si>
  <si>
    <t>Industrial Sector Energy Related Emissions before CCS[crude oil if,road vehicles 29,CO2] : MostRecentRun</t>
  </si>
  <si>
    <t>Industrial Sector Energy Related Emissions before CCS[crude oil if,nonroad vehicles 30,CO2] : MostRecentRun</t>
  </si>
  <si>
    <t>Industrial Sector Energy Related Emissions before CCS[crude oil if,other manufacturing 31T33,CO2] : MostRecentRun</t>
  </si>
  <si>
    <t>Industrial Sector Energy Related Emissions before CCS[crude oil if,energy pipelines and gas processing 352T353,CO2] : MostRecentRun</t>
  </si>
  <si>
    <t>Industrial Sector Energy Related Emissions before CCS[crude oil if,water and waste 36T39,CO2] : MostRecentRun</t>
  </si>
  <si>
    <t>Industrial Sector Energy Related Emissions before CCS[crude oil if,construction 41T43,CO2] : MostRecentRun</t>
  </si>
  <si>
    <t>Industrial Sector Energy Related Emissions before CCS[heavy or residual fuel oil if,agriculture and forestry 01T03,CO2] : MostRecentRun</t>
  </si>
  <si>
    <t>Industrial Sector Energy Related Emissions before CCS[heavy or residual fuel oil if,coal mining 05,CO2] : MostRecentRun</t>
  </si>
  <si>
    <t>Industrial Sector Energy Related Emissions before CCS[heavy or residual fuel oil if,oil and gas extraction 06,CO2] : MostRecentRun</t>
  </si>
  <si>
    <t>Industrial Sector Energy Related Emissions before CCS[heavy or residual fuel oil if,other mining and quarrying 07T08,CO2] : MostRecentRun</t>
  </si>
  <si>
    <t>Industrial Sector Energy Related Emissions before CCS[heavy or residual fuel oil if,food beverage and tobacco 10T12,CO2] : MostRecentRun</t>
  </si>
  <si>
    <t>Industrial Sector Energy Related Emissions before CCS[heavy or residual fuel oil if,textiles apparel and leather 13T15,CO2] : MostRecentRun</t>
  </si>
  <si>
    <t>Industrial Sector Energy Related Emissions before CCS[heavy or residual fuel oil if,wood products 16,CO2] : MostRecentRun</t>
  </si>
  <si>
    <t>Industrial Sector Energy Related Emissions before CCS[heavy or residual fuel oil if,pulp paper and printing 17T18,CO2]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</si>
  <si>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</si>
  <si>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</si>
  <si>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if,rubber and plastic products 22,CO2] : MostRecentRun</t>
  </si>
  <si>
    <t>Industrial Sector Energy Related Emissions before CCS[heavy or residual fuel oil if,glass and glass products 231,CO2]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</si>
  <si>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</si>
  <si>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if,iron and steel 241,CO2] : MostRecentRun</t>
  </si>
  <si>
    <t>Industrial Sector Energy Related Emissions before CCS[heavy or residual fuel oil if,other metals 242,CO2] : MostRecentRun</t>
  </si>
  <si>
    <t>Industrial Sector Energy Related Emissions before CCS[heavy or residual fuel oil if,metal products except machinery and vehicles 25,CO2] : MostRecentRun</t>
  </si>
  <si>
    <t>Industrial Sector Energy Related Emissions before CCS[heavy or residual fuel oil if,computers and electronics 26,CO2] : MostRecentRun</t>
  </si>
  <si>
    <t>Industrial Sector Energy Related Emissions before CCS[heavy or residual fuel oil if,appliances and electrical equipment 27,CO2] : MostRecentRun</t>
  </si>
  <si>
    <t>Industrial Sector Energy Related Emissions before CCS[heavy or residual fuel oil if,other machinery 28,CO2] : MostRecentRun</t>
  </si>
  <si>
    <t>Industrial Sector Energy Related Emissions before CCS[heavy or residual fuel oil if,road vehicles 29,CO2] : MostRecentRun</t>
  </si>
  <si>
    <t>Industrial Sector Energy Related Emissions before CCS[heavy or residual fuel oil if,nonroad vehicles 30,CO2] : MostRecentRun</t>
  </si>
  <si>
    <t>Industrial Sector Energy Related Emissions before CCS[heavy or residual fuel oil if,other manufacturing 31T33,CO2] : MostRecentRun</t>
  </si>
  <si>
    <t>Industrial Sector Energy Related Emissions before CCS[heavy or residual fuel oil if,energy pipelines and gas processing 352T353,CO2] : MostRecentRun</t>
  </si>
  <si>
    <t>Industrial Sector Energy Related Emissions before CCS[heavy or residual fuel oil if,water and waste 36T39,CO2] : MostRecentRun</t>
  </si>
  <si>
    <t>Industrial Sector Energy Related Emissions before CCS[heavy or residual fuel oil if,construction 41T43,CO2] : MostRecentRun</t>
  </si>
  <si>
    <t>Industrial Sector Energy Related Emissions before CCS[LPG propane or butane if,agriculture and forestry 01T03,CO2] : MostRecentRun</t>
  </si>
  <si>
    <t>Industrial Sector Energy Related Emissions before CCS[LPG propane or butane if,coal mining 05,CO2] : MostRecentRun</t>
  </si>
  <si>
    <t>Industrial Sector Energy Related Emissions before CCS[LPG propane or butane if,oil and gas extraction 06,CO2] : MostRecentRun</t>
  </si>
  <si>
    <t>Industrial Sector Energy Related Emissions before CCS[LPG propane or butane if,other mining and quarrying 07T08,CO2] : MostRecentRun</t>
  </si>
  <si>
    <t>Industrial Sector Energy Related Emissions before CCS[LPG propane or butane if,food beverage and tobacco 10T12,CO2] : MostRecentRun</t>
  </si>
  <si>
    <t>Industrial Sector Energy Related Emissions before CCS[LPG propane or butane if,textiles apparel and leather 13T15,CO2] : MostRecentRun</t>
  </si>
  <si>
    <t>Industrial Sector Energy Related Emissions before CCS[LPG propane or butane if,wood products 16,CO2] : MostRecentRun</t>
  </si>
  <si>
    <t>Industrial Sector Energy Related Emissions before CCS[LPG propane or butane if,pulp paper and printing 17T18,CO2]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</si>
  <si>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</si>
  <si>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</si>
  <si>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if,rubber and plastic products 22,CO2] : MostRecentRun</t>
  </si>
  <si>
    <t>Industrial Sector Energy Related Emissions before CCS[LPG propane or butane if,glass and glass products 231,CO2]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</si>
  <si>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</si>
  <si>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if,iron and steel 241,CO2] : MostRecentRun</t>
  </si>
  <si>
    <t>Industrial Sector Energy Related Emissions before CCS[LPG propane or butane if,other metals 242,CO2] : MostRecentRun</t>
  </si>
  <si>
    <t>Industrial Sector Energy Related Emissions before CCS[LPG propane or butane if,metal products except machinery and vehicles 25,CO2] : MostRecentRun</t>
  </si>
  <si>
    <t>Industrial Sector Energy Related Emissions before CCS[LPG propane or butane if,computers and electronics 26,CO2] : MostRecentRun</t>
  </si>
  <si>
    <t>Industrial Sector Energy Related Emissions before CCS[LPG propane or butane if,appliances and electrical equipment 27,CO2] : MostRecentRun</t>
  </si>
  <si>
    <t>Industrial Sector Energy Related Emissions before CCS[LPG propane or butane if,other machinery 28,CO2] : MostRecentRun</t>
  </si>
  <si>
    <t>Industrial Sector Energy Related Emissions before CCS[LPG propane or butane if,road vehicles 29,CO2] : MostRecentRun</t>
  </si>
  <si>
    <t>Industrial Sector Energy Related Emissions before CCS[LPG propane or butane if,nonroad vehicles 30,CO2] : MostRecentRun</t>
  </si>
  <si>
    <t>Industrial Sector Energy Related Emissions before CCS[LPG propane or butane if,other manufacturing 31T33,CO2] : MostRecentRun</t>
  </si>
  <si>
    <t>Industrial Sector Energy Related Emissions before CCS[LPG propane or butane if,energy pipelines and gas processing 352T353,CO2] : MostRecentRun</t>
  </si>
  <si>
    <t>Industrial Sector Energy Related Emissions before CCS[LPG propane or butane if,water and waste 36T39,CO2] : MostRecentRun</t>
  </si>
  <si>
    <t>Industrial Sector Energy Related Emissions before CCS[LPG propane or butane if,construction 41T43,CO2] : MostRecentRun</t>
  </si>
  <si>
    <t>Industrial Sector Energy Related Emissions before CCS[hydrogen if,agriculture and forestry 01T03,CO2] : MostRecentRun</t>
  </si>
  <si>
    <t>Industrial Sector Energy Related Emissions before CCS[hydrogen if,coal mining 05,CO2] : MostRecentRun</t>
  </si>
  <si>
    <t>Industrial Sector Energy Related Emissions before CCS[hydrogen if,oil and gas extraction 06,CO2] : MostRecentRun</t>
  </si>
  <si>
    <t>Industrial Sector Energy Related Emissions before CCS[hydrogen if,other mining and quarrying 07T08,CO2] : MostRecentRun</t>
  </si>
  <si>
    <t>Industrial Sector Energy Related Emissions before CCS[hydrogen if,food beverage and tobacco 10T12,CO2] : MostRecentRun</t>
  </si>
  <si>
    <t>Industrial Sector Energy Related Emissions before CCS[hydrogen if,textiles apparel and leather 13T15,CO2] : MostRecentRun</t>
  </si>
  <si>
    <t>Industrial Sector Energy Related Emissions before CCS[hydrogen if,wood products 16,CO2] : MostRecentRun</t>
  </si>
  <si>
    <t>Industrial Sector Energy Related Emissions before CCS[hydrogen if,pulp paper and printing 17T18,CO2]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</si>
  <si>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</si>
  <si>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</si>
  <si>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if,rubber and plastic products 22,CO2] : MostRecentRun</t>
  </si>
  <si>
    <t>Industrial Sector Energy Related Emissions before CCS[hydrogen if,glass and glass products 231,CO2] : MostRecentRun</t>
  </si>
  <si>
    <t>Industrial Sector Energy Related Emissions before CCS[hydrogen if,cement and other nonmetallic minerals 239,CO2] : MostRecentRun</t>
  </si>
  <si>
    <t>Industrial Sector Energy Related Emissions before CCS[hydrogen if,iron and steel 241,CO2] : MostRecentRun</t>
  </si>
  <si>
    <t>Industrial Sector Energy Related Emissions before CCS[hydrogen if,other metals 242,CO2] : MostRecentRun</t>
  </si>
  <si>
    <t>Industrial Sector Energy Related Emissions before CCS[hydrogen if,metal products except machinery and vehicles 25,CO2] : MostRecentRun</t>
  </si>
  <si>
    <t>Industrial Sector Energy Related Emissions before CCS[hydrogen if,computers and electronics 26,CO2] : MostRecentRun</t>
  </si>
  <si>
    <t>Industrial Sector Energy Related Emissions before CCS[hydrogen if,appliances and electrical equipment 27,CO2] : MostRecentRun</t>
  </si>
  <si>
    <t>Industrial Sector Energy Related Emissions before CCS[hydrogen if,other machinery 28,CO2] : MostRecentRun</t>
  </si>
  <si>
    <t>Industrial Sector Energy Related Emissions before CCS[hydrogen if,road vehicles 29,CO2] : MostRecentRun</t>
  </si>
  <si>
    <t>Industrial Sector Energy Related Emissions before CCS[hydrogen if,nonroad vehicles 30,CO2] : MostRecentRun</t>
  </si>
  <si>
    <t>Industrial Sector Energy Related Emissions before CCS[hydrogen if,other manufacturing 31T33,CO2] : MostRecentRun</t>
  </si>
  <si>
    <t>Industrial Sector Energy Related Emissions before CCS[hydrogen if,energy pipelines and gas processing 352T353,CO2] : MostRecentRun</t>
  </si>
  <si>
    <t>Industrial Sector Energy Related Emissions before CCS[hydrogen if,water and waste 36T39,CO2] : MostRecentRun</t>
  </si>
  <si>
    <t>Industrial Sector Energy Related Emissions before CCS[hydrogen if,construction 41T43,CO2] : MostRecentRun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</si>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</sst>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171450</xdr:rowOff>
    </xdr:from>
    <xdr:to>
      <xdr:col>18</xdr:col>
      <xdr:colOff>227886</xdr:colOff>
      <xdr:row>22</xdr:row>
      <xdr:rowOff>180450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171450"/>
          <a:ext cx="5714286" cy="4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447</v>
      </c>
    </row>
    <row r="3" spans="1:2" x14ac:dyDescent="0.25">
      <c r="A3" s="1" t="s">
        <v>28</v>
      </c>
      <c r="B3" s="10" t="s">
        <v>164</v>
      </c>
    </row>
    <row r="4" spans="1:2" x14ac:dyDescent="0.25">
      <c r="B4" t="s">
        <v>154</v>
      </c>
    </row>
    <row r="5" spans="1:2" x14ac:dyDescent="0.25">
      <c r="B5" s="8">
        <v>2023</v>
      </c>
    </row>
    <row r="6" spans="1:2" x14ac:dyDescent="0.25">
      <c r="B6" t="s">
        <v>153</v>
      </c>
    </row>
    <row r="7" spans="1:2" x14ac:dyDescent="0.25">
      <c r="B7" s="9" t="s">
        <v>155</v>
      </c>
    </row>
    <row r="8" spans="1:2" x14ac:dyDescent="0.25">
      <c r="B8" t="s">
        <v>156</v>
      </c>
    </row>
    <row r="9" spans="1:2" x14ac:dyDescent="0.25">
      <c r="B9" s="9"/>
    </row>
    <row r="10" spans="1:2" x14ac:dyDescent="0.25">
      <c r="B10" s="10" t="s">
        <v>159</v>
      </c>
    </row>
    <row r="11" spans="1:2" x14ac:dyDescent="0.25">
      <c r="B11" t="s">
        <v>26</v>
      </c>
    </row>
    <row r="12" spans="1:2" x14ac:dyDescent="0.25">
      <c r="B12" s="8">
        <v>2022</v>
      </c>
    </row>
    <row r="13" spans="1:2" x14ac:dyDescent="0.25">
      <c r="B13" t="s">
        <v>162</v>
      </c>
    </row>
    <row r="14" spans="1:2" x14ac:dyDescent="0.25">
      <c r="B14" s="37" t="s">
        <v>160</v>
      </c>
    </row>
    <row r="15" spans="1:2" x14ac:dyDescent="0.25">
      <c r="B15" t="s">
        <v>161</v>
      </c>
    </row>
    <row r="17" spans="1:5" x14ac:dyDescent="0.25">
      <c r="B17" s="10" t="s">
        <v>165</v>
      </c>
    </row>
    <row r="18" spans="1:5" x14ac:dyDescent="0.25">
      <c r="B18" s="8" t="s">
        <v>29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30</v>
      </c>
    </row>
    <row r="21" spans="1:5" x14ac:dyDescent="0.25">
      <c r="B21" s="11" t="s">
        <v>31</v>
      </c>
      <c r="C21" s="2"/>
    </row>
    <row r="22" spans="1:5" x14ac:dyDescent="0.25">
      <c r="B22" s="8" t="s">
        <v>32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446</v>
      </c>
    </row>
    <row r="27" spans="1:5" x14ac:dyDescent="0.25">
      <c r="A27" t="s">
        <v>166</v>
      </c>
    </row>
    <row r="28" spans="1:5" x14ac:dyDescent="0.25">
      <c r="B28" s="1"/>
    </row>
    <row r="29" spans="1:5" x14ac:dyDescent="0.25">
      <c r="A29" t="s">
        <v>34</v>
      </c>
    </row>
    <row r="30" spans="1:5" x14ac:dyDescent="0.25">
      <c r="A30" t="s">
        <v>35</v>
      </c>
      <c r="B30" s="1"/>
    </row>
    <row r="32" spans="1:5" x14ac:dyDescent="0.25">
      <c r="A32" t="s">
        <v>167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116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115</v>
      </c>
      <c r="B2" s="1" t="s">
        <v>114</v>
      </c>
      <c r="C2" s="1" t="s">
        <v>113</v>
      </c>
      <c r="D2" s="1" t="s">
        <v>112</v>
      </c>
      <c r="E2" s="19" t="s">
        <v>111</v>
      </c>
      <c r="F2" s="1" t="s">
        <v>110</v>
      </c>
      <c r="G2" s="1" t="s">
        <v>0</v>
      </c>
      <c r="H2" s="1" t="s">
        <v>109</v>
      </c>
      <c r="I2" s="1" t="s">
        <v>108</v>
      </c>
    </row>
    <row r="3" spans="1:9" x14ac:dyDescent="0.25">
      <c r="A3" t="s">
        <v>107</v>
      </c>
      <c r="B3" t="s">
        <v>53</v>
      </c>
      <c r="C3" t="s">
        <v>63</v>
      </c>
      <c r="D3" t="s">
        <v>44</v>
      </c>
      <c r="E3" s="8">
        <v>0.4</v>
      </c>
      <c r="F3" t="s">
        <v>51</v>
      </c>
      <c r="H3" t="s">
        <v>56</v>
      </c>
    </row>
    <row r="4" spans="1:9" x14ac:dyDescent="0.25">
      <c r="A4" t="s">
        <v>106</v>
      </c>
      <c r="B4" t="s">
        <v>53</v>
      </c>
      <c r="C4" t="s">
        <v>63</v>
      </c>
      <c r="D4" t="s">
        <v>43</v>
      </c>
      <c r="E4" s="8">
        <v>0.2</v>
      </c>
      <c r="F4" t="s">
        <v>51</v>
      </c>
    </row>
    <row r="5" spans="1:9" x14ac:dyDescent="0.25">
      <c r="A5" t="s">
        <v>105</v>
      </c>
      <c r="B5" t="s">
        <v>53</v>
      </c>
      <c r="C5" t="s">
        <v>63</v>
      </c>
      <c r="D5" t="s">
        <v>44</v>
      </c>
      <c r="E5" s="8">
        <v>7</v>
      </c>
      <c r="F5" t="s">
        <v>51</v>
      </c>
      <c r="H5" t="s">
        <v>56</v>
      </c>
    </row>
    <row r="6" spans="1:9" x14ac:dyDescent="0.25">
      <c r="A6" t="s">
        <v>104</v>
      </c>
      <c r="B6" t="s">
        <v>53</v>
      </c>
      <c r="C6" t="s">
        <v>97</v>
      </c>
      <c r="D6" t="s">
        <v>44</v>
      </c>
      <c r="E6" s="8">
        <v>1</v>
      </c>
      <c r="F6" t="s">
        <v>57</v>
      </c>
      <c r="H6" t="s">
        <v>56</v>
      </c>
    </row>
    <row r="7" spans="1:9" x14ac:dyDescent="0.25">
      <c r="A7" t="s">
        <v>103</v>
      </c>
      <c r="B7" t="s">
        <v>53</v>
      </c>
      <c r="C7" t="s">
        <v>63</v>
      </c>
      <c r="D7" t="s">
        <v>42</v>
      </c>
      <c r="E7" s="8">
        <v>3</v>
      </c>
      <c r="F7" t="s">
        <v>51</v>
      </c>
      <c r="H7" t="s">
        <v>102</v>
      </c>
      <c r="I7" s="9" t="s">
        <v>101</v>
      </c>
    </row>
    <row r="8" spans="1:9" x14ac:dyDescent="0.25">
      <c r="A8" t="s">
        <v>100</v>
      </c>
      <c r="B8" t="s">
        <v>53</v>
      </c>
      <c r="C8" t="s">
        <v>63</v>
      </c>
      <c r="D8" t="s">
        <v>44</v>
      </c>
      <c r="E8" s="8">
        <v>0.35</v>
      </c>
      <c r="F8" t="s">
        <v>51</v>
      </c>
      <c r="H8" t="s">
        <v>56</v>
      </c>
    </row>
    <row r="9" spans="1:9" x14ac:dyDescent="0.25">
      <c r="A9" t="s">
        <v>99</v>
      </c>
      <c r="B9" t="s">
        <v>53</v>
      </c>
      <c r="C9" t="s">
        <v>61</v>
      </c>
      <c r="D9" t="s">
        <v>72</v>
      </c>
      <c r="E9" s="8">
        <v>0.12</v>
      </c>
      <c r="F9" t="s">
        <v>51</v>
      </c>
    </row>
    <row r="10" spans="1:9" x14ac:dyDescent="0.25">
      <c r="A10" t="s">
        <v>98</v>
      </c>
      <c r="B10" t="s">
        <v>53</v>
      </c>
      <c r="C10" t="s">
        <v>97</v>
      </c>
      <c r="D10" t="s">
        <v>44</v>
      </c>
      <c r="E10" s="8">
        <v>0.7</v>
      </c>
      <c r="F10" t="s">
        <v>57</v>
      </c>
      <c r="H10" t="s">
        <v>56</v>
      </c>
    </row>
    <row r="11" spans="1:9" x14ac:dyDescent="0.25">
      <c r="A11" t="s">
        <v>96</v>
      </c>
      <c r="B11" t="s">
        <v>53</v>
      </c>
      <c r="C11" t="s">
        <v>63</v>
      </c>
      <c r="D11" t="s">
        <v>38</v>
      </c>
      <c r="E11" s="8">
        <v>0.28999999999999998</v>
      </c>
      <c r="F11" t="s">
        <v>51</v>
      </c>
    </row>
    <row r="12" spans="1:9" ht="105" x14ac:dyDescent="0.25">
      <c r="A12" t="s">
        <v>95</v>
      </c>
      <c r="B12" t="s">
        <v>53</v>
      </c>
      <c r="C12" t="s">
        <v>63</v>
      </c>
      <c r="D12" t="s">
        <v>44</v>
      </c>
      <c r="E12" s="8">
        <v>5</v>
      </c>
      <c r="F12" s="7" t="s">
        <v>94</v>
      </c>
      <c r="G12" s="7" t="s">
        <v>93</v>
      </c>
      <c r="H12" t="s">
        <v>56</v>
      </c>
    </row>
    <row r="13" spans="1:9" x14ac:dyDescent="0.25">
      <c r="A13" t="s">
        <v>92</v>
      </c>
      <c r="B13" t="s">
        <v>53</v>
      </c>
      <c r="C13" t="s">
        <v>63</v>
      </c>
      <c r="D13" t="s">
        <v>38</v>
      </c>
      <c r="E13" s="8">
        <v>0.1</v>
      </c>
      <c r="F13" t="s">
        <v>51</v>
      </c>
    </row>
    <row r="14" spans="1:9" x14ac:dyDescent="0.25">
      <c r="A14" t="s">
        <v>91</v>
      </c>
      <c r="B14" t="s">
        <v>53</v>
      </c>
      <c r="C14" t="s">
        <v>63</v>
      </c>
      <c r="D14" t="s">
        <v>43</v>
      </c>
      <c r="E14" s="8">
        <v>0.3</v>
      </c>
      <c r="F14" t="s">
        <v>51</v>
      </c>
    </row>
    <row r="15" spans="1:9" x14ac:dyDescent="0.25">
      <c r="A15" t="s">
        <v>90</v>
      </c>
      <c r="B15" t="s">
        <v>53</v>
      </c>
      <c r="C15" t="s">
        <v>89</v>
      </c>
      <c r="D15" t="s">
        <v>44</v>
      </c>
      <c r="E15" s="8">
        <v>4.5999999999999996</v>
      </c>
      <c r="F15" t="s">
        <v>51</v>
      </c>
      <c r="H15" t="s">
        <v>88</v>
      </c>
      <c r="I15" s="9" t="s">
        <v>87</v>
      </c>
    </row>
    <row r="16" spans="1:9" x14ac:dyDescent="0.25">
      <c r="A16" t="s">
        <v>86</v>
      </c>
      <c r="B16" s="18" t="s">
        <v>66</v>
      </c>
      <c r="C16" t="s">
        <v>63</v>
      </c>
      <c r="D16" t="s">
        <v>44</v>
      </c>
      <c r="E16" s="17">
        <v>0.9</v>
      </c>
      <c r="F16" t="s">
        <v>51</v>
      </c>
      <c r="H16" t="s">
        <v>56</v>
      </c>
    </row>
    <row r="17" spans="1:9" x14ac:dyDescent="0.25">
      <c r="A17" t="s">
        <v>85</v>
      </c>
      <c r="B17" t="s">
        <v>53</v>
      </c>
      <c r="C17" t="s">
        <v>63</v>
      </c>
      <c r="D17" t="s">
        <v>43</v>
      </c>
      <c r="E17" s="8">
        <v>1</v>
      </c>
      <c r="F17" t="s">
        <v>51</v>
      </c>
      <c r="H17" t="s">
        <v>84</v>
      </c>
      <c r="I17" s="9" t="s">
        <v>83</v>
      </c>
    </row>
    <row r="18" spans="1:9" x14ac:dyDescent="0.25">
      <c r="A18" t="s">
        <v>82</v>
      </c>
      <c r="B18" t="s">
        <v>53</v>
      </c>
      <c r="C18" t="s">
        <v>63</v>
      </c>
      <c r="D18" t="s">
        <v>41</v>
      </c>
      <c r="E18" s="8">
        <v>1</v>
      </c>
      <c r="F18" t="s">
        <v>51</v>
      </c>
      <c r="H18" t="s">
        <v>81</v>
      </c>
      <c r="I18" s="9" t="s">
        <v>80</v>
      </c>
    </row>
    <row r="19" spans="1:9" x14ac:dyDescent="0.25">
      <c r="A19" t="s">
        <v>79</v>
      </c>
      <c r="B19" t="s">
        <v>53</v>
      </c>
      <c r="C19" t="s">
        <v>52</v>
      </c>
      <c r="D19" t="s">
        <v>65</v>
      </c>
      <c r="E19" s="8">
        <v>1</v>
      </c>
      <c r="F19" t="s">
        <v>51</v>
      </c>
      <c r="H19" t="s">
        <v>56</v>
      </c>
    </row>
    <row r="20" spans="1:9" x14ac:dyDescent="0.25">
      <c r="A20" t="s">
        <v>78</v>
      </c>
      <c r="B20" t="s">
        <v>53</v>
      </c>
      <c r="C20" t="s">
        <v>77</v>
      </c>
      <c r="D20" t="s">
        <v>44</v>
      </c>
      <c r="E20" s="8">
        <v>0.8</v>
      </c>
      <c r="F20" t="s">
        <v>51</v>
      </c>
      <c r="H20" t="s">
        <v>56</v>
      </c>
    </row>
    <row r="21" spans="1:9" x14ac:dyDescent="0.25">
      <c r="A21" t="s">
        <v>76</v>
      </c>
      <c r="B21" t="s">
        <v>53</v>
      </c>
      <c r="C21" t="s">
        <v>52</v>
      </c>
      <c r="D21" t="s">
        <v>75</v>
      </c>
      <c r="E21" s="8">
        <v>1.2</v>
      </c>
      <c r="F21" t="s">
        <v>57</v>
      </c>
      <c r="H21" t="s">
        <v>50</v>
      </c>
      <c r="I21" s="9" t="s">
        <v>74</v>
      </c>
    </row>
    <row r="22" spans="1:9" x14ac:dyDescent="0.25">
      <c r="A22" t="s">
        <v>73</v>
      </c>
      <c r="B22" t="s">
        <v>53</v>
      </c>
      <c r="C22" t="s">
        <v>61</v>
      </c>
      <c r="D22" t="s">
        <v>72</v>
      </c>
      <c r="E22" s="8">
        <v>0.1</v>
      </c>
      <c r="F22" t="s">
        <v>51</v>
      </c>
    </row>
    <row r="23" spans="1:9" x14ac:dyDescent="0.25">
      <c r="A23" t="s">
        <v>71</v>
      </c>
      <c r="B23" t="s">
        <v>53</v>
      </c>
      <c r="C23" t="s">
        <v>70</v>
      </c>
      <c r="D23" t="s">
        <v>39</v>
      </c>
      <c r="E23" s="8">
        <v>0.8</v>
      </c>
      <c r="F23" t="s">
        <v>51</v>
      </c>
      <c r="H23" t="s">
        <v>69</v>
      </c>
      <c r="I23" s="9" t="s">
        <v>68</v>
      </c>
    </row>
    <row r="24" spans="1:9" x14ac:dyDescent="0.25">
      <c r="A24" t="s">
        <v>67</v>
      </c>
      <c r="B24" s="18" t="s">
        <v>66</v>
      </c>
      <c r="C24" t="s">
        <v>63</v>
      </c>
      <c r="D24" t="s">
        <v>65</v>
      </c>
      <c r="E24" s="17">
        <v>1.4</v>
      </c>
      <c r="F24" t="s">
        <v>51</v>
      </c>
      <c r="H24" t="s">
        <v>56</v>
      </c>
    </row>
    <row r="25" spans="1:9" x14ac:dyDescent="0.25">
      <c r="A25" t="s">
        <v>64</v>
      </c>
      <c r="B25" t="s">
        <v>53</v>
      </c>
      <c r="C25" t="s">
        <v>63</v>
      </c>
      <c r="D25" t="s">
        <v>38</v>
      </c>
      <c r="E25" s="8">
        <v>1</v>
      </c>
      <c r="F25" t="s">
        <v>57</v>
      </c>
    </row>
    <row r="26" spans="1:9" x14ac:dyDescent="0.25">
      <c r="A26" t="s">
        <v>62</v>
      </c>
      <c r="B26" t="s">
        <v>53</v>
      </c>
      <c r="C26" t="s">
        <v>61</v>
      </c>
      <c r="D26" t="s">
        <v>44</v>
      </c>
      <c r="E26" s="8">
        <v>0.6</v>
      </c>
      <c r="F26" t="s">
        <v>51</v>
      </c>
      <c r="H26" t="s">
        <v>56</v>
      </c>
    </row>
    <row r="27" spans="1:9" x14ac:dyDescent="0.25">
      <c r="A27" t="s">
        <v>60</v>
      </c>
      <c r="B27" t="s">
        <v>53</v>
      </c>
      <c r="C27" t="s">
        <v>59</v>
      </c>
      <c r="D27" t="s">
        <v>44</v>
      </c>
      <c r="E27" s="8">
        <v>4</v>
      </c>
      <c r="F27" t="s">
        <v>57</v>
      </c>
      <c r="H27" t="s">
        <v>56</v>
      </c>
    </row>
    <row r="28" spans="1:9" x14ac:dyDescent="0.25">
      <c r="A28" t="s">
        <v>58</v>
      </c>
      <c r="B28" t="s">
        <v>53</v>
      </c>
      <c r="C28" t="s">
        <v>58</v>
      </c>
      <c r="D28" t="s">
        <v>44</v>
      </c>
      <c r="E28" s="8">
        <v>2.1</v>
      </c>
      <c r="F28" t="s">
        <v>57</v>
      </c>
      <c r="H28" t="s">
        <v>56</v>
      </c>
    </row>
    <row r="29" spans="1:9" x14ac:dyDescent="0.25">
      <c r="A29" t="s">
        <v>55</v>
      </c>
      <c r="B29" t="s">
        <v>53</v>
      </c>
      <c r="C29" t="s">
        <v>52</v>
      </c>
      <c r="D29" t="s">
        <v>43</v>
      </c>
      <c r="E29" s="8">
        <v>0.3</v>
      </c>
      <c r="F29" t="s">
        <v>51</v>
      </c>
    </row>
    <row r="30" spans="1:9" x14ac:dyDescent="0.25">
      <c r="A30" t="s">
        <v>54</v>
      </c>
      <c r="B30" t="s">
        <v>53</v>
      </c>
      <c r="C30" t="s">
        <v>52</v>
      </c>
      <c r="D30" t="s">
        <v>40</v>
      </c>
      <c r="E30" s="8">
        <v>1.4</v>
      </c>
      <c r="F30" t="s">
        <v>51</v>
      </c>
      <c r="H30" t="s">
        <v>50</v>
      </c>
      <c r="I30" s="9" t="s">
        <v>49</v>
      </c>
    </row>
    <row r="34" spans="1:3" x14ac:dyDescent="0.25">
      <c r="A34" s="16" t="s">
        <v>48</v>
      </c>
      <c r="B34" s="15"/>
    </row>
    <row r="35" spans="1:3" x14ac:dyDescent="0.25">
      <c r="A35" t="s">
        <v>47</v>
      </c>
      <c r="B35" s="3">
        <f>SUM(E3:E5,E7:E9,E11:E15,E17:E20,E22:E23,E26,E29:E30)</f>
        <v>28.360000000000003</v>
      </c>
    </row>
    <row r="36" spans="1:3" x14ac:dyDescent="0.25">
      <c r="A36" t="s">
        <v>46</v>
      </c>
      <c r="B36">
        <f>SUM(E6,E10,E21,E25,E27:E28)</f>
        <v>10</v>
      </c>
    </row>
    <row r="39" spans="1:3" x14ac:dyDescent="0.25">
      <c r="A39" s="14" t="s">
        <v>45</v>
      </c>
      <c r="B39" s="13"/>
    </row>
    <row r="40" spans="1:3" x14ac:dyDescent="0.25">
      <c r="A40" t="s">
        <v>44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43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42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41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40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39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38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37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36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3" workbookViewId="0">
      <selection activeCell="B57" sqref="B57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152</v>
      </c>
      <c r="B1" s="5"/>
      <c r="C1" s="5"/>
    </row>
    <row r="2" spans="1:3" x14ac:dyDescent="0.25">
      <c r="A2" s="4" t="s">
        <v>149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151</v>
      </c>
    </row>
    <row r="6" spans="1:3" x14ac:dyDescent="0.25">
      <c r="A6">
        <v>2025</v>
      </c>
      <c r="B6">
        <v>272</v>
      </c>
      <c r="C6" t="s">
        <v>151</v>
      </c>
    </row>
    <row r="8" spans="1:3" x14ac:dyDescent="0.25">
      <c r="A8" s="6" t="s">
        <v>150</v>
      </c>
      <c r="B8" s="5"/>
      <c r="C8" s="5"/>
    </row>
    <row r="9" spans="1:3" x14ac:dyDescent="0.25">
      <c r="A9" s="4" t="s">
        <v>149</v>
      </c>
    </row>
    <row r="10" spans="1:3" x14ac:dyDescent="0.25">
      <c r="A10" s="36" t="s">
        <v>148</v>
      </c>
      <c r="B10" s="36" t="s">
        <v>147</v>
      </c>
      <c r="C10" s="1" t="s">
        <v>146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128</v>
      </c>
    </row>
    <row r="12" spans="1:3" x14ac:dyDescent="0.25">
      <c r="A12" s="34">
        <v>0.34</v>
      </c>
      <c r="B12" s="35">
        <f t="shared" si="0"/>
        <v>0.3300970873786408</v>
      </c>
      <c r="C12" t="s">
        <v>145</v>
      </c>
    </row>
    <row r="13" spans="1:3" x14ac:dyDescent="0.25">
      <c r="A13" s="34">
        <v>0.03</v>
      </c>
      <c r="B13" s="35">
        <f t="shared" si="0"/>
        <v>2.9126213592233007E-2</v>
      </c>
      <c r="C13" t="s">
        <v>144</v>
      </c>
    </row>
    <row r="14" spans="1:3" x14ac:dyDescent="0.25">
      <c r="A14" s="34">
        <v>0.03</v>
      </c>
      <c r="B14" s="35">
        <f t="shared" si="0"/>
        <v>2.9126213592233007E-2</v>
      </c>
      <c r="C14" t="s">
        <v>143</v>
      </c>
    </row>
    <row r="15" spans="1:3" x14ac:dyDescent="0.25">
      <c r="A15" s="34">
        <v>0.02</v>
      </c>
      <c r="B15" s="35">
        <f t="shared" si="0"/>
        <v>1.9417475728155338E-2</v>
      </c>
      <c r="C15" t="s">
        <v>142</v>
      </c>
    </row>
    <row r="16" spans="1:3" x14ac:dyDescent="0.25">
      <c r="A16" s="34">
        <v>0.04</v>
      </c>
      <c r="B16" s="35">
        <f t="shared" si="0"/>
        <v>3.8834951456310676E-2</v>
      </c>
      <c r="C16" t="s">
        <v>141</v>
      </c>
    </row>
    <row r="18" spans="1:2" x14ac:dyDescent="0.25">
      <c r="A18" s="6" t="s">
        <v>33</v>
      </c>
      <c r="B18" s="5"/>
    </row>
    <row r="19" spans="1:2" x14ac:dyDescent="0.25">
      <c r="A19" s="4" t="s">
        <v>140</v>
      </c>
    </row>
    <row r="20" spans="1:2" x14ac:dyDescent="0.25">
      <c r="A20" s="4" t="s">
        <v>139</v>
      </c>
    </row>
    <row r="21" spans="1:2" x14ac:dyDescent="0.25">
      <c r="A21" s="34">
        <v>0.7</v>
      </c>
    </row>
    <row r="22" spans="1:2" x14ac:dyDescent="0.25">
      <c r="A22" s="34" t="s">
        <v>138</v>
      </c>
    </row>
    <row r="24" spans="1:2" x14ac:dyDescent="0.25">
      <c r="A24" s="6" t="s">
        <v>137</v>
      </c>
      <c r="B24" s="5"/>
    </row>
    <row r="25" spans="1:2" x14ac:dyDescent="0.25">
      <c r="A25" s="1" t="s">
        <v>136</v>
      </c>
    </row>
    <row r="26" spans="1:2" x14ac:dyDescent="0.25">
      <c r="A26" s="4" t="s">
        <v>135</v>
      </c>
    </row>
    <row r="27" spans="1:2" x14ac:dyDescent="0.25">
      <c r="A27">
        <v>70</v>
      </c>
      <c r="B27" t="s">
        <v>134</v>
      </c>
    </row>
    <row r="28" spans="1:2" x14ac:dyDescent="0.25">
      <c r="A28" s="4" t="s">
        <v>133</v>
      </c>
    </row>
    <row r="29" spans="1:2" x14ac:dyDescent="0.25">
      <c r="A29">
        <v>80</v>
      </c>
      <c r="B29" t="s">
        <v>132</v>
      </c>
    </row>
    <row r="30" spans="1:2" x14ac:dyDescent="0.25">
      <c r="A30" t="s">
        <v>131</v>
      </c>
    </row>
    <row r="31" spans="1:2" x14ac:dyDescent="0.25">
      <c r="A31" s="3">
        <f>B5*B12</f>
        <v>82.524271844660205</v>
      </c>
      <c r="B31" t="s">
        <v>130</v>
      </c>
    </row>
    <row r="32" spans="1:2" ht="15.75" thickBot="1" x14ac:dyDescent="0.3"/>
    <row r="33" spans="1:8" x14ac:dyDescent="0.25">
      <c r="A33" s="33" t="s">
        <v>129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128</v>
      </c>
      <c r="C34" s="29" t="s">
        <v>51</v>
      </c>
      <c r="D34" s="29" t="s">
        <v>127</v>
      </c>
      <c r="E34" s="29" t="s">
        <v>126</v>
      </c>
      <c r="F34" s="29" t="s">
        <v>125</v>
      </c>
      <c r="G34" s="30" t="s">
        <v>124</v>
      </c>
      <c r="H34" s="29" t="s">
        <v>123</v>
      </c>
    </row>
    <row r="35" spans="1:8" x14ac:dyDescent="0.25">
      <c r="A35" s="28" t="s">
        <v>122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121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120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119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118</v>
      </c>
    </row>
    <row r="45" spans="1:8" x14ac:dyDescent="0.25">
      <c r="A45" s="12">
        <f>C36/A42</f>
        <v>0.87296479384337322</v>
      </c>
    </row>
    <row r="47" spans="1:8" x14ac:dyDescent="0.25">
      <c r="A47" s="1" t="s">
        <v>117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19" workbookViewId="0">
      <selection activeCell="C45" sqref="C45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27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163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157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17</v>
      </c>
      <c r="D49">
        <v>17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123</v>
      </c>
      <c r="C53">
        <f>SUM(C27:C51)</f>
        <v>70</v>
      </c>
      <c r="D53">
        <f>SUM(D27:D51)</f>
        <v>194</v>
      </c>
      <c r="E53" t="s">
        <v>158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workbookViewId="0">
      <selection activeCell="Q14" sqref="Q14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168</v>
      </c>
    </row>
    <row r="3" spans="1:31" x14ac:dyDescent="0.25">
      <c r="A3" t="s">
        <v>169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170</v>
      </c>
      <c r="B4" s="38">
        <v>8000000000000</v>
      </c>
      <c r="C4" s="38">
        <v>8092000000000</v>
      </c>
      <c r="D4" s="38">
        <v>8137000000000</v>
      </c>
      <c r="E4" s="38">
        <v>8182000000000</v>
      </c>
      <c r="F4" s="38">
        <v>8227000000000</v>
      </c>
      <c r="G4" s="38">
        <v>8272000000000</v>
      </c>
      <c r="H4" s="38">
        <v>8317000000000</v>
      </c>
      <c r="I4" s="38">
        <v>8361000000000</v>
      </c>
      <c r="J4" s="38">
        <v>8406000000000</v>
      </c>
      <c r="K4" s="38">
        <v>8450000000000</v>
      </c>
      <c r="L4" s="38">
        <v>8495000000000</v>
      </c>
      <c r="M4" s="38">
        <v>8540000000000</v>
      </c>
      <c r="N4" s="38">
        <v>8584000000000</v>
      </c>
      <c r="O4" s="38">
        <v>8627000000000</v>
      </c>
      <c r="P4" s="38">
        <v>8669000000000</v>
      </c>
      <c r="Q4" s="38">
        <v>8710000000000</v>
      </c>
      <c r="R4" s="38">
        <v>8749000000000</v>
      </c>
      <c r="S4" s="38">
        <v>8787000000000</v>
      </c>
      <c r="T4" s="38">
        <v>8824000000000</v>
      </c>
      <c r="U4" s="38">
        <v>8860000000000</v>
      </c>
      <c r="V4" s="38">
        <v>8894000000000</v>
      </c>
      <c r="W4" s="38">
        <v>8928000000000</v>
      </c>
      <c r="X4" s="38">
        <v>8961000000000</v>
      </c>
      <c r="Y4" s="38">
        <v>8992000000000</v>
      </c>
      <c r="Z4" s="38">
        <v>9023000000000</v>
      </c>
      <c r="AA4" s="38">
        <v>9054000000000</v>
      </c>
      <c r="AB4" s="38">
        <v>9083000000000</v>
      </c>
      <c r="AC4" s="38">
        <v>9113000000000</v>
      </c>
      <c r="AD4" s="38">
        <v>9142000000000</v>
      </c>
      <c r="AE4" s="38">
        <v>9170000000000</v>
      </c>
    </row>
    <row r="5" spans="1:31" x14ac:dyDescent="0.25">
      <c r="A5" t="s">
        <v>171</v>
      </c>
      <c r="B5" s="38">
        <v>2200000000000</v>
      </c>
      <c r="C5" s="38">
        <v>1973000000000</v>
      </c>
      <c r="D5" s="38">
        <v>1846000000000</v>
      </c>
      <c r="E5" s="38">
        <v>2290000000000</v>
      </c>
      <c r="F5" s="38">
        <v>2053000000000</v>
      </c>
      <c r="G5" s="38">
        <v>1649000000000</v>
      </c>
      <c r="H5" s="38">
        <v>1306000000000</v>
      </c>
      <c r="I5" s="38">
        <v>1034000000000</v>
      </c>
      <c r="J5" s="38">
        <v>845600000000</v>
      </c>
      <c r="K5" s="38">
        <v>768400000000</v>
      </c>
      <c r="L5" s="38">
        <v>762700000000</v>
      </c>
      <c r="M5" s="38">
        <v>782400000000</v>
      </c>
      <c r="N5" s="38">
        <v>776500000000</v>
      </c>
      <c r="O5" s="38">
        <v>794500000000</v>
      </c>
      <c r="P5" s="38">
        <v>833300000000</v>
      </c>
      <c r="Q5" s="38">
        <v>827600000000</v>
      </c>
      <c r="R5" s="38">
        <v>809500000000</v>
      </c>
      <c r="S5" s="38">
        <v>757700000000</v>
      </c>
      <c r="T5" s="38">
        <v>725300000000</v>
      </c>
      <c r="U5" s="38">
        <v>707200000000</v>
      </c>
      <c r="V5" s="38">
        <v>713800000000</v>
      </c>
      <c r="W5" s="38">
        <v>719000000000</v>
      </c>
      <c r="X5" s="38">
        <v>704900000000</v>
      </c>
      <c r="Y5" s="38">
        <v>683400000000</v>
      </c>
      <c r="Z5" s="38">
        <v>676500000000</v>
      </c>
      <c r="AA5" s="38">
        <v>664300000000</v>
      </c>
      <c r="AB5" s="38">
        <v>664300000000</v>
      </c>
      <c r="AC5" s="38">
        <v>668000000000</v>
      </c>
      <c r="AD5" s="38">
        <v>660800000000</v>
      </c>
      <c r="AE5" s="38">
        <v>638300000000</v>
      </c>
    </row>
    <row r="6" spans="1:31" x14ac:dyDescent="0.25">
      <c r="A6" t="s">
        <v>172</v>
      </c>
      <c r="B6" s="38">
        <v>33800000000000</v>
      </c>
      <c r="C6" s="38">
        <v>35820000000000</v>
      </c>
      <c r="D6" s="38">
        <v>35840000000000</v>
      </c>
      <c r="E6" s="38">
        <v>34940000000000</v>
      </c>
      <c r="F6" s="38">
        <v>35100000000000</v>
      </c>
      <c r="G6" s="38">
        <v>35540000000000</v>
      </c>
      <c r="H6" s="38">
        <v>35500000000000</v>
      </c>
      <c r="I6" s="38">
        <v>35790000000000</v>
      </c>
      <c r="J6" s="38">
        <v>36030000000000</v>
      </c>
      <c r="K6" s="38">
        <v>36380000000000</v>
      </c>
      <c r="L6" s="38">
        <v>36800000000000</v>
      </c>
      <c r="M6" s="38">
        <v>37300000000000</v>
      </c>
      <c r="N6" s="38">
        <v>37860000000000</v>
      </c>
      <c r="O6" s="38">
        <v>38350000000000</v>
      </c>
      <c r="P6" s="38">
        <v>38790000000000</v>
      </c>
      <c r="Q6" s="38">
        <v>39150000000000</v>
      </c>
      <c r="R6" s="38">
        <v>39500000000000</v>
      </c>
      <c r="S6" s="38">
        <v>39770000000000</v>
      </c>
      <c r="T6" s="38">
        <v>40000000000000</v>
      </c>
      <c r="U6" s="38">
        <v>40140000000000</v>
      </c>
      <c r="V6" s="38">
        <v>40260000000000</v>
      </c>
      <c r="W6" s="38">
        <v>40430000000000</v>
      </c>
      <c r="X6" s="38">
        <v>40540000000000</v>
      </c>
      <c r="Y6" s="38">
        <v>40610000000000</v>
      </c>
      <c r="Z6" s="38">
        <v>40760000000000</v>
      </c>
      <c r="AA6" s="38">
        <v>40600000000000</v>
      </c>
      <c r="AB6" s="38">
        <v>40800000000000</v>
      </c>
      <c r="AC6" s="38">
        <v>40870000000000</v>
      </c>
      <c r="AD6" s="38">
        <v>40950000000000</v>
      </c>
      <c r="AE6" s="38">
        <v>41310000000000</v>
      </c>
    </row>
    <row r="7" spans="1:31" x14ac:dyDescent="0.25">
      <c r="A7" t="s">
        <v>173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174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</row>
    <row r="9" spans="1:31" x14ac:dyDescent="0.25">
      <c r="A9" t="s">
        <v>175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176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177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178</v>
      </c>
      <c r="B12" s="38">
        <v>2300000000000</v>
      </c>
      <c r="C12" s="38">
        <v>2444000000000</v>
      </c>
      <c r="D12" s="38">
        <v>2545000000000</v>
      </c>
      <c r="E12" s="38">
        <v>2618000000000</v>
      </c>
      <c r="F12" s="38">
        <v>2657000000000</v>
      </c>
      <c r="G12" s="38">
        <v>2695000000000</v>
      </c>
      <c r="H12" s="38">
        <v>2716000000000</v>
      </c>
      <c r="I12" s="38">
        <v>2750000000000</v>
      </c>
      <c r="J12" s="38">
        <v>2746000000000</v>
      </c>
      <c r="K12" s="38">
        <v>2751000000000</v>
      </c>
      <c r="L12" s="38">
        <v>2736000000000</v>
      </c>
      <c r="M12" s="38">
        <v>2743000000000</v>
      </c>
      <c r="N12" s="38">
        <v>2749000000000</v>
      </c>
      <c r="O12" s="38">
        <v>2740000000000</v>
      </c>
      <c r="P12" s="38">
        <v>2733000000000</v>
      </c>
      <c r="Q12" s="38">
        <v>2721000000000</v>
      </c>
      <c r="R12" s="38">
        <v>2718000000000</v>
      </c>
      <c r="S12" s="38">
        <v>2709000000000</v>
      </c>
      <c r="T12" s="38">
        <v>2698000000000</v>
      </c>
      <c r="U12" s="38">
        <v>2678000000000</v>
      </c>
      <c r="V12" s="38">
        <v>2651000000000</v>
      </c>
      <c r="W12" s="38">
        <v>2657000000000</v>
      </c>
      <c r="X12" s="38">
        <v>2672000000000</v>
      </c>
      <c r="Y12" s="38">
        <v>2699000000000</v>
      </c>
      <c r="Z12" s="38">
        <v>2706000000000</v>
      </c>
      <c r="AA12" s="38">
        <v>2713000000000</v>
      </c>
      <c r="AB12" s="38">
        <v>2693000000000</v>
      </c>
      <c r="AC12" s="38">
        <v>2699000000000</v>
      </c>
      <c r="AD12" s="38">
        <v>2728000000000</v>
      </c>
      <c r="AE12" s="38">
        <v>2735000000000</v>
      </c>
    </row>
    <row r="13" spans="1:31" x14ac:dyDescent="0.25">
      <c r="A13" t="s">
        <v>179</v>
      </c>
      <c r="B13" s="38">
        <v>49700000000000</v>
      </c>
      <c r="C13" s="38">
        <v>54730000000000</v>
      </c>
      <c r="D13" s="38">
        <v>50710000000000</v>
      </c>
      <c r="E13" s="38">
        <v>48360000000000</v>
      </c>
      <c r="F13" s="38">
        <v>50130000000000</v>
      </c>
      <c r="G13" s="38">
        <v>51850000000000</v>
      </c>
      <c r="H13" s="38">
        <v>53210000000000</v>
      </c>
      <c r="I13" s="38">
        <v>54350000000000</v>
      </c>
      <c r="J13" s="38">
        <v>55140000000000</v>
      </c>
      <c r="K13" s="38">
        <v>55950000000000</v>
      </c>
      <c r="L13" s="38">
        <v>56980000000000</v>
      </c>
      <c r="M13" s="38">
        <v>58060000000000</v>
      </c>
      <c r="N13" s="38">
        <v>58990000000000</v>
      </c>
      <c r="O13" s="38">
        <v>60070000000000</v>
      </c>
      <c r="P13" s="38">
        <v>61080000000000</v>
      </c>
      <c r="Q13" s="38">
        <v>61890000000000</v>
      </c>
      <c r="R13" s="38">
        <v>62810000000000</v>
      </c>
      <c r="S13" s="38">
        <v>63490000000000</v>
      </c>
      <c r="T13" s="38">
        <v>64480000000000</v>
      </c>
      <c r="U13" s="38">
        <v>65710000000000</v>
      </c>
      <c r="V13" s="38">
        <v>66740000000000</v>
      </c>
      <c r="W13" s="38">
        <v>67730000000000</v>
      </c>
      <c r="X13" s="38">
        <v>68760000000000</v>
      </c>
      <c r="Y13" s="38">
        <v>69580000000000</v>
      </c>
      <c r="Z13" s="38">
        <v>70320000000000</v>
      </c>
      <c r="AA13" s="38">
        <v>71430000000000</v>
      </c>
      <c r="AB13" s="38">
        <v>72650000000000</v>
      </c>
      <c r="AC13" s="38">
        <v>73340000000000</v>
      </c>
      <c r="AD13" s="38">
        <v>74420000000000</v>
      </c>
      <c r="AE13" s="38">
        <v>76130000000000</v>
      </c>
    </row>
    <row r="14" spans="1:31" x14ac:dyDescent="0.25">
      <c r="A14" t="s">
        <v>180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182</v>
      </c>
      <c r="B16" s="38">
        <v>63800000000000</v>
      </c>
      <c r="C16" s="38">
        <v>72540000000000</v>
      </c>
      <c r="D16" s="38">
        <v>69310000000000</v>
      </c>
      <c r="E16" s="38">
        <v>68450000000000</v>
      </c>
      <c r="F16" s="38">
        <v>69560000000000</v>
      </c>
      <c r="G16" s="38">
        <v>70620000000000</v>
      </c>
      <c r="H16" s="38">
        <v>71310000000000</v>
      </c>
      <c r="I16" s="38">
        <v>71960000000000</v>
      </c>
      <c r="J16" s="38">
        <v>72820000000000</v>
      </c>
      <c r="K16" s="38">
        <v>73730000000000</v>
      </c>
      <c r="L16" s="38">
        <v>74610000000000</v>
      </c>
      <c r="M16" s="38">
        <v>75230000000000</v>
      </c>
      <c r="N16" s="38">
        <v>75510000000000</v>
      </c>
      <c r="O16" s="38">
        <v>76020000000000</v>
      </c>
      <c r="P16" s="38">
        <v>77170000000000</v>
      </c>
      <c r="Q16" s="38">
        <v>78090000000000</v>
      </c>
      <c r="R16" s="38">
        <v>78870000000000</v>
      </c>
      <c r="S16" s="38">
        <v>79710000000000</v>
      </c>
      <c r="T16" s="38">
        <v>80360000000000</v>
      </c>
      <c r="U16" s="38">
        <v>81230000000000</v>
      </c>
      <c r="V16" s="38">
        <v>82190000000000</v>
      </c>
      <c r="W16" s="38">
        <v>82950000000000</v>
      </c>
      <c r="X16" s="38">
        <v>83350000000000</v>
      </c>
      <c r="Y16" s="38">
        <v>84280000000000</v>
      </c>
      <c r="Z16" s="38">
        <v>85370000000000</v>
      </c>
      <c r="AA16" s="38">
        <v>86250000000000</v>
      </c>
      <c r="AB16" s="38">
        <v>87140000000000</v>
      </c>
      <c r="AC16" s="38">
        <v>87810000000000</v>
      </c>
      <c r="AD16" s="38">
        <v>88420000000000</v>
      </c>
      <c r="AE16" s="38">
        <v>89210000000000</v>
      </c>
    </row>
    <row r="17" spans="1:31" x14ac:dyDescent="0.25">
      <c r="A17" t="s">
        <v>183</v>
      </c>
      <c r="B17" s="38">
        <v>36800000000000</v>
      </c>
      <c r="C17" s="38">
        <v>43050000000000</v>
      </c>
      <c r="D17" s="38">
        <v>42350000000000</v>
      </c>
      <c r="E17" s="38">
        <v>41690000000000</v>
      </c>
      <c r="F17" s="38">
        <v>42640000000000</v>
      </c>
      <c r="G17" s="38">
        <v>44680000000000</v>
      </c>
      <c r="H17" s="38">
        <v>45730000000000</v>
      </c>
      <c r="I17" s="38">
        <v>45980000000000</v>
      </c>
      <c r="J17" s="38">
        <v>46210000000000</v>
      </c>
      <c r="K17" s="38">
        <v>45960000000000</v>
      </c>
      <c r="L17" s="38">
        <v>45860000000000</v>
      </c>
      <c r="M17" s="38">
        <v>46320000000000</v>
      </c>
      <c r="N17" s="38">
        <v>46170000000000</v>
      </c>
      <c r="O17" s="38">
        <v>46140000000000</v>
      </c>
      <c r="P17" s="38">
        <v>46280000000000</v>
      </c>
      <c r="Q17" s="38">
        <v>46400000000000</v>
      </c>
      <c r="R17" s="38">
        <v>46930000000000</v>
      </c>
      <c r="S17" s="38">
        <v>47270000000000</v>
      </c>
      <c r="T17" s="38">
        <v>47360000000000</v>
      </c>
      <c r="U17" s="38">
        <v>47560000000000</v>
      </c>
      <c r="V17" s="38">
        <v>47920000000000</v>
      </c>
      <c r="W17" s="38">
        <v>48300000000000</v>
      </c>
      <c r="X17" s="38">
        <v>48440000000000</v>
      </c>
      <c r="Y17" s="38">
        <v>48450000000000</v>
      </c>
      <c r="Z17" s="38">
        <v>48340000000000</v>
      </c>
      <c r="AA17" s="38">
        <v>48420000000000</v>
      </c>
      <c r="AB17" s="38">
        <v>48640000000000</v>
      </c>
      <c r="AC17" s="38">
        <v>48670000000000</v>
      </c>
      <c r="AD17" s="38">
        <v>48740000000000</v>
      </c>
      <c r="AE17" s="38">
        <v>49230000000000</v>
      </c>
    </row>
    <row r="18" spans="1:31" x14ac:dyDescent="0.25">
      <c r="A18" t="s">
        <v>184</v>
      </c>
      <c r="B18" s="38">
        <v>4400000000000</v>
      </c>
      <c r="C18" s="38">
        <v>5037000000000</v>
      </c>
      <c r="D18" s="38">
        <v>4975000000000</v>
      </c>
      <c r="E18" s="38">
        <v>5005000000000</v>
      </c>
      <c r="F18" s="38">
        <v>5151000000000</v>
      </c>
      <c r="G18" s="38">
        <v>5321000000000</v>
      </c>
      <c r="H18" s="38">
        <v>5434000000000</v>
      </c>
      <c r="I18" s="38">
        <v>5513000000000</v>
      </c>
      <c r="J18" s="38">
        <v>5556000000000</v>
      </c>
      <c r="K18" s="38">
        <v>5570000000000</v>
      </c>
      <c r="L18" s="38">
        <v>5593000000000</v>
      </c>
      <c r="M18" s="38">
        <v>5624000000000</v>
      </c>
      <c r="N18" s="38">
        <v>5674000000000</v>
      </c>
      <c r="O18" s="38">
        <v>5747000000000</v>
      </c>
      <c r="P18" s="38">
        <v>5822000000000</v>
      </c>
      <c r="Q18" s="38">
        <v>5876000000000</v>
      </c>
      <c r="R18" s="38">
        <v>5943000000000</v>
      </c>
      <c r="S18" s="38">
        <v>6008000000000</v>
      </c>
      <c r="T18" s="38">
        <v>6081000000000</v>
      </c>
      <c r="U18" s="38">
        <v>6126000000000</v>
      </c>
      <c r="V18" s="38">
        <v>6203000000000</v>
      </c>
      <c r="W18" s="38">
        <v>6301000000000</v>
      </c>
      <c r="X18" s="38">
        <v>6373000000000</v>
      </c>
      <c r="Y18" s="38">
        <v>6419000000000</v>
      </c>
      <c r="Z18" s="38">
        <v>6501000000000</v>
      </c>
      <c r="AA18" s="38">
        <v>6600000000000</v>
      </c>
      <c r="AB18" s="38">
        <v>6683000000000</v>
      </c>
      <c r="AC18" s="38">
        <v>6711000000000</v>
      </c>
      <c r="AD18" s="38">
        <v>6762000000000</v>
      </c>
      <c r="AE18" s="38">
        <v>6864000000000</v>
      </c>
    </row>
    <row r="19" spans="1:31" x14ac:dyDescent="0.25">
      <c r="A19" t="s">
        <v>185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186</v>
      </c>
      <c r="B20" s="38">
        <v>1007000000</v>
      </c>
      <c r="C20" s="38">
        <v>1136000000</v>
      </c>
      <c r="D20" s="38">
        <v>1136000000</v>
      </c>
      <c r="E20" s="38">
        <v>1148000000</v>
      </c>
      <c r="F20" s="38">
        <v>1176000000</v>
      </c>
      <c r="G20" s="38">
        <v>1204000000</v>
      </c>
      <c r="H20" s="38">
        <v>1230000000</v>
      </c>
      <c r="I20" s="38">
        <v>1253000000</v>
      </c>
      <c r="J20" s="38">
        <v>1272000000</v>
      </c>
      <c r="K20" s="38">
        <v>1288000000</v>
      </c>
      <c r="L20" s="38">
        <v>1297000000</v>
      </c>
      <c r="M20" s="38">
        <v>1324000000</v>
      </c>
      <c r="N20" s="38">
        <v>1361000000</v>
      </c>
      <c r="O20" s="38">
        <v>1397000000</v>
      </c>
      <c r="P20" s="38">
        <v>1435000000</v>
      </c>
      <c r="Q20" s="38">
        <v>1474000000</v>
      </c>
      <c r="R20" s="38">
        <v>1515000000</v>
      </c>
      <c r="S20" s="38">
        <v>1560000000</v>
      </c>
      <c r="T20" s="38">
        <v>1604000000</v>
      </c>
      <c r="U20" s="38">
        <v>1650000000</v>
      </c>
      <c r="V20" s="38">
        <v>1699000000</v>
      </c>
      <c r="W20" s="38">
        <v>1743000000</v>
      </c>
      <c r="X20" s="38">
        <v>1791000000</v>
      </c>
      <c r="Y20" s="38">
        <v>1838000000</v>
      </c>
      <c r="Z20" s="38">
        <v>1883000000</v>
      </c>
      <c r="AA20" s="38">
        <v>1930000000</v>
      </c>
      <c r="AB20" s="38">
        <v>1979000000</v>
      </c>
      <c r="AC20" s="38">
        <v>2029000000</v>
      </c>
      <c r="AD20" s="38">
        <v>2078000000</v>
      </c>
      <c r="AE20" s="38">
        <v>2136000000</v>
      </c>
    </row>
    <row r="21" spans="1:31" x14ac:dyDescent="0.25">
      <c r="A21" t="s">
        <v>187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188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189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190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191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192</v>
      </c>
      <c r="B26" s="38">
        <v>27500000000000</v>
      </c>
      <c r="C26" s="38">
        <v>30040000000000</v>
      </c>
      <c r="D26" s="38">
        <v>28740000000000</v>
      </c>
      <c r="E26" s="38">
        <v>26780000000000</v>
      </c>
      <c r="F26" s="38">
        <v>26570000000000</v>
      </c>
      <c r="G26" s="38">
        <v>26840000000000</v>
      </c>
      <c r="H26" s="38">
        <v>26420000000000</v>
      </c>
      <c r="I26" s="38">
        <v>26060000000000</v>
      </c>
      <c r="J26" s="38">
        <v>25910000000000</v>
      </c>
      <c r="K26" s="38">
        <v>25890000000000</v>
      </c>
      <c r="L26" s="38">
        <v>25770000000000</v>
      </c>
      <c r="M26" s="38">
        <v>25810000000000</v>
      </c>
      <c r="N26" s="38">
        <v>25950000000000</v>
      </c>
      <c r="O26" s="38">
        <v>26330000000000</v>
      </c>
      <c r="P26" s="38">
        <v>26740000000000</v>
      </c>
      <c r="Q26" s="38">
        <v>27120000000000</v>
      </c>
      <c r="R26" s="38">
        <v>27430000000000</v>
      </c>
      <c r="S26" s="38">
        <v>27680000000000</v>
      </c>
      <c r="T26" s="38">
        <v>27840000000000</v>
      </c>
      <c r="U26" s="38">
        <v>27950000000000</v>
      </c>
      <c r="V26" s="38">
        <v>28090000000000</v>
      </c>
      <c r="W26" s="38">
        <v>28260000000000</v>
      </c>
      <c r="X26" s="38">
        <v>28260000000000</v>
      </c>
      <c r="Y26" s="38">
        <v>28200000000000</v>
      </c>
      <c r="Z26" s="38">
        <v>28280000000000</v>
      </c>
      <c r="AA26" s="38">
        <v>27970000000000</v>
      </c>
      <c r="AB26" s="38">
        <v>28040000000000</v>
      </c>
      <c r="AC26" s="38">
        <v>28140000000000</v>
      </c>
      <c r="AD26" s="38">
        <v>28210000000000</v>
      </c>
      <c r="AE26" s="38">
        <v>28410000000000</v>
      </c>
    </row>
    <row r="27" spans="1:31" x14ac:dyDescent="0.25">
      <c r="A27" t="s">
        <v>193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194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169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195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196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197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198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199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200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201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202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206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207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208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209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216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217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219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222</v>
      </c>
      <c r="B58" s="38">
        <v>19502000000</v>
      </c>
      <c r="C58" s="38">
        <v>19502000000</v>
      </c>
      <c r="D58" s="38">
        <v>19975400000</v>
      </c>
      <c r="E58" s="38">
        <v>20354100000</v>
      </c>
      <c r="F58" s="38">
        <v>20732700000</v>
      </c>
      <c r="G58" s="38">
        <v>20922100000</v>
      </c>
      <c r="H58" s="38">
        <v>20922100000</v>
      </c>
      <c r="I58" s="38">
        <v>21206100000</v>
      </c>
      <c r="J58" s="38">
        <v>21206100000</v>
      </c>
      <c r="K58" s="38">
        <v>21111400000</v>
      </c>
      <c r="L58" s="38">
        <v>21111400000</v>
      </c>
      <c r="M58" s="38">
        <v>21016700000</v>
      </c>
      <c r="N58" s="38">
        <v>21016700000</v>
      </c>
      <c r="O58" s="38">
        <v>20827400000</v>
      </c>
      <c r="P58" s="38">
        <v>20638100000</v>
      </c>
      <c r="Q58" s="38">
        <v>20543400000</v>
      </c>
      <c r="R58" s="38">
        <v>20354100000</v>
      </c>
      <c r="S58" s="38">
        <v>20259400000</v>
      </c>
      <c r="T58" s="38">
        <v>20259400000</v>
      </c>
      <c r="U58" s="38">
        <v>20259400000</v>
      </c>
      <c r="V58" s="38">
        <v>20259400000</v>
      </c>
      <c r="W58" s="38">
        <v>20259400000</v>
      </c>
      <c r="X58" s="38">
        <v>20164700000</v>
      </c>
      <c r="Y58" s="38">
        <v>20164700000</v>
      </c>
      <c r="Z58" s="38">
        <v>20164700000</v>
      </c>
      <c r="AA58" s="38">
        <v>20164700000</v>
      </c>
      <c r="AB58" s="38">
        <v>20070000000</v>
      </c>
      <c r="AC58" s="38">
        <v>19975400000</v>
      </c>
      <c r="AD58" s="38">
        <v>19975400000</v>
      </c>
      <c r="AE58" s="38">
        <v>20070000000</v>
      </c>
    </row>
    <row r="59" spans="1:31" x14ac:dyDescent="0.25">
      <c r="A59" t="s">
        <v>223</v>
      </c>
      <c r="B59" s="38">
        <v>2092490000000</v>
      </c>
      <c r="C59" s="38">
        <v>2124210000000</v>
      </c>
      <c r="D59" s="38">
        <v>2148160000000</v>
      </c>
      <c r="E59" s="38">
        <v>2166330000000</v>
      </c>
      <c r="F59" s="38">
        <v>2184510000000</v>
      </c>
      <c r="G59" s="38">
        <v>2197390000000</v>
      </c>
      <c r="H59" s="38">
        <v>2206950000000</v>
      </c>
      <c r="I59" s="38">
        <v>2218970000000</v>
      </c>
      <c r="J59" s="38">
        <v>2229380000000</v>
      </c>
      <c r="K59" s="38">
        <v>2238470000000</v>
      </c>
      <c r="L59" s="38">
        <v>2244530000000</v>
      </c>
      <c r="M59" s="38">
        <v>2248600000000</v>
      </c>
      <c r="N59" s="38">
        <v>2251440000000</v>
      </c>
      <c r="O59" s="38">
        <v>2252290000000</v>
      </c>
      <c r="P59" s="38">
        <v>2252960000000</v>
      </c>
      <c r="Q59" s="38">
        <v>2253430000000</v>
      </c>
      <c r="R59" s="38">
        <v>2254570000000</v>
      </c>
      <c r="S59" s="38">
        <v>2256460000000</v>
      </c>
      <c r="T59" s="38">
        <v>2257310000000</v>
      </c>
      <c r="U59" s="38">
        <v>2258830000000</v>
      </c>
      <c r="V59" s="38">
        <v>2262140000000</v>
      </c>
      <c r="W59" s="38">
        <v>2264890000000</v>
      </c>
      <c r="X59" s="38">
        <v>2267540000000</v>
      </c>
      <c r="Y59" s="38">
        <v>2268860000000</v>
      </c>
      <c r="Z59" s="38">
        <v>2269430000000</v>
      </c>
      <c r="AA59" s="38">
        <v>2269810000000</v>
      </c>
      <c r="AB59" s="38">
        <v>2269430000000</v>
      </c>
      <c r="AC59" s="38">
        <v>2267440000000</v>
      </c>
      <c r="AD59" s="38">
        <v>2267250000000</v>
      </c>
      <c r="AE59" s="38">
        <v>2270190000000</v>
      </c>
    </row>
    <row r="60" spans="1:31" x14ac:dyDescent="0.25">
      <c r="A60" t="s">
        <v>224</v>
      </c>
      <c r="B60" s="38">
        <v>11632100000000</v>
      </c>
      <c r="C60" s="38">
        <v>12915700000000</v>
      </c>
      <c r="D60" s="38">
        <v>12082400000000</v>
      </c>
      <c r="E60" s="38">
        <v>12242900000000</v>
      </c>
      <c r="F60" s="38">
        <v>12401400000000</v>
      </c>
      <c r="G60" s="38">
        <v>12562200000000</v>
      </c>
      <c r="H60" s="38">
        <v>12719100000000</v>
      </c>
      <c r="I60" s="38">
        <v>12864600000000</v>
      </c>
      <c r="J60" s="38">
        <v>12993600000000</v>
      </c>
      <c r="K60" s="38">
        <v>13106200000000</v>
      </c>
      <c r="L60" s="38">
        <v>13202500000000</v>
      </c>
      <c r="M60" s="38">
        <v>13279800000000</v>
      </c>
      <c r="N60" s="38">
        <v>13334100000000</v>
      </c>
      <c r="O60" s="38">
        <v>13367100000000</v>
      </c>
      <c r="P60" s="38">
        <v>13380400000000</v>
      </c>
      <c r="Q60" s="38">
        <v>13384000000000</v>
      </c>
      <c r="R60" s="38">
        <v>13388300000000</v>
      </c>
      <c r="S60" s="38">
        <v>13393500000000</v>
      </c>
      <c r="T60" s="38">
        <v>13398600000000</v>
      </c>
      <c r="U60" s="38">
        <v>13405700000000</v>
      </c>
      <c r="V60" s="38">
        <v>13413500000000</v>
      </c>
      <c r="W60" s="38">
        <v>13422700000000</v>
      </c>
      <c r="X60" s="38">
        <v>13432200000000</v>
      </c>
      <c r="Y60" s="38">
        <v>13441500000000</v>
      </c>
      <c r="Z60" s="38">
        <v>13450200000000</v>
      </c>
      <c r="AA60" s="38">
        <v>13458900000000</v>
      </c>
      <c r="AB60" s="38">
        <v>13468900000000</v>
      </c>
      <c r="AC60" s="38">
        <v>13478500000000</v>
      </c>
      <c r="AD60" s="38">
        <v>13486700000000</v>
      </c>
      <c r="AE60" s="38">
        <v>13498000000000</v>
      </c>
    </row>
    <row r="61" spans="1:31" x14ac:dyDescent="0.25">
      <c r="A61" t="s">
        <v>225</v>
      </c>
      <c r="B61" s="38">
        <v>106076000000</v>
      </c>
      <c r="C61" s="38">
        <v>366845000000</v>
      </c>
      <c r="D61" s="38">
        <v>330156000000</v>
      </c>
      <c r="E61" s="38">
        <v>334578000000</v>
      </c>
      <c r="F61" s="38">
        <v>339719000000</v>
      </c>
      <c r="G61" s="38">
        <v>346993000000</v>
      </c>
      <c r="H61" s="38">
        <v>355097000000</v>
      </c>
      <c r="I61" s="38">
        <v>362789000000</v>
      </c>
      <c r="J61" s="38">
        <v>369563000000</v>
      </c>
      <c r="K61" s="38">
        <v>375284000000</v>
      </c>
      <c r="L61" s="38">
        <v>380501000000</v>
      </c>
      <c r="M61" s="38">
        <v>386428000000</v>
      </c>
      <c r="N61" s="38">
        <v>391513000000</v>
      </c>
      <c r="O61" s="38">
        <v>396071000000</v>
      </c>
      <c r="P61" s="38">
        <v>400404000000</v>
      </c>
      <c r="Q61" s="38">
        <v>404428000000</v>
      </c>
      <c r="R61" s="38">
        <v>408904000000</v>
      </c>
      <c r="S61" s="38">
        <v>413805000000</v>
      </c>
      <c r="T61" s="38">
        <v>418594000000</v>
      </c>
      <c r="U61" s="38">
        <v>424063000000</v>
      </c>
      <c r="V61" s="38">
        <v>430056000000</v>
      </c>
      <c r="W61" s="38">
        <v>436310000000</v>
      </c>
      <c r="X61" s="38">
        <v>442637000000</v>
      </c>
      <c r="Y61" s="38">
        <v>448821000000</v>
      </c>
      <c r="Z61" s="38">
        <v>454790000000</v>
      </c>
      <c r="AA61" s="38">
        <v>460853000000</v>
      </c>
      <c r="AB61" s="38">
        <v>467360000000</v>
      </c>
      <c r="AC61" s="38">
        <v>473507000000</v>
      </c>
      <c r="AD61" s="38">
        <v>478943000000</v>
      </c>
      <c r="AE61" s="38">
        <v>485987000000</v>
      </c>
    </row>
    <row r="62" spans="1:31" x14ac:dyDescent="0.25">
      <c r="A62" t="s">
        <v>226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227</v>
      </c>
      <c r="B63" s="38">
        <v>5190830000000</v>
      </c>
      <c r="C63" s="38">
        <v>3112750000000</v>
      </c>
      <c r="D63" s="38">
        <v>2735460000000</v>
      </c>
      <c r="E63" s="38">
        <v>2579110000000</v>
      </c>
      <c r="F63" s="38">
        <v>2463860000000</v>
      </c>
      <c r="G63" s="38">
        <v>2402410000000</v>
      </c>
      <c r="H63" s="38">
        <v>2346150000000</v>
      </c>
      <c r="I63" s="38">
        <v>2292150000000</v>
      </c>
      <c r="J63" s="38">
        <v>2240080000000</v>
      </c>
      <c r="K63" s="38">
        <v>2188650000000</v>
      </c>
      <c r="L63" s="38">
        <v>2144520000000</v>
      </c>
      <c r="M63" s="38">
        <v>2104070000000</v>
      </c>
      <c r="N63" s="38">
        <v>2064810000000</v>
      </c>
      <c r="O63" s="38">
        <v>2025030000000</v>
      </c>
      <c r="P63" s="38">
        <v>1986080000000</v>
      </c>
      <c r="Q63" s="38">
        <v>1933740000000</v>
      </c>
      <c r="R63" s="38">
        <v>1885860000000</v>
      </c>
      <c r="S63" s="38">
        <v>1847950000000</v>
      </c>
      <c r="T63" s="38">
        <v>1788890000000</v>
      </c>
      <c r="U63" s="38">
        <v>1755050000000</v>
      </c>
      <c r="V63" s="38">
        <v>1716280000000</v>
      </c>
      <c r="W63" s="38">
        <v>1668400000000</v>
      </c>
      <c r="X63" s="38">
        <v>1613050000000</v>
      </c>
      <c r="Y63" s="38">
        <v>1555910000000</v>
      </c>
      <c r="Z63" s="38">
        <v>1504030000000</v>
      </c>
      <c r="AA63" s="38">
        <v>1452780000000</v>
      </c>
      <c r="AB63" s="38">
        <v>1402990000000</v>
      </c>
      <c r="AC63" s="38">
        <v>1348980000000</v>
      </c>
      <c r="AD63" s="38">
        <v>1297430000000</v>
      </c>
      <c r="AE63" s="38">
        <v>1255370000000</v>
      </c>
    </row>
    <row r="64" spans="1:31" x14ac:dyDescent="0.25">
      <c r="A64" t="s">
        <v>228</v>
      </c>
      <c r="B64" s="38">
        <v>2272080000000</v>
      </c>
      <c r="C64" s="38">
        <v>2272080000000</v>
      </c>
      <c r="D64" s="38">
        <v>2272080000000</v>
      </c>
      <c r="E64" s="38">
        <v>16402000000</v>
      </c>
      <c r="F64" s="38">
        <v>16402000000</v>
      </c>
      <c r="G64" s="38">
        <v>16402000000</v>
      </c>
      <c r="H64" s="38">
        <v>16402000000</v>
      </c>
      <c r="I64" s="38">
        <v>16402000000</v>
      </c>
      <c r="J64" s="38">
        <v>16402000000</v>
      </c>
      <c r="K64" s="38">
        <v>16402000000</v>
      </c>
      <c r="L64" s="38">
        <v>16402000000</v>
      </c>
      <c r="M64" s="38">
        <v>16402000000</v>
      </c>
      <c r="N64" s="38">
        <v>16402000000</v>
      </c>
      <c r="O64" s="38">
        <v>16402000000</v>
      </c>
      <c r="P64" s="38">
        <v>16402000000</v>
      </c>
      <c r="Q64" s="38">
        <v>16402000000</v>
      </c>
      <c r="R64" s="38">
        <v>16402000000</v>
      </c>
      <c r="S64" s="38">
        <v>16402000000</v>
      </c>
      <c r="T64" s="38">
        <v>16402000000</v>
      </c>
      <c r="U64" s="38">
        <v>16402000000</v>
      </c>
      <c r="V64" s="38">
        <v>16402000000</v>
      </c>
      <c r="W64" s="38">
        <v>16402000000</v>
      </c>
      <c r="X64" s="38">
        <v>16402000000</v>
      </c>
      <c r="Y64" s="38">
        <v>16402000000</v>
      </c>
      <c r="Z64" s="38">
        <v>28007600000</v>
      </c>
      <c r="AA64" s="38">
        <v>659616000000</v>
      </c>
      <c r="AB64" s="38">
        <v>1399310000000</v>
      </c>
      <c r="AC64" s="38">
        <v>2517110000000</v>
      </c>
      <c r="AD64" s="38">
        <v>2885670000000</v>
      </c>
      <c r="AE64" s="38">
        <v>2885670000000</v>
      </c>
    </row>
    <row r="65" spans="1:31" x14ac:dyDescent="0.25">
      <c r="A65" t="s">
        <v>229</v>
      </c>
      <c r="B65" s="38">
        <v>9334890000000</v>
      </c>
      <c r="C65" s="38">
        <v>5775140000000</v>
      </c>
      <c r="D65" s="38">
        <v>5408150000000</v>
      </c>
      <c r="E65" s="38">
        <v>5474160000000</v>
      </c>
      <c r="F65" s="38">
        <v>5545340000000</v>
      </c>
      <c r="G65" s="38">
        <v>5614400000000</v>
      </c>
      <c r="H65" s="38">
        <v>5678660000000</v>
      </c>
      <c r="I65" s="38">
        <v>5737010000000</v>
      </c>
      <c r="J65" s="38">
        <v>5788560000000</v>
      </c>
      <c r="K65" s="38">
        <v>5832860000000</v>
      </c>
      <c r="L65" s="38">
        <v>5869810000000</v>
      </c>
      <c r="M65" s="38">
        <v>5898580000000</v>
      </c>
      <c r="N65" s="38">
        <v>5918330000000</v>
      </c>
      <c r="O65" s="38">
        <v>5928950000000</v>
      </c>
      <c r="P65" s="38">
        <v>5929980000000</v>
      </c>
      <c r="Q65" s="38">
        <v>5925460000000</v>
      </c>
      <c r="R65" s="38">
        <v>5921010000000</v>
      </c>
      <c r="S65" s="38">
        <v>5915810000000</v>
      </c>
      <c r="T65" s="38">
        <v>5911150000000</v>
      </c>
      <c r="U65" s="38">
        <v>5907180000000</v>
      </c>
      <c r="V65" s="38">
        <v>5902740000000</v>
      </c>
      <c r="W65" s="38">
        <v>5898110000000</v>
      </c>
      <c r="X65" s="38">
        <v>5893310000000</v>
      </c>
      <c r="Y65" s="38">
        <v>5888250000000</v>
      </c>
      <c r="Z65" s="38">
        <v>5882800000000</v>
      </c>
      <c r="AA65" s="38">
        <v>5878370000000</v>
      </c>
      <c r="AB65" s="38">
        <v>5874140000000</v>
      </c>
      <c r="AC65" s="38">
        <v>5868710000000</v>
      </c>
      <c r="AD65" s="38">
        <v>5864110000000</v>
      </c>
      <c r="AE65" s="38">
        <v>5860950000000</v>
      </c>
    </row>
    <row r="66" spans="1:31" x14ac:dyDescent="0.25">
      <c r="A66" t="s">
        <v>230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232</v>
      </c>
      <c r="B68" s="38">
        <v>16366600000000</v>
      </c>
      <c r="C68" s="38">
        <v>12260400000000</v>
      </c>
      <c r="D68" s="38">
        <v>10887000000000</v>
      </c>
      <c r="E68" s="38">
        <v>10625100000000</v>
      </c>
      <c r="F68" s="38">
        <v>10561100000000</v>
      </c>
      <c r="G68" s="38">
        <v>10509100000000</v>
      </c>
      <c r="H68" s="38">
        <v>10408400000000</v>
      </c>
      <c r="I68" s="38">
        <v>10222600000000</v>
      </c>
      <c r="J68" s="38">
        <v>9795410000000</v>
      </c>
      <c r="K68" s="38">
        <v>9371220000000</v>
      </c>
      <c r="L68" s="38">
        <v>8961660000000</v>
      </c>
      <c r="M68" s="38">
        <v>8536910000000</v>
      </c>
      <c r="N68" s="38">
        <v>8102240000000</v>
      </c>
      <c r="O68" s="38">
        <v>7690040000000</v>
      </c>
      <c r="P68" s="38">
        <v>7309590000000</v>
      </c>
      <c r="Q68" s="38">
        <v>6921800000000</v>
      </c>
      <c r="R68" s="38">
        <v>6530590000000</v>
      </c>
      <c r="S68" s="38">
        <v>6162900000000</v>
      </c>
      <c r="T68" s="38">
        <v>5953990000000</v>
      </c>
      <c r="U68" s="38">
        <v>5786930000000</v>
      </c>
      <c r="V68" s="38">
        <v>5624280000000</v>
      </c>
      <c r="W68" s="38">
        <v>5442730000000</v>
      </c>
      <c r="X68" s="38">
        <v>5244010000000</v>
      </c>
      <c r="Y68" s="38">
        <v>5045360000000</v>
      </c>
      <c r="Z68" s="38">
        <v>4894490000000</v>
      </c>
      <c r="AA68" s="38">
        <v>4740580000000</v>
      </c>
      <c r="AB68" s="38">
        <v>4590940000000</v>
      </c>
      <c r="AC68" s="38">
        <v>4444520000000</v>
      </c>
      <c r="AD68" s="38">
        <v>4297190000000</v>
      </c>
      <c r="AE68" s="38">
        <v>4156080000000</v>
      </c>
    </row>
    <row r="69" spans="1:31" x14ac:dyDescent="0.25">
      <c r="A69" t="s">
        <v>233</v>
      </c>
      <c r="B69" s="38">
        <v>3431200000000</v>
      </c>
      <c r="C69" s="38">
        <v>11732800000000</v>
      </c>
      <c r="D69" s="38">
        <v>10611400000000</v>
      </c>
      <c r="E69" s="38">
        <v>10369300000000</v>
      </c>
      <c r="F69" s="38">
        <v>10380100000000</v>
      </c>
      <c r="G69" s="38">
        <v>10544500000000</v>
      </c>
      <c r="H69" s="38">
        <v>10567600000000</v>
      </c>
      <c r="I69" s="38">
        <v>10468700000000</v>
      </c>
      <c r="J69" s="38">
        <v>10361400000000</v>
      </c>
      <c r="K69" s="38">
        <v>10140500000000</v>
      </c>
      <c r="L69" s="38">
        <v>9937840000000</v>
      </c>
      <c r="M69" s="38">
        <v>9833780000000</v>
      </c>
      <c r="N69" s="38">
        <v>9594700000000</v>
      </c>
      <c r="O69" s="38">
        <v>9367850000000</v>
      </c>
      <c r="P69" s="38">
        <v>9160230000000</v>
      </c>
      <c r="Q69" s="38">
        <v>8948190000000</v>
      </c>
      <c r="R69" s="38">
        <v>8791610000000</v>
      </c>
      <c r="S69" s="38">
        <v>8567470000000</v>
      </c>
      <c r="T69" s="38">
        <v>8307820000000</v>
      </c>
      <c r="U69" s="38">
        <v>8092610000000</v>
      </c>
      <c r="V69" s="38">
        <v>7926190000000</v>
      </c>
      <c r="W69" s="38">
        <v>7780980000000</v>
      </c>
      <c r="X69" s="38">
        <v>7604230000000</v>
      </c>
      <c r="Y69" s="38">
        <v>7410440000000</v>
      </c>
      <c r="Z69" s="38">
        <v>7204670000000</v>
      </c>
      <c r="AA69" s="38">
        <v>7025930000000</v>
      </c>
      <c r="AB69" s="38">
        <v>6866220000000</v>
      </c>
      <c r="AC69" s="38">
        <v>6677580000000</v>
      </c>
      <c r="AD69" s="38">
        <v>6512410000000</v>
      </c>
      <c r="AE69" s="38">
        <v>6404560000000</v>
      </c>
    </row>
    <row r="70" spans="1:31" x14ac:dyDescent="0.25">
      <c r="A70" t="s">
        <v>234</v>
      </c>
      <c r="B70" s="38">
        <v>91263500000</v>
      </c>
      <c r="C70" s="38">
        <v>315620000000</v>
      </c>
      <c r="D70" s="38">
        <v>284054000000</v>
      </c>
      <c r="E70" s="38">
        <v>287858000000</v>
      </c>
      <c r="F70" s="38">
        <v>292281000000</v>
      </c>
      <c r="G70" s="38">
        <v>298540000000</v>
      </c>
      <c r="H70" s="38">
        <v>305512000000</v>
      </c>
      <c r="I70" s="38">
        <v>312131000000</v>
      </c>
      <c r="J70" s="38">
        <v>317959000000</v>
      </c>
      <c r="K70" s="38">
        <v>322881000000</v>
      </c>
      <c r="L70" s="38">
        <v>327369000000</v>
      </c>
      <c r="M70" s="38">
        <v>332468000000</v>
      </c>
      <c r="N70" s="38">
        <v>336843000000</v>
      </c>
      <c r="O70" s="38">
        <v>340765000000</v>
      </c>
      <c r="P70" s="38">
        <v>344494000000</v>
      </c>
      <c r="Q70" s="38">
        <v>347956000000</v>
      </c>
      <c r="R70" s="38">
        <v>351807000000</v>
      </c>
      <c r="S70" s="38">
        <v>356024000000</v>
      </c>
      <c r="T70" s="38">
        <v>360143000000</v>
      </c>
      <c r="U70" s="38">
        <v>364848000000</v>
      </c>
      <c r="V70" s="38">
        <v>370004000000</v>
      </c>
      <c r="W70" s="38">
        <v>375385000000</v>
      </c>
      <c r="X70" s="38">
        <v>380829000000</v>
      </c>
      <c r="Y70" s="38">
        <v>386149000000</v>
      </c>
      <c r="Z70" s="38">
        <v>391285000000</v>
      </c>
      <c r="AA70" s="38">
        <v>396502000000</v>
      </c>
      <c r="AB70" s="38">
        <v>402099000000</v>
      </c>
      <c r="AC70" s="38">
        <v>407389000000</v>
      </c>
      <c r="AD70" s="38">
        <v>412065000000</v>
      </c>
      <c r="AE70" s="38">
        <v>418125000000</v>
      </c>
    </row>
    <row r="71" spans="1:31" x14ac:dyDescent="0.25">
      <c r="A71" t="s">
        <v>235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236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237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238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239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241</v>
      </c>
      <c r="B77" s="38">
        <v>331286000000</v>
      </c>
      <c r="C77" s="38">
        <v>1145710000000</v>
      </c>
      <c r="D77" s="38">
        <v>1031120000000</v>
      </c>
      <c r="E77" s="38">
        <v>1044930000000</v>
      </c>
      <c r="F77" s="38">
        <v>1060980000000</v>
      </c>
      <c r="G77" s="38">
        <v>1083700000000</v>
      </c>
      <c r="H77" s="38">
        <v>1109010000000</v>
      </c>
      <c r="I77" s="38">
        <v>1133030000000</v>
      </c>
      <c r="J77" s="38">
        <v>1154190000000</v>
      </c>
      <c r="K77" s="38">
        <v>1172050000000</v>
      </c>
      <c r="L77" s="38">
        <v>1188350000000</v>
      </c>
      <c r="M77" s="38">
        <v>1206860000000</v>
      </c>
      <c r="N77" s="38">
        <v>1222740000000</v>
      </c>
      <c r="O77" s="38">
        <v>1236980000000</v>
      </c>
      <c r="P77" s="38">
        <v>1250510000000</v>
      </c>
      <c r="Q77" s="38">
        <v>1263080000000</v>
      </c>
      <c r="R77" s="38">
        <v>1277060000000</v>
      </c>
      <c r="S77" s="38">
        <v>1292360000000</v>
      </c>
      <c r="T77" s="38">
        <v>1307320000000</v>
      </c>
      <c r="U77" s="38">
        <v>1324400000000</v>
      </c>
      <c r="V77" s="38">
        <v>1343110000000</v>
      </c>
      <c r="W77" s="38">
        <v>1362650000000</v>
      </c>
      <c r="X77" s="38">
        <v>1382410000000</v>
      </c>
      <c r="Y77" s="38">
        <v>1401720000000</v>
      </c>
      <c r="Z77" s="38">
        <v>1420360000000</v>
      </c>
      <c r="AA77" s="38">
        <v>1439300000000</v>
      </c>
      <c r="AB77" s="38">
        <v>1459620000000</v>
      </c>
      <c r="AC77" s="38">
        <v>1478820000000</v>
      </c>
      <c r="AD77" s="38">
        <v>1495800000000</v>
      </c>
      <c r="AE77" s="38">
        <v>1517800000000</v>
      </c>
    </row>
    <row r="78" spans="1:31" x14ac:dyDescent="0.25">
      <c r="A78" t="s">
        <v>242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245</v>
      </c>
      <c r="B81" s="38">
        <v>4960930000000</v>
      </c>
      <c r="C81" s="38">
        <v>6352660000000</v>
      </c>
      <c r="D81" s="38">
        <v>6078450000000</v>
      </c>
      <c r="E81" s="38">
        <v>6077280000000</v>
      </c>
      <c r="F81" s="38">
        <v>6106780000000</v>
      </c>
      <c r="G81" s="38">
        <v>6150980000000</v>
      </c>
      <c r="H81" s="38">
        <v>6189710000000</v>
      </c>
      <c r="I81" s="38">
        <v>6217090000000</v>
      </c>
      <c r="J81" s="38">
        <v>6246330000000</v>
      </c>
      <c r="K81" s="38">
        <v>6269460000000</v>
      </c>
      <c r="L81" s="38">
        <v>6294560000000</v>
      </c>
      <c r="M81" s="38">
        <v>6347670000000</v>
      </c>
      <c r="N81" s="38">
        <v>6370540000000</v>
      </c>
      <c r="O81" s="38">
        <v>6393250000000</v>
      </c>
      <c r="P81" s="38">
        <v>6415220000000</v>
      </c>
      <c r="Q81" s="38">
        <v>6435220000000</v>
      </c>
      <c r="R81" s="38">
        <v>6471940000000</v>
      </c>
      <c r="S81" s="38">
        <v>6503720000000</v>
      </c>
      <c r="T81" s="38">
        <v>6534660000000</v>
      </c>
      <c r="U81" s="38">
        <v>6559540000000</v>
      </c>
      <c r="V81" s="38">
        <v>6575350000000</v>
      </c>
      <c r="W81" s="38">
        <v>6593980000000</v>
      </c>
      <c r="X81" s="38">
        <v>6612970000000</v>
      </c>
      <c r="Y81" s="38">
        <v>6630910000000</v>
      </c>
      <c r="Z81" s="38">
        <v>6647990000000</v>
      </c>
      <c r="AA81" s="38">
        <v>6621150000000</v>
      </c>
      <c r="AB81" s="38">
        <v>6598010000000</v>
      </c>
      <c r="AC81" s="38">
        <v>6578800000000</v>
      </c>
      <c r="AD81" s="38">
        <v>6564050000000</v>
      </c>
      <c r="AE81" s="38">
        <v>6552430000000</v>
      </c>
    </row>
    <row r="82" spans="1:31" x14ac:dyDescent="0.25">
      <c r="A82" t="s">
        <v>246</v>
      </c>
      <c r="B82" s="38">
        <v>7932630000000</v>
      </c>
      <c r="C82" s="38">
        <v>9201560000000</v>
      </c>
      <c r="D82" s="38">
        <v>8769440000000</v>
      </c>
      <c r="E82" s="38">
        <v>8698440000000</v>
      </c>
      <c r="F82" s="38">
        <v>8673930000000</v>
      </c>
      <c r="G82" s="38">
        <v>8645280000000</v>
      </c>
      <c r="H82" s="38">
        <v>8557570000000</v>
      </c>
      <c r="I82" s="38">
        <v>8518680000000</v>
      </c>
      <c r="J82" s="38">
        <v>8474160000000</v>
      </c>
      <c r="K82" s="38">
        <v>8452620000000</v>
      </c>
      <c r="L82" s="38">
        <v>8427630000000</v>
      </c>
      <c r="M82" s="38">
        <v>8432300000000</v>
      </c>
      <c r="N82" s="38">
        <v>8434840000000</v>
      </c>
      <c r="O82" s="38">
        <v>8425450000000</v>
      </c>
      <c r="P82" s="38">
        <v>8423810000000</v>
      </c>
      <c r="Q82" s="38">
        <v>8429800000000</v>
      </c>
      <c r="R82" s="38">
        <v>8443440000000</v>
      </c>
      <c r="S82" s="38">
        <v>8448580000000</v>
      </c>
      <c r="T82" s="38">
        <v>8468320000000</v>
      </c>
      <c r="U82" s="38">
        <v>8470450000000</v>
      </c>
      <c r="V82" s="38">
        <v>8478030000000</v>
      </c>
      <c r="W82" s="38">
        <v>8493260000000</v>
      </c>
      <c r="X82" s="38">
        <v>8529870000000</v>
      </c>
      <c r="Y82" s="38">
        <v>8565050000000</v>
      </c>
      <c r="Z82" s="38">
        <v>8583090000000</v>
      </c>
      <c r="AA82" s="38">
        <v>8601290000000</v>
      </c>
      <c r="AB82" s="38">
        <v>8596040000000</v>
      </c>
      <c r="AC82" s="38">
        <v>8602620000000</v>
      </c>
      <c r="AD82" s="38">
        <v>8619700000000</v>
      </c>
      <c r="AE82" s="38">
        <v>8647880000000</v>
      </c>
    </row>
    <row r="83" spans="1:31" x14ac:dyDescent="0.25">
      <c r="A83" t="s">
        <v>247</v>
      </c>
      <c r="B83" s="38">
        <v>108060000000000</v>
      </c>
      <c r="C83" s="38">
        <v>117089000000000</v>
      </c>
      <c r="D83" s="38">
        <v>118557000000000</v>
      </c>
      <c r="E83" s="38">
        <v>117895000000000</v>
      </c>
      <c r="F83" s="38">
        <v>118358000000000</v>
      </c>
      <c r="G83" s="38">
        <v>119903000000000</v>
      </c>
      <c r="H83" s="38">
        <v>119851000000000</v>
      </c>
      <c r="I83" s="38">
        <v>121522000000000</v>
      </c>
      <c r="J83" s="38">
        <v>121751000000000</v>
      </c>
      <c r="K83" s="38">
        <v>122357000000000</v>
      </c>
      <c r="L83" s="38">
        <v>122978000000000</v>
      </c>
      <c r="M83" s="38">
        <v>124547000000000</v>
      </c>
      <c r="N83" s="38">
        <v>125502000000000</v>
      </c>
      <c r="O83" s="38">
        <v>126432000000000</v>
      </c>
      <c r="P83" s="38">
        <v>127005000000000</v>
      </c>
      <c r="Q83" s="38">
        <v>128539000000000</v>
      </c>
      <c r="R83" s="38">
        <v>129511000000000</v>
      </c>
      <c r="S83" s="38">
        <v>130025000000000</v>
      </c>
      <c r="T83" s="38">
        <v>131132000000000</v>
      </c>
      <c r="U83" s="38">
        <v>131080000000000</v>
      </c>
      <c r="V83" s="38">
        <v>131205000000000</v>
      </c>
      <c r="W83" s="38">
        <v>132139000000000</v>
      </c>
      <c r="X83" s="38">
        <v>133112000000000</v>
      </c>
      <c r="Y83" s="38">
        <v>134488000000000</v>
      </c>
      <c r="Z83" s="38">
        <v>134947000000000</v>
      </c>
      <c r="AA83" s="38">
        <v>135495000000000</v>
      </c>
      <c r="AB83" s="38">
        <v>135570000000000</v>
      </c>
      <c r="AC83" s="38">
        <v>137116000000000</v>
      </c>
      <c r="AD83" s="38">
        <v>137924000000000</v>
      </c>
      <c r="AE83" s="38">
        <v>138401000000000</v>
      </c>
    </row>
    <row r="84" spans="1:31" x14ac:dyDescent="0.25">
      <c r="A84" t="s">
        <v>248</v>
      </c>
      <c r="B84" s="38">
        <v>11110900000000</v>
      </c>
      <c r="C84" s="38">
        <v>12888200000000</v>
      </c>
      <c r="D84" s="38">
        <v>12283000000000</v>
      </c>
      <c r="E84" s="38">
        <v>12183500000000</v>
      </c>
      <c r="F84" s="38">
        <v>12149200000000</v>
      </c>
      <c r="G84" s="38">
        <v>12109100000000</v>
      </c>
      <c r="H84" s="38">
        <v>11986300000000</v>
      </c>
      <c r="I84" s="38">
        <v>11931800000000</v>
      </c>
      <c r="J84" s="38">
        <v>11869400000000</v>
      </c>
      <c r="K84" s="38">
        <v>11839200000000</v>
      </c>
      <c r="L84" s="38">
        <v>11804300000000</v>
      </c>
      <c r="M84" s="38">
        <v>11810800000000</v>
      </c>
      <c r="N84" s="38">
        <v>11814300000000</v>
      </c>
      <c r="O84" s="38">
        <v>11801200000000</v>
      </c>
      <c r="P84" s="38">
        <v>11798800000000</v>
      </c>
      <c r="Q84" s="38">
        <v>11807300000000</v>
      </c>
      <c r="R84" s="38">
        <v>11826400000000</v>
      </c>
      <c r="S84" s="38">
        <v>11833600000000</v>
      </c>
      <c r="T84" s="38">
        <v>11861200000000</v>
      </c>
      <c r="U84" s="38">
        <v>11864200000000</v>
      </c>
      <c r="V84" s="38">
        <v>11874800000000</v>
      </c>
      <c r="W84" s="38">
        <v>11896200000000</v>
      </c>
      <c r="X84" s="38">
        <v>11947500000000</v>
      </c>
      <c r="Y84" s="38">
        <v>11996800000000</v>
      </c>
      <c r="Z84" s="38">
        <v>12022000000000</v>
      </c>
      <c r="AA84" s="38">
        <v>12047400000000</v>
      </c>
      <c r="AB84" s="38">
        <v>12040100000000</v>
      </c>
      <c r="AC84" s="38">
        <v>12049300000000</v>
      </c>
      <c r="AD84" s="38">
        <v>12073300000000</v>
      </c>
      <c r="AE84" s="38">
        <v>12112700000000</v>
      </c>
    </row>
    <row r="85" spans="1:31" x14ac:dyDescent="0.25">
      <c r="A85" t="s">
        <v>249</v>
      </c>
      <c r="B85" s="38">
        <v>48585900000000</v>
      </c>
      <c r="C85" s="38">
        <v>45392800000000</v>
      </c>
      <c r="D85" s="38">
        <v>44476500000000</v>
      </c>
      <c r="E85" s="38">
        <v>45402100000000</v>
      </c>
      <c r="F85" s="38">
        <v>45714500000000</v>
      </c>
      <c r="G85" s="38">
        <v>46207700000000</v>
      </c>
      <c r="H85" s="38">
        <v>46492100000000</v>
      </c>
      <c r="I85" s="38">
        <v>46344400000000</v>
      </c>
      <c r="J85" s="38">
        <v>46052800000000</v>
      </c>
      <c r="K85" s="38">
        <v>45714900000000</v>
      </c>
      <c r="L85" s="38">
        <v>45389400000000</v>
      </c>
      <c r="M85" s="38">
        <v>45066000000000</v>
      </c>
      <c r="N85" s="38">
        <v>44741500000000</v>
      </c>
      <c r="O85" s="38">
        <v>44519200000000</v>
      </c>
      <c r="P85" s="38">
        <v>44383200000000</v>
      </c>
      <c r="Q85" s="38">
        <v>44416700000000</v>
      </c>
      <c r="R85" s="38">
        <v>44435300000000</v>
      </c>
      <c r="S85" s="38">
        <v>44420600000000</v>
      </c>
      <c r="T85" s="38">
        <v>44622300000000</v>
      </c>
      <c r="U85" s="38">
        <v>44645700000000</v>
      </c>
      <c r="V85" s="38">
        <v>44729200000000</v>
      </c>
      <c r="W85" s="38">
        <v>44947100000000</v>
      </c>
      <c r="X85" s="38">
        <v>45222400000000</v>
      </c>
      <c r="Y85" s="38">
        <v>45508000000000</v>
      </c>
      <c r="Z85" s="38">
        <v>45738400000000</v>
      </c>
      <c r="AA85" s="38">
        <v>45645700000000</v>
      </c>
      <c r="AB85" s="38">
        <v>45906700000000</v>
      </c>
      <c r="AC85" s="38">
        <v>46183600000000</v>
      </c>
      <c r="AD85" s="38">
        <v>46467000000000</v>
      </c>
      <c r="AE85" s="38">
        <v>46732900000000</v>
      </c>
    </row>
    <row r="86" spans="1:31" x14ac:dyDescent="0.25">
      <c r="A86" t="s">
        <v>250</v>
      </c>
      <c r="B86" s="38">
        <v>5537710000000</v>
      </c>
      <c r="C86" s="38">
        <v>5512670000000</v>
      </c>
      <c r="D86" s="38">
        <v>5099170000000</v>
      </c>
      <c r="E86" s="38">
        <v>5322020000000</v>
      </c>
      <c r="F86" s="38">
        <v>5397320000000</v>
      </c>
      <c r="G86" s="38">
        <v>5512300000000</v>
      </c>
      <c r="H86" s="38">
        <v>5596130000000</v>
      </c>
      <c r="I86" s="38">
        <v>5645800000000</v>
      </c>
      <c r="J86" s="38">
        <v>5659910000000</v>
      </c>
      <c r="K86" s="38">
        <v>5657580000000</v>
      </c>
      <c r="L86" s="38">
        <v>5647440000000</v>
      </c>
      <c r="M86" s="38">
        <v>5654760000000</v>
      </c>
      <c r="N86" s="38">
        <v>5664050000000</v>
      </c>
      <c r="O86" s="38">
        <v>5682200000000</v>
      </c>
      <c r="P86" s="38">
        <v>5709950000000</v>
      </c>
      <c r="Q86" s="38">
        <v>5759560000000</v>
      </c>
      <c r="R86" s="38">
        <v>5810650000000</v>
      </c>
      <c r="S86" s="38">
        <v>5855540000000</v>
      </c>
      <c r="T86" s="38">
        <v>5931630000000</v>
      </c>
      <c r="U86" s="38">
        <v>5985490000000</v>
      </c>
      <c r="V86" s="38">
        <v>6055050000000</v>
      </c>
      <c r="W86" s="38">
        <v>6138940000000</v>
      </c>
      <c r="X86" s="38">
        <v>6231680000000</v>
      </c>
      <c r="Y86" s="38">
        <v>6321990000000</v>
      </c>
      <c r="Z86" s="38">
        <v>6398450000000</v>
      </c>
      <c r="AA86" s="38">
        <v>6438140000000</v>
      </c>
      <c r="AB86" s="38">
        <v>6529460000000</v>
      </c>
      <c r="AC86" s="38">
        <v>6617700000000</v>
      </c>
      <c r="AD86" s="38">
        <v>6697390000000</v>
      </c>
      <c r="AE86" s="38">
        <v>6788710000000</v>
      </c>
    </row>
    <row r="87" spans="1:31" x14ac:dyDescent="0.25">
      <c r="A87" t="s">
        <v>251</v>
      </c>
      <c r="B87" s="38">
        <v>3097290000000</v>
      </c>
      <c r="C87" s="38">
        <v>2967540000000</v>
      </c>
      <c r="D87" s="38">
        <v>2643090000000</v>
      </c>
      <c r="E87" s="38">
        <v>2562530000000</v>
      </c>
      <c r="F87" s="38">
        <v>2598190000000</v>
      </c>
      <c r="G87" s="38">
        <v>2587510000000</v>
      </c>
      <c r="H87" s="38">
        <v>2593330000000</v>
      </c>
      <c r="I87" s="38">
        <v>2619390000000</v>
      </c>
      <c r="J87" s="38">
        <v>2637240000000</v>
      </c>
      <c r="K87" s="38">
        <v>2627220000000</v>
      </c>
      <c r="L87" s="38">
        <v>2615080000000</v>
      </c>
      <c r="M87" s="38">
        <v>2617910000000</v>
      </c>
      <c r="N87" s="38">
        <v>2618710000000</v>
      </c>
      <c r="O87" s="38">
        <v>2621540000000</v>
      </c>
      <c r="P87" s="38">
        <v>2610770000000</v>
      </c>
      <c r="Q87" s="38">
        <v>2580100000000</v>
      </c>
      <c r="R87" s="38">
        <v>2576980000000</v>
      </c>
      <c r="S87" s="38">
        <v>2567170000000</v>
      </c>
      <c r="T87" s="38">
        <v>2567500000000</v>
      </c>
      <c r="U87" s="38">
        <v>2569790000000</v>
      </c>
      <c r="V87" s="38">
        <v>2581740000000</v>
      </c>
      <c r="W87" s="38">
        <v>2590340000000</v>
      </c>
      <c r="X87" s="38">
        <v>2587620000000</v>
      </c>
      <c r="Y87" s="38">
        <v>2579240000000</v>
      </c>
      <c r="Z87" s="38">
        <v>2562770000000</v>
      </c>
      <c r="AA87" s="38">
        <v>2543730000000</v>
      </c>
      <c r="AB87" s="38">
        <v>2543570000000</v>
      </c>
      <c r="AC87" s="38">
        <v>2536620000000</v>
      </c>
      <c r="AD87" s="38">
        <v>2532580000000</v>
      </c>
      <c r="AE87" s="38">
        <v>2546860000000</v>
      </c>
    </row>
    <row r="88" spans="1:31" x14ac:dyDescent="0.25">
      <c r="A88" t="s">
        <v>252</v>
      </c>
      <c r="B88" s="38">
        <v>29767700000000</v>
      </c>
      <c r="C88" s="38">
        <v>30450100000000</v>
      </c>
      <c r="D88" s="38">
        <v>28925900000000</v>
      </c>
      <c r="E88" s="38">
        <v>28614800000000</v>
      </c>
      <c r="F88" s="38">
        <v>27988100000000</v>
      </c>
      <c r="G88" s="38">
        <v>27779000000000</v>
      </c>
      <c r="H88" s="38">
        <v>27512200000000</v>
      </c>
      <c r="I88" s="38">
        <v>27181200000000</v>
      </c>
      <c r="J88" s="38">
        <v>26783900000000</v>
      </c>
      <c r="K88" s="38">
        <v>26364700000000</v>
      </c>
      <c r="L88" s="38">
        <v>25998200000000</v>
      </c>
      <c r="M88" s="38">
        <v>25665700000000</v>
      </c>
      <c r="N88" s="38">
        <v>25282700000000</v>
      </c>
      <c r="O88" s="38">
        <v>24957500000000</v>
      </c>
      <c r="P88" s="38">
        <v>24672200000000</v>
      </c>
      <c r="Q88" s="38">
        <v>24424300000000</v>
      </c>
      <c r="R88" s="38">
        <v>24185100000000</v>
      </c>
      <c r="S88" s="38">
        <v>23862400000000</v>
      </c>
      <c r="T88" s="38">
        <v>23710400000000</v>
      </c>
      <c r="U88" s="38">
        <v>23436400000000</v>
      </c>
      <c r="V88" s="38">
        <v>23200800000000</v>
      </c>
      <c r="W88" s="38">
        <v>23066400000000</v>
      </c>
      <c r="X88" s="38">
        <v>22970200000000</v>
      </c>
      <c r="Y88" s="38">
        <v>22837000000000</v>
      </c>
      <c r="Z88" s="38">
        <v>22657000000000</v>
      </c>
      <c r="AA88" s="38">
        <v>22553500000000</v>
      </c>
      <c r="AB88" s="38">
        <v>22536100000000</v>
      </c>
      <c r="AC88" s="38">
        <v>22447700000000</v>
      </c>
      <c r="AD88" s="38">
        <v>22391900000000</v>
      </c>
      <c r="AE88" s="38">
        <v>22405900000000</v>
      </c>
    </row>
    <row r="89" spans="1:31" x14ac:dyDescent="0.25">
      <c r="A89" t="s">
        <v>253</v>
      </c>
      <c r="B89" s="38">
        <v>43963500000000</v>
      </c>
      <c r="C89" s="38">
        <v>72533600000000</v>
      </c>
      <c r="D89" s="38">
        <v>72939500000000</v>
      </c>
      <c r="E89" s="38">
        <v>63711800000000</v>
      </c>
      <c r="F89" s="38">
        <v>63809400000000</v>
      </c>
      <c r="G89" s="38">
        <v>64492800000000</v>
      </c>
      <c r="H89" s="38">
        <v>64317700000000</v>
      </c>
      <c r="I89" s="38">
        <v>65557800000000</v>
      </c>
      <c r="J89" s="38">
        <v>67224900000000</v>
      </c>
      <c r="K89" s="38">
        <v>68595700000000</v>
      </c>
      <c r="L89" s="38">
        <v>68291500000000</v>
      </c>
      <c r="M89" s="38">
        <v>67945300000000</v>
      </c>
      <c r="N89" s="38">
        <v>67966300000000</v>
      </c>
      <c r="O89" s="38">
        <v>67984600000000</v>
      </c>
      <c r="P89" s="38">
        <v>67916500000000</v>
      </c>
      <c r="Q89" s="38">
        <v>68113700000000</v>
      </c>
      <c r="R89" s="38">
        <v>67781500000000</v>
      </c>
      <c r="S89" s="38">
        <v>68258500000000</v>
      </c>
      <c r="T89" s="38">
        <v>68177300000000</v>
      </c>
      <c r="U89" s="38">
        <v>68143900000000</v>
      </c>
      <c r="V89" s="38">
        <v>68496700000000</v>
      </c>
      <c r="W89" s="38">
        <v>68299900000000</v>
      </c>
      <c r="X89" s="38">
        <v>68223500000000</v>
      </c>
      <c r="Y89" s="38">
        <v>68335400000000</v>
      </c>
      <c r="Z89" s="38">
        <v>68746100000000</v>
      </c>
      <c r="AA89" s="38">
        <v>66105900000000</v>
      </c>
      <c r="AB89" s="38">
        <v>66332400000000</v>
      </c>
      <c r="AC89" s="38">
        <v>68064800000000</v>
      </c>
      <c r="AD89" s="38">
        <v>68719600000000</v>
      </c>
      <c r="AE89" s="38">
        <v>69250700000000</v>
      </c>
    </row>
    <row r="90" spans="1:31" x14ac:dyDescent="0.25">
      <c r="A90" t="s">
        <v>254</v>
      </c>
      <c r="B90" s="38">
        <v>108608000000000</v>
      </c>
      <c r="C90" s="38">
        <v>116940000000000</v>
      </c>
      <c r="D90" s="38">
        <v>108084000000000</v>
      </c>
      <c r="E90" s="38">
        <v>110028000000000</v>
      </c>
      <c r="F90" s="38">
        <v>114260000000000</v>
      </c>
      <c r="G90" s="38">
        <v>120306000000000</v>
      </c>
      <c r="H90" s="38">
        <v>124867000000000</v>
      </c>
      <c r="I90" s="38">
        <v>128140000000000</v>
      </c>
      <c r="J90" s="38">
        <v>129345000000000</v>
      </c>
      <c r="K90" s="38">
        <v>130260000000000</v>
      </c>
      <c r="L90" s="38">
        <v>131481000000000</v>
      </c>
      <c r="M90" s="38">
        <v>132998000000000</v>
      </c>
      <c r="N90" s="38">
        <v>134323000000000</v>
      </c>
      <c r="O90" s="38">
        <v>136173000000000</v>
      </c>
      <c r="P90" s="38">
        <v>138096000000000</v>
      </c>
      <c r="Q90" s="38">
        <v>140012000000000</v>
      </c>
      <c r="R90" s="38">
        <v>142004000000000</v>
      </c>
      <c r="S90" s="38">
        <v>143425000000000</v>
      </c>
      <c r="T90" s="38">
        <v>145808000000000</v>
      </c>
      <c r="U90" s="38">
        <v>147974000000000</v>
      </c>
      <c r="V90" s="38">
        <v>150150000000000</v>
      </c>
      <c r="W90" s="38">
        <v>152323000000000</v>
      </c>
      <c r="X90" s="38">
        <v>154718000000000</v>
      </c>
      <c r="Y90" s="38">
        <v>156702000000000</v>
      </c>
      <c r="Z90" s="38">
        <v>158472000000000</v>
      </c>
      <c r="AA90" s="38">
        <v>160785000000000</v>
      </c>
      <c r="AB90" s="38">
        <v>163523000000000</v>
      </c>
      <c r="AC90" s="38">
        <v>165472000000000</v>
      </c>
      <c r="AD90" s="38">
        <v>168051000000000</v>
      </c>
      <c r="AE90" s="38">
        <v>171607000000000</v>
      </c>
    </row>
    <row r="91" spans="1:31" x14ac:dyDescent="0.25">
      <c r="A91" t="s">
        <v>255</v>
      </c>
      <c r="B91" s="38">
        <v>4303610000000</v>
      </c>
      <c r="C91" s="38">
        <v>4287550000000</v>
      </c>
      <c r="D91" s="38">
        <v>4164370000000</v>
      </c>
      <c r="E91" s="38">
        <v>4203690000000</v>
      </c>
      <c r="F91" s="38">
        <v>4280320000000</v>
      </c>
      <c r="G91" s="38">
        <v>4396930000000</v>
      </c>
      <c r="H91" s="38">
        <v>4483160000000</v>
      </c>
      <c r="I91" s="38">
        <v>4536740000000</v>
      </c>
      <c r="J91" s="38">
        <v>4573000000000</v>
      </c>
      <c r="K91" s="38">
        <v>4593790000000</v>
      </c>
      <c r="L91" s="38">
        <v>4620660000000</v>
      </c>
      <c r="M91" s="38">
        <v>4666230000000</v>
      </c>
      <c r="N91" s="38">
        <v>4706800000000</v>
      </c>
      <c r="O91" s="38">
        <v>4753380000000</v>
      </c>
      <c r="P91" s="38">
        <v>4816390000000</v>
      </c>
      <c r="Q91" s="38">
        <v>4875240000000</v>
      </c>
      <c r="R91" s="38">
        <v>4927810000000</v>
      </c>
      <c r="S91" s="38">
        <v>4975970000000</v>
      </c>
      <c r="T91" s="38">
        <v>5035900000000</v>
      </c>
      <c r="U91" s="38">
        <v>5082890000000</v>
      </c>
      <c r="V91" s="38">
        <v>5144890000000</v>
      </c>
      <c r="W91" s="38">
        <v>5212250000000</v>
      </c>
      <c r="X91" s="38">
        <v>5290620000000</v>
      </c>
      <c r="Y91" s="38">
        <v>5357730000000</v>
      </c>
      <c r="Z91" s="38">
        <v>5413500000000</v>
      </c>
      <c r="AA91" s="38">
        <v>5462690000000</v>
      </c>
      <c r="AB91" s="38">
        <v>5535540000000</v>
      </c>
      <c r="AC91" s="38">
        <v>5598680000000</v>
      </c>
      <c r="AD91" s="38">
        <v>5665640000000</v>
      </c>
      <c r="AE91" s="38">
        <v>5761940000000</v>
      </c>
    </row>
    <row r="92" spans="1:31" x14ac:dyDescent="0.25">
      <c r="A92" t="s">
        <v>256</v>
      </c>
      <c r="B92" s="38">
        <v>5723100000000</v>
      </c>
      <c r="C92" s="38">
        <v>5525720000000</v>
      </c>
      <c r="D92" s="38">
        <v>5011230000000</v>
      </c>
      <c r="E92" s="38">
        <v>5030910000000</v>
      </c>
      <c r="F92" s="38">
        <v>4951640000000</v>
      </c>
      <c r="G92" s="38">
        <v>4959990000000</v>
      </c>
      <c r="H92" s="38">
        <v>4898200000000</v>
      </c>
      <c r="I92" s="38">
        <v>4813550000000</v>
      </c>
      <c r="J92" s="38">
        <v>4717870000000</v>
      </c>
      <c r="K92" s="38">
        <v>4605290000000</v>
      </c>
      <c r="L92" s="38">
        <v>4489090000000</v>
      </c>
      <c r="M92" s="38">
        <v>4379350000000</v>
      </c>
      <c r="N92" s="38">
        <v>4296930000000</v>
      </c>
      <c r="O92" s="38">
        <v>4229850000000</v>
      </c>
      <c r="P92" s="38">
        <v>4177440000000</v>
      </c>
      <c r="Q92" s="38">
        <v>4141220000000</v>
      </c>
      <c r="R92" s="38">
        <v>4117580000000</v>
      </c>
      <c r="S92" s="38">
        <v>4087400000000</v>
      </c>
      <c r="T92" s="38">
        <v>4121860000000</v>
      </c>
      <c r="U92" s="38">
        <v>4125450000000</v>
      </c>
      <c r="V92" s="38">
        <v>4119370000000</v>
      </c>
      <c r="W92" s="38">
        <v>4135160000000</v>
      </c>
      <c r="X92" s="38">
        <v>4116450000000</v>
      </c>
      <c r="Y92" s="38">
        <v>4116180000000</v>
      </c>
      <c r="Z92" s="38">
        <v>4122330000000</v>
      </c>
      <c r="AA92" s="38">
        <v>4148380000000</v>
      </c>
      <c r="AB92" s="38">
        <v>4154160000000</v>
      </c>
      <c r="AC92" s="38">
        <v>4139600000000</v>
      </c>
      <c r="AD92" s="38">
        <v>4140110000000</v>
      </c>
      <c r="AE92" s="38">
        <v>4141380000000</v>
      </c>
    </row>
    <row r="93" spans="1:31" x14ac:dyDescent="0.25">
      <c r="A93" t="s">
        <v>257</v>
      </c>
      <c r="B93" s="38">
        <v>4350300000000</v>
      </c>
      <c r="C93" s="38">
        <v>5351000000000</v>
      </c>
      <c r="D93" s="38">
        <v>5476380000000</v>
      </c>
      <c r="E93" s="38">
        <v>5959650000000</v>
      </c>
      <c r="F93" s="38">
        <v>6550950000000</v>
      </c>
      <c r="G93" s="38">
        <v>7186550000000</v>
      </c>
      <c r="H93" s="38">
        <v>7800030000000</v>
      </c>
      <c r="I93" s="38">
        <v>8311480000000</v>
      </c>
      <c r="J93" s="38">
        <v>8526210000000</v>
      </c>
      <c r="K93" s="38">
        <v>8720990000000</v>
      </c>
      <c r="L93" s="38">
        <v>8888290000000</v>
      </c>
      <c r="M93" s="38">
        <v>9011660000000</v>
      </c>
      <c r="N93" s="38">
        <v>9081430000000</v>
      </c>
      <c r="O93" s="38">
        <v>9186120000000</v>
      </c>
      <c r="P93" s="38">
        <v>9339730000000</v>
      </c>
      <c r="Q93" s="38">
        <v>9518750000000</v>
      </c>
      <c r="R93" s="38">
        <v>9638830000000</v>
      </c>
      <c r="S93" s="38">
        <v>9704570000000</v>
      </c>
      <c r="T93" s="38">
        <v>9886990000000</v>
      </c>
      <c r="U93" s="38">
        <v>9984880000000</v>
      </c>
      <c r="V93" s="38">
        <v>10089300000000</v>
      </c>
      <c r="W93" s="38">
        <v>10181700000000</v>
      </c>
      <c r="X93" s="38">
        <v>10231500000000</v>
      </c>
      <c r="Y93" s="38">
        <v>10239700000000</v>
      </c>
      <c r="Z93" s="38">
        <v>10307300000000</v>
      </c>
      <c r="AA93" s="38">
        <v>10355800000000</v>
      </c>
      <c r="AB93" s="38">
        <v>10394200000000</v>
      </c>
      <c r="AC93" s="38">
        <v>10417200000000</v>
      </c>
      <c r="AD93" s="38">
        <v>10407800000000</v>
      </c>
      <c r="AE93" s="38">
        <v>10365400000000</v>
      </c>
    </row>
    <row r="94" spans="1:31" x14ac:dyDescent="0.25">
      <c r="A94" t="s">
        <v>258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8">
        <v>0</v>
      </c>
    </row>
    <row r="95" spans="1:31" x14ac:dyDescent="0.25">
      <c r="A95" t="s">
        <v>259</v>
      </c>
      <c r="B95" s="38">
        <v>10152700000000</v>
      </c>
      <c r="C95" s="38">
        <v>10136800000000</v>
      </c>
      <c r="D95" s="38">
        <v>9555260000000</v>
      </c>
      <c r="E95" s="38">
        <v>9751630000000</v>
      </c>
      <c r="F95" s="38">
        <v>9903860000000</v>
      </c>
      <c r="G95" s="38">
        <v>10153800000000</v>
      </c>
      <c r="H95" s="38">
        <v>10317100000000</v>
      </c>
      <c r="I95" s="38">
        <v>10390700000000</v>
      </c>
      <c r="J95" s="38">
        <v>10375700000000</v>
      </c>
      <c r="K95" s="38">
        <v>10319600000000</v>
      </c>
      <c r="L95" s="38">
        <v>10274000000000</v>
      </c>
      <c r="M95" s="38">
        <v>10261200000000</v>
      </c>
      <c r="N95" s="38">
        <v>10263900000000</v>
      </c>
      <c r="O95" s="38">
        <v>10309700000000</v>
      </c>
      <c r="P95" s="38">
        <v>10373400000000</v>
      </c>
      <c r="Q95" s="38">
        <v>10442200000000</v>
      </c>
      <c r="R95" s="38">
        <v>10519900000000</v>
      </c>
      <c r="S95" s="38">
        <v>10587500000000</v>
      </c>
      <c r="T95" s="38">
        <v>10693200000000</v>
      </c>
      <c r="U95" s="38">
        <v>10728400000000</v>
      </c>
      <c r="V95" s="38">
        <v>10826400000000</v>
      </c>
      <c r="W95" s="38">
        <v>10962700000000</v>
      </c>
      <c r="X95" s="38">
        <v>11085900000000</v>
      </c>
      <c r="Y95" s="38">
        <v>11184100000000</v>
      </c>
      <c r="Z95" s="38">
        <v>11298200000000</v>
      </c>
      <c r="AA95" s="38">
        <v>11377900000000</v>
      </c>
      <c r="AB95" s="38">
        <v>11510500000000</v>
      </c>
      <c r="AC95" s="38">
        <v>11594900000000</v>
      </c>
      <c r="AD95" s="38">
        <v>11689400000000</v>
      </c>
      <c r="AE95" s="38">
        <v>11833100000000</v>
      </c>
    </row>
    <row r="96" spans="1:31" x14ac:dyDescent="0.25">
      <c r="A96" t="s">
        <v>260</v>
      </c>
      <c r="B96" s="38">
        <v>5876500000000</v>
      </c>
      <c r="C96" s="38">
        <v>5442790000000</v>
      </c>
      <c r="D96" s="38">
        <v>5296760000000</v>
      </c>
      <c r="E96" s="38">
        <v>5363460000000</v>
      </c>
      <c r="F96" s="38">
        <v>5489690000000</v>
      </c>
      <c r="G96" s="38">
        <v>5687130000000</v>
      </c>
      <c r="H96" s="38">
        <v>5837130000000</v>
      </c>
      <c r="I96" s="38">
        <v>5904360000000</v>
      </c>
      <c r="J96" s="38">
        <v>5924310000000</v>
      </c>
      <c r="K96" s="38">
        <v>5912320000000</v>
      </c>
      <c r="L96" s="38">
        <v>5915230000000</v>
      </c>
      <c r="M96" s="38">
        <v>5972860000000</v>
      </c>
      <c r="N96" s="38">
        <v>6024330000000</v>
      </c>
      <c r="O96" s="38">
        <v>6076540000000</v>
      </c>
      <c r="P96" s="38">
        <v>6157140000000</v>
      </c>
      <c r="Q96" s="38">
        <v>6264260000000</v>
      </c>
      <c r="R96" s="38">
        <v>6372240000000</v>
      </c>
      <c r="S96" s="38">
        <v>6469820000000</v>
      </c>
      <c r="T96" s="38">
        <v>6571530000000</v>
      </c>
      <c r="U96" s="38">
        <v>6635950000000</v>
      </c>
      <c r="V96" s="38">
        <v>6729920000000</v>
      </c>
      <c r="W96" s="38">
        <v>6825590000000</v>
      </c>
      <c r="X96" s="38">
        <v>6913240000000</v>
      </c>
      <c r="Y96" s="38">
        <v>6974100000000</v>
      </c>
      <c r="Z96" s="38">
        <v>7005190000000</v>
      </c>
      <c r="AA96" s="38">
        <v>7010230000000</v>
      </c>
      <c r="AB96" s="38">
        <v>7075920000000</v>
      </c>
      <c r="AC96" s="38">
        <v>7114920000000</v>
      </c>
      <c r="AD96" s="38">
        <v>7133760000000</v>
      </c>
      <c r="AE96" s="38">
        <v>7215420000000</v>
      </c>
    </row>
    <row r="97" spans="1:31" x14ac:dyDescent="0.25">
      <c r="A97" t="s">
        <v>261</v>
      </c>
      <c r="B97" s="38">
        <v>1637870000000</v>
      </c>
      <c r="C97" s="38">
        <v>1349270000000</v>
      </c>
      <c r="D97" s="38">
        <v>1411190000000</v>
      </c>
      <c r="E97" s="38">
        <v>1536010000000</v>
      </c>
      <c r="F97" s="38">
        <v>1623380000000</v>
      </c>
      <c r="G97" s="38">
        <v>1701620000000</v>
      </c>
      <c r="H97" s="38">
        <v>1748670000000</v>
      </c>
      <c r="I97" s="38">
        <v>1763700000000</v>
      </c>
      <c r="J97" s="38">
        <v>1756690000000</v>
      </c>
      <c r="K97" s="38">
        <v>1741760000000</v>
      </c>
      <c r="L97" s="38">
        <v>1729460000000</v>
      </c>
      <c r="M97" s="38">
        <v>1723310000000</v>
      </c>
      <c r="N97" s="38">
        <v>1714470000000</v>
      </c>
      <c r="O97" s="38">
        <v>1711780000000</v>
      </c>
      <c r="P97" s="38">
        <v>1710870000000</v>
      </c>
      <c r="Q97" s="38">
        <v>1727870000000</v>
      </c>
      <c r="R97" s="38">
        <v>1744280000000</v>
      </c>
      <c r="S97" s="38">
        <v>1752690000000</v>
      </c>
      <c r="T97" s="38">
        <v>1786770000000</v>
      </c>
      <c r="U97" s="38">
        <v>1798670000000</v>
      </c>
      <c r="V97" s="38">
        <v>1816120000000</v>
      </c>
      <c r="W97" s="38">
        <v>1842010000000</v>
      </c>
      <c r="X97" s="38">
        <v>1875700000000</v>
      </c>
      <c r="Y97" s="38">
        <v>1908900000000</v>
      </c>
      <c r="Z97" s="38">
        <v>1931270000000</v>
      </c>
      <c r="AA97" s="38">
        <v>1925580000000</v>
      </c>
      <c r="AB97" s="38">
        <v>1955340000000</v>
      </c>
      <c r="AC97" s="38">
        <v>1984690000000</v>
      </c>
      <c r="AD97" s="38">
        <v>2014770000000</v>
      </c>
      <c r="AE97" s="38">
        <v>2039670000000</v>
      </c>
    </row>
    <row r="98" spans="1:31" x14ac:dyDescent="0.25">
      <c r="A98" t="s">
        <v>262</v>
      </c>
      <c r="B98" s="38">
        <v>1650940000000</v>
      </c>
      <c r="C98" s="38">
        <v>1680570000000</v>
      </c>
      <c r="D98" s="38">
        <v>1655460000000</v>
      </c>
      <c r="E98" s="38">
        <v>1692610000000</v>
      </c>
      <c r="F98" s="38">
        <v>1728920000000</v>
      </c>
      <c r="G98" s="38">
        <v>1764280000000</v>
      </c>
      <c r="H98" s="38">
        <v>1791840000000</v>
      </c>
      <c r="I98" s="38">
        <v>1808610000000</v>
      </c>
      <c r="J98" s="38">
        <v>1814400000000</v>
      </c>
      <c r="K98" s="38">
        <v>1814270000000</v>
      </c>
      <c r="L98" s="38">
        <v>1805940000000</v>
      </c>
      <c r="M98" s="38">
        <v>1815000000000</v>
      </c>
      <c r="N98" s="38">
        <v>1834270000000</v>
      </c>
      <c r="O98" s="38">
        <v>1856730000000</v>
      </c>
      <c r="P98" s="38">
        <v>1882690000000</v>
      </c>
      <c r="Q98" s="38">
        <v>1914890000000</v>
      </c>
      <c r="R98" s="38">
        <v>1948580000000</v>
      </c>
      <c r="S98" s="38">
        <v>1982010000000</v>
      </c>
      <c r="T98" s="38">
        <v>2024520000000</v>
      </c>
      <c r="U98" s="38">
        <v>2060600000000</v>
      </c>
      <c r="V98" s="38">
        <v>2100380000000</v>
      </c>
      <c r="W98" s="38">
        <v>2141310000000</v>
      </c>
      <c r="X98" s="38">
        <v>2187170000000</v>
      </c>
      <c r="Y98" s="38">
        <v>2232130000000</v>
      </c>
      <c r="Z98" s="38">
        <v>2273010000000</v>
      </c>
      <c r="AA98" s="38">
        <v>2307310000000</v>
      </c>
      <c r="AB98" s="38">
        <v>2354450000000</v>
      </c>
      <c r="AC98" s="38">
        <v>2401900000000</v>
      </c>
      <c r="AD98" s="38">
        <v>2448620000000</v>
      </c>
      <c r="AE98" s="38">
        <v>2501720000000</v>
      </c>
    </row>
    <row r="99" spans="1:31" x14ac:dyDescent="0.25">
      <c r="A99" t="s">
        <v>263</v>
      </c>
      <c r="B99" s="38">
        <v>2892370000000</v>
      </c>
      <c r="C99" s="38">
        <v>2619840000000</v>
      </c>
      <c r="D99" s="38">
        <v>2599930000000</v>
      </c>
      <c r="E99" s="38">
        <v>2670140000000</v>
      </c>
      <c r="F99" s="38">
        <v>2728880000000</v>
      </c>
      <c r="G99" s="38">
        <v>2860010000000</v>
      </c>
      <c r="H99" s="38">
        <v>2964530000000</v>
      </c>
      <c r="I99" s="38">
        <v>2999860000000</v>
      </c>
      <c r="J99" s="38">
        <v>3001530000000</v>
      </c>
      <c r="K99" s="38">
        <v>2996460000000</v>
      </c>
      <c r="L99" s="38">
        <v>3000810000000</v>
      </c>
      <c r="M99" s="38">
        <v>3030190000000</v>
      </c>
      <c r="N99" s="38">
        <v>3050550000000</v>
      </c>
      <c r="O99" s="38">
        <v>3076730000000</v>
      </c>
      <c r="P99" s="38">
        <v>3111530000000</v>
      </c>
      <c r="Q99" s="38">
        <v>3160250000000</v>
      </c>
      <c r="R99" s="38">
        <v>3202320000000</v>
      </c>
      <c r="S99" s="38">
        <v>3233060000000</v>
      </c>
      <c r="T99" s="38">
        <v>3287830000000</v>
      </c>
      <c r="U99" s="38">
        <v>3311710000000</v>
      </c>
      <c r="V99" s="38">
        <v>3347390000000</v>
      </c>
      <c r="W99" s="38">
        <v>3393510000000</v>
      </c>
      <c r="X99" s="38">
        <v>3438580000000</v>
      </c>
      <c r="Y99" s="38">
        <v>3476160000000</v>
      </c>
      <c r="Z99" s="38">
        <v>3503810000000</v>
      </c>
      <c r="AA99" s="38">
        <v>3517710000000</v>
      </c>
      <c r="AB99" s="38">
        <v>3567630000000</v>
      </c>
      <c r="AC99" s="38">
        <v>3614390000000</v>
      </c>
      <c r="AD99" s="38">
        <v>3651220000000</v>
      </c>
      <c r="AE99" s="38">
        <v>3692420000000</v>
      </c>
    </row>
    <row r="100" spans="1:31" x14ac:dyDescent="0.25">
      <c r="A100" t="s">
        <v>264</v>
      </c>
      <c r="B100" s="38">
        <v>5139370000000</v>
      </c>
      <c r="C100" s="38">
        <v>4962090000000</v>
      </c>
      <c r="D100" s="38">
        <v>5120440000000</v>
      </c>
      <c r="E100" s="38">
        <v>5331570000000</v>
      </c>
      <c r="F100" s="38">
        <v>5351530000000</v>
      </c>
      <c r="G100" s="38">
        <v>5414300000000</v>
      </c>
      <c r="H100" s="38">
        <v>5543870000000</v>
      </c>
      <c r="I100" s="38">
        <v>5611410000000</v>
      </c>
      <c r="J100" s="38">
        <v>5606320000000</v>
      </c>
      <c r="K100" s="38">
        <v>5591730000000</v>
      </c>
      <c r="L100" s="38">
        <v>5598520000000</v>
      </c>
      <c r="M100" s="38">
        <v>5654130000000</v>
      </c>
      <c r="N100" s="38">
        <v>5699920000000</v>
      </c>
      <c r="O100" s="38">
        <v>5745340000000</v>
      </c>
      <c r="P100" s="38">
        <v>5803070000000</v>
      </c>
      <c r="Q100" s="38">
        <v>5884460000000</v>
      </c>
      <c r="R100" s="38">
        <v>5931210000000</v>
      </c>
      <c r="S100" s="38">
        <v>5969890000000</v>
      </c>
      <c r="T100" s="38">
        <v>6039180000000</v>
      </c>
      <c r="U100" s="38">
        <v>6086250000000</v>
      </c>
      <c r="V100" s="38">
        <v>6156760000000</v>
      </c>
      <c r="W100" s="38">
        <v>6243410000000</v>
      </c>
      <c r="X100" s="38">
        <v>6323690000000</v>
      </c>
      <c r="Y100" s="38">
        <v>6388530000000</v>
      </c>
      <c r="Z100" s="38">
        <v>6445830000000</v>
      </c>
      <c r="AA100" s="38">
        <v>6482080000000</v>
      </c>
      <c r="AB100" s="38">
        <v>6574560000000</v>
      </c>
      <c r="AC100" s="38">
        <v>6657760000000</v>
      </c>
      <c r="AD100" s="38">
        <v>6737400000000</v>
      </c>
      <c r="AE100" s="38">
        <v>6822510000000</v>
      </c>
    </row>
    <row r="101" spans="1:31" x14ac:dyDescent="0.25">
      <c r="A101" t="s">
        <v>265</v>
      </c>
      <c r="B101" s="38">
        <v>2909440000000</v>
      </c>
      <c r="C101" s="38">
        <v>2809080000000</v>
      </c>
      <c r="D101" s="38">
        <v>2898730000000</v>
      </c>
      <c r="E101" s="38">
        <v>3018260000000</v>
      </c>
      <c r="F101" s="38">
        <v>3029560000000</v>
      </c>
      <c r="G101" s="38">
        <v>3065070000000</v>
      </c>
      <c r="H101" s="38">
        <v>3138440000000</v>
      </c>
      <c r="I101" s="38">
        <v>3176660000000</v>
      </c>
      <c r="J101" s="38">
        <v>3173780000000</v>
      </c>
      <c r="K101" s="38">
        <v>3165540000000</v>
      </c>
      <c r="L101" s="38">
        <v>3169370000000</v>
      </c>
      <c r="M101" s="38">
        <v>3200840000000</v>
      </c>
      <c r="N101" s="38">
        <v>3226790000000</v>
      </c>
      <c r="O101" s="38">
        <v>3252480000000</v>
      </c>
      <c r="P101" s="38">
        <v>3285180000000</v>
      </c>
      <c r="Q101" s="38">
        <v>3331240000000</v>
      </c>
      <c r="R101" s="38">
        <v>3357700000000</v>
      </c>
      <c r="S101" s="38">
        <v>3379610000000</v>
      </c>
      <c r="T101" s="38">
        <v>3418840000000</v>
      </c>
      <c r="U101" s="38">
        <v>3445470000000</v>
      </c>
      <c r="V101" s="38">
        <v>3485410000000</v>
      </c>
      <c r="W101" s="38">
        <v>3534440000000</v>
      </c>
      <c r="X101" s="38">
        <v>3579890000000</v>
      </c>
      <c r="Y101" s="38">
        <v>3616610000000</v>
      </c>
      <c r="Z101" s="38">
        <v>3649040000000</v>
      </c>
      <c r="AA101" s="38">
        <v>3669570000000</v>
      </c>
      <c r="AB101" s="38">
        <v>3721900000000</v>
      </c>
      <c r="AC101" s="38">
        <v>3769020000000</v>
      </c>
      <c r="AD101" s="38">
        <v>3814100000000</v>
      </c>
      <c r="AE101" s="38">
        <v>3862280000000</v>
      </c>
    </row>
    <row r="102" spans="1:31" x14ac:dyDescent="0.25">
      <c r="A102" t="s">
        <v>266</v>
      </c>
      <c r="B102" s="38">
        <v>17295000000000</v>
      </c>
      <c r="C102" s="38">
        <v>17216800000000</v>
      </c>
      <c r="D102" s="38">
        <v>15925300000000</v>
      </c>
      <c r="E102" s="38">
        <v>16621400000000</v>
      </c>
      <c r="F102" s="38">
        <v>16856500000000</v>
      </c>
      <c r="G102" s="38">
        <v>17215600000000</v>
      </c>
      <c r="H102" s="38">
        <v>17477500000000</v>
      </c>
      <c r="I102" s="38">
        <v>17632500000000</v>
      </c>
      <c r="J102" s="38">
        <v>17676500000000</v>
      </c>
      <c r="K102" s="38">
        <v>17669200000000</v>
      </c>
      <c r="L102" s="38">
        <v>17637600000000</v>
      </c>
      <c r="M102" s="38">
        <v>17660600000000</v>
      </c>
      <c r="N102" s="38">
        <v>17689600000000</v>
      </c>
      <c r="O102" s="38">
        <v>17746200000000</v>
      </c>
      <c r="P102" s="38">
        <v>17832900000000</v>
      </c>
      <c r="Q102" s="38">
        <v>17987800000000</v>
      </c>
      <c r="R102" s="38">
        <v>18147300000000</v>
      </c>
      <c r="S102" s="38">
        <v>18287500000000</v>
      </c>
      <c r="T102" s="38">
        <v>18525200000000</v>
      </c>
      <c r="U102" s="38">
        <v>18693400000000</v>
      </c>
      <c r="V102" s="38">
        <v>18910600000000</v>
      </c>
      <c r="W102" s="38">
        <v>19172600000000</v>
      </c>
      <c r="X102" s="38">
        <v>19462400000000</v>
      </c>
      <c r="Y102" s="38">
        <v>19744300000000</v>
      </c>
      <c r="Z102" s="38">
        <v>19983100000000</v>
      </c>
      <c r="AA102" s="38">
        <v>20107000000000</v>
      </c>
      <c r="AB102" s="38">
        <v>20392200000000</v>
      </c>
      <c r="AC102" s="38">
        <v>20667800000000</v>
      </c>
      <c r="AD102" s="38">
        <v>20916800000000</v>
      </c>
      <c r="AE102" s="38">
        <v>21201900000000</v>
      </c>
    </row>
    <row r="103" spans="1:31" x14ac:dyDescent="0.25">
      <c r="A103" t="s">
        <v>267</v>
      </c>
      <c r="B103" s="38">
        <v>55637100000000</v>
      </c>
      <c r="C103" s="38">
        <v>48058100000000</v>
      </c>
      <c r="D103" s="38">
        <v>43538000000000</v>
      </c>
      <c r="E103" s="38">
        <v>40377700000000</v>
      </c>
      <c r="F103" s="38">
        <v>38561500000000</v>
      </c>
      <c r="G103" s="38">
        <v>36921800000000</v>
      </c>
      <c r="H103" s="38">
        <v>34700400000000</v>
      </c>
      <c r="I103" s="38">
        <v>32575000000000</v>
      </c>
      <c r="J103" s="38">
        <v>32474500000000</v>
      </c>
      <c r="K103" s="38">
        <v>32383400000000</v>
      </c>
      <c r="L103" s="38">
        <v>32467300000000</v>
      </c>
      <c r="M103" s="38">
        <v>32778600000000</v>
      </c>
      <c r="N103" s="38">
        <v>33230700000000</v>
      </c>
      <c r="O103" s="38">
        <v>33468500000000</v>
      </c>
      <c r="P103" s="38">
        <v>33612300000000</v>
      </c>
      <c r="Q103" s="38">
        <v>33640200000000</v>
      </c>
      <c r="R103" s="38">
        <v>33585300000000</v>
      </c>
      <c r="S103" s="38">
        <v>33843300000000</v>
      </c>
      <c r="T103" s="38">
        <v>33781600000000</v>
      </c>
      <c r="U103" s="38">
        <v>34266500000000</v>
      </c>
      <c r="V103" s="38">
        <v>34617800000000</v>
      </c>
      <c r="W103" s="38">
        <v>34922300000000</v>
      </c>
      <c r="X103" s="38">
        <v>35072300000000</v>
      </c>
      <c r="Y103" s="38">
        <v>35289900000000</v>
      </c>
      <c r="Z103" s="38">
        <v>35507900000000</v>
      </c>
      <c r="AA103" s="38">
        <v>35790800000000</v>
      </c>
      <c r="AB103" s="38">
        <v>36194100000000</v>
      </c>
      <c r="AC103" s="38">
        <v>36584400000000</v>
      </c>
      <c r="AD103" s="38">
        <v>36711300000000</v>
      </c>
      <c r="AE103" s="38">
        <v>36971000000000</v>
      </c>
    </row>
    <row r="104" spans="1:31" x14ac:dyDescent="0.25">
      <c r="A104" t="s">
        <v>268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269</v>
      </c>
      <c r="B105" s="38">
        <v>11695200000000</v>
      </c>
      <c r="C105" s="38">
        <v>11413000000000</v>
      </c>
      <c r="D105" s="38">
        <v>10644200000000</v>
      </c>
      <c r="E105" s="38">
        <v>10467900000000</v>
      </c>
      <c r="F105" s="38">
        <v>10518700000000</v>
      </c>
      <c r="G105" s="38">
        <v>10524700000000</v>
      </c>
      <c r="H105" s="38">
        <v>10460200000000</v>
      </c>
      <c r="I105" s="38">
        <v>10448600000000</v>
      </c>
      <c r="J105" s="38">
        <v>10554300000000</v>
      </c>
      <c r="K105" s="38">
        <v>10607100000000</v>
      </c>
      <c r="L105" s="38">
        <v>10566900000000</v>
      </c>
      <c r="M105" s="38">
        <v>10511900000000</v>
      </c>
      <c r="N105" s="38">
        <v>10478900000000</v>
      </c>
      <c r="O105" s="38">
        <v>10441600000000</v>
      </c>
      <c r="P105" s="38">
        <v>10430800000000</v>
      </c>
      <c r="Q105" s="38">
        <v>10451300000000</v>
      </c>
      <c r="R105" s="38">
        <v>10500800000000</v>
      </c>
      <c r="S105" s="38">
        <v>10551800000000</v>
      </c>
      <c r="T105" s="38">
        <v>10591400000000</v>
      </c>
      <c r="U105" s="38">
        <v>10632700000000</v>
      </c>
      <c r="V105" s="38">
        <v>10684500000000</v>
      </c>
      <c r="W105" s="38">
        <v>10712400000000</v>
      </c>
      <c r="X105" s="38">
        <v>10733500000000</v>
      </c>
      <c r="Y105" s="38">
        <v>10760000000000</v>
      </c>
      <c r="Z105" s="38">
        <v>10795500000000</v>
      </c>
      <c r="AA105" s="38">
        <v>10719800000000</v>
      </c>
      <c r="AB105" s="38">
        <v>10658200000000</v>
      </c>
      <c r="AC105" s="38">
        <v>10599100000000</v>
      </c>
      <c r="AD105" s="38">
        <v>10545400000000</v>
      </c>
      <c r="AE105" s="38">
        <v>10537200000000</v>
      </c>
    </row>
    <row r="106" spans="1:31" x14ac:dyDescent="0.25">
      <c r="A106" t="s">
        <v>270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271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272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274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276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277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278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279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280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281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282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283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284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285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286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287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288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295</v>
      </c>
      <c r="B131" s="38">
        <v>35940700000000</v>
      </c>
      <c r="C131" s="38">
        <v>41422800000000</v>
      </c>
      <c r="D131" s="38">
        <v>41769100000000</v>
      </c>
      <c r="E131" s="38">
        <v>41515400000000</v>
      </c>
      <c r="F131" s="38">
        <v>41433000000000</v>
      </c>
      <c r="G131" s="38">
        <v>41460100000000</v>
      </c>
      <c r="H131" s="38">
        <v>41486900000000</v>
      </c>
      <c r="I131" s="38">
        <v>41497500000000</v>
      </c>
      <c r="J131" s="38">
        <v>41508200000000</v>
      </c>
      <c r="K131" s="38">
        <v>41502700000000</v>
      </c>
      <c r="L131" s="38">
        <v>41547700000000</v>
      </c>
      <c r="M131" s="38">
        <v>41744800000000</v>
      </c>
      <c r="N131" s="38">
        <v>41820200000000</v>
      </c>
      <c r="O131" s="38">
        <v>41926400000000</v>
      </c>
      <c r="P131" s="38">
        <v>42066400000000</v>
      </c>
      <c r="Q131" s="38">
        <v>42201500000000</v>
      </c>
      <c r="R131" s="38">
        <v>42443300000000</v>
      </c>
      <c r="S131" s="38">
        <v>42674400000000</v>
      </c>
      <c r="T131" s="38">
        <v>42895900000000</v>
      </c>
      <c r="U131" s="38">
        <v>43112600000000</v>
      </c>
      <c r="V131" s="38">
        <v>43295900000000</v>
      </c>
      <c r="W131" s="38">
        <v>43493300000000</v>
      </c>
      <c r="X131" s="38">
        <v>43680200000000</v>
      </c>
      <c r="Y131" s="38">
        <v>43849600000000</v>
      </c>
      <c r="Z131" s="38">
        <v>44023400000000</v>
      </c>
      <c r="AA131" s="38">
        <v>44188200000000</v>
      </c>
      <c r="AB131" s="38">
        <v>44350700000000</v>
      </c>
      <c r="AC131" s="38">
        <v>44507100000000</v>
      </c>
      <c r="AD131" s="38">
        <v>44666100000000</v>
      </c>
      <c r="AE131" s="38">
        <v>44827200000000</v>
      </c>
    </row>
    <row r="132" spans="1:31" x14ac:dyDescent="0.25">
      <c r="A132" t="s">
        <v>296</v>
      </c>
      <c r="B132" s="38">
        <v>2761920000000</v>
      </c>
      <c r="C132" s="38">
        <v>3192950000000</v>
      </c>
      <c r="D132" s="38">
        <v>3286830000000</v>
      </c>
      <c r="E132" s="38">
        <v>2909450000000</v>
      </c>
      <c r="F132" s="38">
        <v>2830660000000</v>
      </c>
      <c r="G132" s="38">
        <v>2863000000000</v>
      </c>
      <c r="H132" s="38">
        <v>2837040000000</v>
      </c>
      <c r="I132" s="38">
        <v>2823610000000</v>
      </c>
      <c r="J132" s="38">
        <v>2771000000000</v>
      </c>
      <c r="K132" s="38">
        <v>2739410000000</v>
      </c>
      <c r="L132" s="38">
        <v>2716600000000</v>
      </c>
      <c r="M132" s="38">
        <v>2700310000000</v>
      </c>
      <c r="N132" s="38">
        <v>2707070000000</v>
      </c>
      <c r="O132" s="38">
        <v>2603290000000</v>
      </c>
      <c r="P132" s="38">
        <v>2575970000000</v>
      </c>
      <c r="Q132" s="38">
        <v>2514590000000</v>
      </c>
      <c r="R132" s="38">
        <v>2482620000000</v>
      </c>
      <c r="S132" s="38">
        <v>2488030000000</v>
      </c>
      <c r="T132" s="38">
        <v>2459810000000</v>
      </c>
      <c r="U132" s="38">
        <v>2454180000000</v>
      </c>
      <c r="V132" s="38">
        <v>2421920000000</v>
      </c>
      <c r="W132" s="38">
        <v>2415910000000</v>
      </c>
      <c r="X132" s="38">
        <v>2404210000000</v>
      </c>
      <c r="Y132" s="38">
        <v>2398800000000</v>
      </c>
      <c r="Z132" s="38">
        <v>2365940000000</v>
      </c>
      <c r="AA132" s="38">
        <v>2360910000000</v>
      </c>
      <c r="AB132" s="38">
        <v>2353930000000</v>
      </c>
      <c r="AC132" s="38">
        <v>2344100000000</v>
      </c>
      <c r="AD132" s="38">
        <v>2351980000000</v>
      </c>
      <c r="AE132" s="38">
        <v>2362480000000</v>
      </c>
    </row>
    <row r="133" spans="1:31" x14ac:dyDescent="0.25">
      <c r="A133" t="s">
        <v>297</v>
      </c>
      <c r="B133" s="38">
        <v>8379870000000</v>
      </c>
      <c r="C133" s="38">
        <v>8522140000000</v>
      </c>
      <c r="D133" s="38">
        <v>8726330000000</v>
      </c>
      <c r="E133" s="38">
        <v>8872430000000</v>
      </c>
      <c r="F133" s="38">
        <v>9009530000000</v>
      </c>
      <c r="G133" s="38">
        <v>9070680000000</v>
      </c>
      <c r="H133" s="38">
        <v>9077590000000</v>
      </c>
      <c r="I133" s="38">
        <v>9187450000000</v>
      </c>
      <c r="J133" s="38">
        <v>9190300000000</v>
      </c>
      <c r="K133" s="38">
        <v>9186770000000</v>
      </c>
      <c r="L133" s="38">
        <v>9184000000000</v>
      </c>
      <c r="M133" s="38">
        <v>9189850000000</v>
      </c>
      <c r="N133" s="38">
        <v>9220470000000</v>
      </c>
      <c r="O133" s="38">
        <v>9178370000000</v>
      </c>
      <c r="P133" s="38">
        <v>9132440000000</v>
      </c>
      <c r="Q133" s="38">
        <v>9097250000000</v>
      </c>
      <c r="R133" s="38">
        <v>9062580000000</v>
      </c>
      <c r="S133" s="38">
        <v>9057250000000</v>
      </c>
      <c r="T133" s="38">
        <v>9074290000000</v>
      </c>
      <c r="U133" s="38">
        <v>9119990000000</v>
      </c>
      <c r="V133" s="38">
        <v>9139270000000</v>
      </c>
      <c r="W133" s="38">
        <v>9156160000000</v>
      </c>
      <c r="X133" s="38">
        <v>9153530000000</v>
      </c>
      <c r="Y133" s="38">
        <v>9204330000000</v>
      </c>
      <c r="Z133" s="38">
        <v>9235920000000</v>
      </c>
      <c r="AA133" s="38">
        <v>9257910000000</v>
      </c>
      <c r="AB133" s="38">
        <v>9235250000000</v>
      </c>
      <c r="AC133" s="38">
        <v>9217690000000</v>
      </c>
      <c r="AD133" s="38">
        <v>9263160000000</v>
      </c>
      <c r="AE133" s="38">
        <v>9326050000000</v>
      </c>
    </row>
    <row r="134" spans="1:31" x14ac:dyDescent="0.25">
      <c r="A134" t="s">
        <v>298</v>
      </c>
      <c r="B134" s="38">
        <v>8506080000000</v>
      </c>
      <c r="C134" s="38">
        <v>8984010000000</v>
      </c>
      <c r="D134" s="38">
        <v>9147230000000</v>
      </c>
      <c r="E134" s="38">
        <v>9195630000000</v>
      </c>
      <c r="F134" s="38">
        <v>9261810000000</v>
      </c>
      <c r="G134" s="38">
        <v>9262940000000</v>
      </c>
      <c r="H134" s="38">
        <v>9216410000000</v>
      </c>
      <c r="I134" s="38">
        <v>9233670000000</v>
      </c>
      <c r="J134" s="38">
        <v>9249730000000</v>
      </c>
      <c r="K134" s="38">
        <v>9270440000000</v>
      </c>
      <c r="L134" s="38">
        <v>9267370000000</v>
      </c>
      <c r="M134" s="38">
        <v>9257980000000</v>
      </c>
      <c r="N134" s="38">
        <v>9259110000000</v>
      </c>
      <c r="O134" s="38">
        <v>9258290000000</v>
      </c>
      <c r="P134" s="38">
        <v>9266920000000</v>
      </c>
      <c r="Q134" s="38">
        <v>9274270000000</v>
      </c>
      <c r="R134" s="38">
        <v>9294750000000</v>
      </c>
      <c r="S134" s="38">
        <v>9323800000000</v>
      </c>
      <c r="T134" s="38">
        <v>9337830000000</v>
      </c>
      <c r="U134" s="38">
        <v>9359590000000</v>
      </c>
      <c r="V134" s="38">
        <v>9415790000000</v>
      </c>
      <c r="W134" s="38">
        <v>9464350000000</v>
      </c>
      <c r="X134" s="38">
        <v>9510420000000</v>
      </c>
      <c r="Y134" s="38">
        <v>9530230000000</v>
      </c>
      <c r="Z134" s="38">
        <v>9536160000000</v>
      </c>
      <c r="AA134" s="38">
        <v>9540440000000</v>
      </c>
      <c r="AB134" s="38">
        <v>9529480000000</v>
      </c>
      <c r="AC134" s="38">
        <v>9487980000000</v>
      </c>
      <c r="AD134" s="38">
        <v>9481900000000</v>
      </c>
      <c r="AE134" s="38">
        <v>9531210000000</v>
      </c>
    </row>
    <row r="135" spans="1:31" x14ac:dyDescent="0.25">
      <c r="A135" t="s">
        <v>299</v>
      </c>
      <c r="B135" s="38">
        <v>2368720000000</v>
      </c>
      <c r="C135" s="38">
        <v>917161000000</v>
      </c>
      <c r="D135" s="38">
        <v>961255000000</v>
      </c>
      <c r="E135" s="38">
        <v>888496000000</v>
      </c>
      <c r="F135" s="38">
        <v>874231000000</v>
      </c>
      <c r="G135" s="38">
        <v>856724000000</v>
      </c>
      <c r="H135" s="38">
        <v>845423000000</v>
      </c>
      <c r="I135" s="38">
        <v>839442000000</v>
      </c>
      <c r="J135" s="38">
        <v>831496000000</v>
      </c>
      <c r="K135" s="38">
        <v>825155000000</v>
      </c>
      <c r="L135" s="38">
        <v>818154000000</v>
      </c>
      <c r="M135" s="38">
        <v>812413000000</v>
      </c>
      <c r="N135" s="38">
        <v>808503000000</v>
      </c>
      <c r="O135" s="38">
        <v>806522000000</v>
      </c>
      <c r="P135" s="38">
        <v>805134000000</v>
      </c>
      <c r="Q135" s="38">
        <v>804016000000</v>
      </c>
      <c r="R135" s="38">
        <v>802808000000</v>
      </c>
      <c r="S135" s="38">
        <v>803356000000</v>
      </c>
      <c r="T135" s="38">
        <v>802380000000</v>
      </c>
      <c r="U135" s="38">
        <v>803056000000</v>
      </c>
      <c r="V135" s="38">
        <v>802650000000</v>
      </c>
      <c r="W135" s="38">
        <v>803258000000</v>
      </c>
      <c r="X135" s="38">
        <v>802275000000</v>
      </c>
      <c r="Y135" s="38">
        <v>802883000000</v>
      </c>
      <c r="Z135" s="38">
        <v>803086000000</v>
      </c>
      <c r="AA135" s="38">
        <v>801983000000</v>
      </c>
      <c r="AB135" s="38">
        <v>802230000000</v>
      </c>
      <c r="AC135" s="38">
        <v>802110000000</v>
      </c>
      <c r="AD135" s="38">
        <v>801217000000</v>
      </c>
      <c r="AE135" s="38">
        <v>801255000000</v>
      </c>
    </row>
    <row r="136" spans="1:31" x14ac:dyDescent="0.25">
      <c r="A136" t="s">
        <v>300</v>
      </c>
      <c r="B136" s="38">
        <v>982499000000</v>
      </c>
      <c r="C136" s="38">
        <v>354683000000</v>
      </c>
      <c r="D136" s="38">
        <v>359042000000</v>
      </c>
      <c r="E136" s="38">
        <v>335655000000</v>
      </c>
      <c r="F136" s="38">
        <v>329098000000</v>
      </c>
      <c r="G136" s="38">
        <v>321162000000</v>
      </c>
      <c r="H136" s="38">
        <v>314533000000</v>
      </c>
      <c r="I136" s="38">
        <v>309755000000</v>
      </c>
      <c r="J136" s="38">
        <v>305910000000</v>
      </c>
      <c r="K136" s="38">
        <v>302403000000</v>
      </c>
      <c r="L136" s="38">
        <v>299057000000</v>
      </c>
      <c r="M136" s="38">
        <v>296310000000</v>
      </c>
      <c r="N136" s="38">
        <v>294095000000</v>
      </c>
      <c r="O136" s="38">
        <v>292212000000</v>
      </c>
      <c r="P136" s="38">
        <v>290617000000</v>
      </c>
      <c r="Q136" s="38">
        <v>289008000000</v>
      </c>
      <c r="R136" s="38">
        <v>287574000000</v>
      </c>
      <c r="S136" s="38">
        <v>286558000000</v>
      </c>
      <c r="T136" s="38">
        <v>284937000000</v>
      </c>
      <c r="U136" s="38">
        <v>284111000000</v>
      </c>
      <c r="V136" s="38">
        <v>283124000000</v>
      </c>
      <c r="W136" s="38">
        <v>282126000000</v>
      </c>
      <c r="X136" s="38">
        <v>280760000000</v>
      </c>
      <c r="Y136" s="38">
        <v>279667000000</v>
      </c>
      <c r="Z136" s="38">
        <v>278505000000</v>
      </c>
      <c r="AA136" s="38">
        <v>277202000000</v>
      </c>
      <c r="AB136" s="38">
        <v>276210000000</v>
      </c>
      <c r="AC136" s="38">
        <v>275041000000</v>
      </c>
      <c r="AD136" s="38">
        <v>273681000000</v>
      </c>
      <c r="AE136" s="38">
        <v>272887000000</v>
      </c>
    </row>
    <row r="137" spans="1:31" x14ac:dyDescent="0.25">
      <c r="A137" t="s">
        <v>301</v>
      </c>
      <c r="B137" s="38">
        <v>612997000000</v>
      </c>
      <c r="C137" s="38">
        <v>486967000000</v>
      </c>
      <c r="D137" s="38">
        <v>412391000000</v>
      </c>
      <c r="E137" s="38">
        <v>382483000000</v>
      </c>
      <c r="F137" s="38">
        <v>409569000000</v>
      </c>
      <c r="G137" s="38">
        <v>431697000000</v>
      </c>
      <c r="H137" s="38">
        <v>463155000000</v>
      </c>
      <c r="I137" s="38">
        <v>494920000000</v>
      </c>
      <c r="J137" s="38">
        <v>503052000000</v>
      </c>
      <c r="K137" s="38">
        <v>502815000000</v>
      </c>
      <c r="L137" s="38">
        <v>505597000000</v>
      </c>
      <c r="M137" s="38">
        <v>511010000000</v>
      </c>
      <c r="N137" s="38">
        <v>512142000000</v>
      </c>
      <c r="O137" s="38">
        <v>511036000000</v>
      </c>
      <c r="P137" s="38">
        <v>504128000000</v>
      </c>
      <c r="Q137" s="38">
        <v>490826000000</v>
      </c>
      <c r="R137" s="38">
        <v>492876000000</v>
      </c>
      <c r="S137" s="38">
        <v>494654000000</v>
      </c>
      <c r="T137" s="38">
        <v>497571000000</v>
      </c>
      <c r="U137" s="38">
        <v>504519000000</v>
      </c>
      <c r="V137" s="38">
        <v>514053000000</v>
      </c>
      <c r="W137" s="38">
        <v>522564000000</v>
      </c>
      <c r="X137" s="38">
        <v>520766000000</v>
      </c>
      <c r="Y137" s="38">
        <v>522207000000</v>
      </c>
      <c r="Z137" s="38">
        <v>525634000000</v>
      </c>
      <c r="AA137" s="38">
        <v>531083000000</v>
      </c>
      <c r="AB137" s="38">
        <v>539601000000</v>
      </c>
      <c r="AC137" s="38">
        <v>545754000000</v>
      </c>
      <c r="AD137" s="38">
        <v>548992000000</v>
      </c>
      <c r="AE137" s="38">
        <v>555937000000</v>
      </c>
    </row>
    <row r="138" spans="1:31" x14ac:dyDescent="0.25">
      <c r="A138" t="s">
        <v>302</v>
      </c>
      <c r="B138" s="38">
        <v>344397000000</v>
      </c>
      <c r="C138" s="38">
        <v>295711000000</v>
      </c>
      <c r="D138" s="38">
        <v>333469000000</v>
      </c>
      <c r="E138" s="38">
        <v>298124000000</v>
      </c>
      <c r="F138" s="38">
        <v>294279000000</v>
      </c>
      <c r="G138" s="38">
        <v>295883000000</v>
      </c>
      <c r="H138" s="38">
        <v>299593000000</v>
      </c>
      <c r="I138" s="38">
        <v>303653000000</v>
      </c>
      <c r="J138" s="38">
        <v>301492000000</v>
      </c>
      <c r="K138" s="38">
        <v>300359000000</v>
      </c>
      <c r="L138" s="38">
        <v>298696000000</v>
      </c>
      <c r="M138" s="38">
        <v>298121000000</v>
      </c>
      <c r="N138" s="38">
        <v>298916000000</v>
      </c>
      <c r="O138" s="38">
        <v>301397000000</v>
      </c>
      <c r="P138" s="38">
        <v>304244000000</v>
      </c>
      <c r="Q138" s="38">
        <v>306448000000</v>
      </c>
      <c r="R138" s="38">
        <v>308471000000</v>
      </c>
      <c r="S138" s="38">
        <v>312309000000</v>
      </c>
      <c r="T138" s="38">
        <v>313642000000</v>
      </c>
      <c r="U138" s="38">
        <v>317255000000</v>
      </c>
      <c r="V138" s="38">
        <v>319494000000</v>
      </c>
      <c r="W138" s="38">
        <v>322115000000</v>
      </c>
      <c r="X138" s="38">
        <v>322468000000</v>
      </c>
      <c r="Y138" s="38">
        <v>323815000000</v>
      </c>
      <c r="Z138" s="38">
        <v>324613000000</v>
      </c>
      <c r="AA138" s="38">
        <v>323646000000</v>
      </c>
      <c r="AB138" s="38">
        <v>324456000000</v>
      </c>
      <c r="AC138" s="38">
        <v>323962000000</v>
      </c>
      <c r="AD138" s="38">
        <v>323136000000</v>
      </c>
      <c r="AE138" s="38">
        <v>323710000000</v>
      </c>
    </row>
    <row r="139" spans="1:31" x14ac:dyDescent="0.25">
      <c r="A139" t="s">
        <v>303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304</v>
      </c>
      <c r="B140" s="38">
        <v>85828500000</v>
      </c>
      <c r="C140" s="38">
        <v>66580600000</v>
      </c>
      <c r="D140" s="38">
        <v>69892100000</v>
      </c>
      <c r="E140" s="38">
        <v>70081600000</v>
      </c>
      <c r="F140" s="38">
        <v>72805300000</v>
      </c>
      <c r="G140" s="38">
        <v>74877200000</v>
      </c>
      <c r="H140" s="38">
        <v>77422500000</v>
      </c>
      <c r="I140" s="38">
        <v>79940100000</v>
      </c>
      <c r="J140" s="38">
        <v>79276000000</v>
      </c>
      <c r="K140" s="38">
        <v>78765700000</v>
      </c>
      <c r="L140" s="38">
        <v>77802200000</v>
      </c>
      <c r="M140" s="38">
        <v>77216900000</v>
      </c>
      <c r="N140" s="38">
        <v>76720900000</v>
      </c>
      <c r="O140" s="38">
        <v>76492800000</v>
      </c>
      <c r="P140" s="38">
        <v>76176900000</v>
      </c>
      <c r="Q140" s="38">
        <v>75987800000</v>
      </c>
      <c r="R140" s="38">
        <v>75668800000</v>
      </c>
      <c r="S140" s="38">
        <v>75308600000</v>
      </c>
      <c r="T140" s="38">
        <v>75033200000</v>
      </c>
      <c r="U140" s="38">
        <v>74881000000</v>
      </c>
      <c r="V140" s="38">
        <v>74498400000</v>
      </c>
      <c r="W140" s="38">
        <v>74454400000</v>
      </c>
      <c r="X140" s="38">
        <v>74124400000</v>
      </c>
      <c r="Y140" s="38">
        <v>74031600000</v>
      </c>
      <c r="Z140" s="38">
        <v>73638300000</v>
      </c>
      <c r="AA140" s="38">
        <v>73140600000</v>
      </c>
      <c r="AB140" s="38">
        <v>72977100000</v>
      </c>
      <c r="AC140" s="38">
        <v>72601900000</v>
      </c>
      <c r="AD140" s="38">
        <v>72243300000</v>
      </c>
      <c r="AE140" s="38">
        <v>72253400000</v>
      </c>
    </row>
    <row r="141" spans="1:31" x14ac:dyDescent="0.25">
      <c r="A141" t="s">
        <v>305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306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307</v>
      </c>
      <c r="B143" s="38">
        <v>1625460000000</v>
      </c>
      <c r="C143" s="38">
        <v>5733390000000</v>
      </c>
      <c r="D143" s="38">
        <v>3367830000000</v>
      </c>
      <c r="E143" s="38">
        <v>3631950000000</v>
      </c>
      <c r="F143" s="38">
        <v>3993240000000</v>
      </c>
      <c r="G143" s="38">
        <v>4377330000000</v>
      </c>
      <c r="H143" s="38">
        <v>4755970000000</v>
      </c>
      <c r="I143" s="38">
        <v>5075380000000</v>
      </c>
      <c r="J143" s="38">
        <v>5205890000000</v>
      </c>
      <c r="K143" s="38">
        <v>5310570000000</v>
      </c>
      <c r="L143" s="38">
        <v>5392430000000</v>
      </c>
      <c r="M143" s="38">
        <v>5426650000000</v>
      </c>
      <c r="N143" s="38">
        <v>5413260000000</v>
      </c>
      <c r="O143" s="38">
        <v>5371770000000</v>
      </c>
      <c r="P143" s="38">
        <v>5314230000000</v>
      </c>
      <c r="Q143" s="38">
        <v>5227260000000</v>
      </c>
      <c r="R143" s="38">
        <v>5117600000000</v>
      </c>
      <c r="S143" s="38">
        <v>5007400000000</v>
      </c>
      <c r="T143" s="38">
        <v>4958970000000</v>
      </c>
      <c r="U143" s="38">
        <v>4942280000000</v>
      </c>
      <c r="V143" s="38">
        <v>4916560000000</v>
      </c>
      <c r="W143" s="38">
        <v>4857320000000</v>
      </c>
      <c r="X143" s="38">
        <v>4765550000000</v>
      </c>
      <c r="Y143" s="38">
        <v>4657180000000</v>
      </c>
      <c r="Z143" s="38">
        <v>4597460000000</v>
      </c>
      <c r="AA143" s="38">
        <v>4524390000000</v>
      </c>
      <c r="AB143" s="38">
        <v>4450310000000</v>
      </c>
      <c r="AC143" s="38">
        <v>4373420000000</v>
      </c>
      <c r="AD143" s="38">
        <v>4283510000000</v>
      </c>
      <c r="AE143" s="38">
        <v>4196120000000</v>
      </c>
    </row>
    <row r="144" spans="1:31" x14ac:dyDescent="0.25">
      <c r="A144" t="s">
        <v>308</v>
      </c>
      <c r="B144" s="38">
        <v>309260000000</v>
      </c>
      <c r="C144" s="38">
        <v>252588000000</v>
      </c>
      <c r="D144" s="38">
        <v>262431000000</v>
      </c>
      <c r="E144" s="38">
        <v>254774000000</v>
      </c>
      <c r="F144" s="38">
        <v>260937000000</v>
      </c>
      <c r="G144" s="38">
        <v>275082000000</v>
      </c>
      <c r="H144" s="38">
        <v>288713000000</v>
      </c>
      <c r="I144" s="38">
        <v>294863000000</v>
      </c>
      <c r="J144" s="38">
        <v>286350000000</v>
      </c>
      <c r="K144" s="38">
        <v>276947000000</v>
      </c>
      <c r="L144" s="38">
        <v>270297000000</v>
      </c>
      <c r="M144" s="38">
        <v>266887000000</v>
      </c>
      <c r="N144" s="38">
        <v>262847000000</v>
      </c>
      <c r="O144" s="38">
        <v>261120000000</v>
      </c>
      <c r="P144" s="38">
        <v>258953000000</v>
      </c>
      <c r="Q144" s="38">
        <v>256826000000</v>
      </c>
      <c r="R144" s="38">
        <v>253982000000</v>
      </c>
      <c r="S144" s="38">
        <v>250767000000</v>
      </c>
      <c r="T144" s="38">
        <v>247115000000</v>
      </c>
      <c r="U144" s="38">
        <v>243978000000</v>
      </c>
      <c r="V144" s="38">
        <v>240556000000</v>
      </c>
      <c r="W144" s="38">
        <v>237838000000</v>
      </c>
      <c r="X144" s="38">
        <v>233370000000</v>
      </c>
      <c r="Y144" s="38">
        <v>229087000000</v>
      </c>
      <c r="Z144" s="38">
        <v>224340000000</v>
      </c>
      <c r="AA144" s="38">
        <v>219722000000</v>
      </c>
      <c r="AB144" s="38">
        <v>216686000000</v>
      </c>
      <c r="AC144" s="38">
        <v>213030000000</v>
      </c>
      <c r="AD144" s="38">
        <v>208658000000</v>
      </c>
      <c r="AE144" s="38">
        <v>205457000000</v>
      </c>
    </row>
    <row r="145" spans="1:31" x14ac:dyDescent="0.25">
      <c r="A145" t="s">
        <v>309</v>
      </c>
      <c r="B145" s="38">
        <v>922309000000</v>
      </c>
      <c r="C145" s="38">
        <v>368535000000</v>
      </c>
      <c r="D145" s="38">
        <v>374800000000</v>
      </c>
      <c r="E145" s="38">
        <v>353165000000</v>
      </c>
      <c r="F145" s="38">
        <v>349227000000</v>
      </c>
      <c r="G145" s="38">
        <v>345708000000</v>
      </c>
      <c r="H145" s="38">
        <v>343367000000</v>
      </c>
      <c r="I145" s="38">
        <v>341103000000</v>
      </c>
      <c r="J145" s="38">
        <v>335706000000</v>
      </c>
      <c r="K145" s="38">
        <v>330509000000</v>
      </c>
      <c r="L145" s="38">
        <v>326106000000</v>
      </c>
      <c r="M145" s="38">
        <v>322852000000</v>
      </c>
      <c r="N145" s="38">
        <v>320286000000</v>
      </c>
      <c r="O145" s="38">
        <v>318594000000</v>
      </c>
      <c r="P145" s="38">
        <v>316991000000</v>
      </c>
      <c r="Q145" s="38">
        <v>315260000000</v>
      </c>
      <c r="R145" s="38">
        <v>313348000000</v>
      </c>
      <c r="S145" s="38">
        <v>311838000000</v>
      </c>
      <c r="T145" s="38">
        <v>309809000000</v>
      </c>
      <c r="U145" s="38">
        <v>308398000000</v>
      </c>
      <c r="V145" s="38">
        <v>306831000000</v>
      </c>
      <c r="W145" s="38">
        <v>305546000000</v>
      </c>
      <c r="X145" s="38">
        <v>303485000000</v>
      </c>
      <c r="Y145" s="38">
        <v>301680000000</v>
      </c>
      <c r="Z145" s="38">
        <v>299892000000</v>
      </c>
      <c r="AA145" s="38">
        <v>297970000000</v>
      </c>
      <c r="AB145" s="38">
        <v>296595000000</v>
      </c>
      <c r="AC145" s="38">
        <v>294773000000</v>
      </c>
      <c r="AD145" s="38">
        <v>292675000000</v>
      </c>
      <c r="AE145" s="38">
        <v>291373000000</v>
      </c>
    </row>
    <row r="146" spans="1:31" x14ac:dyDescent="0.25">
      <c r="A146" t="s">
        <v>310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312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313</v>
      </c>
      <c r="B149" s="38">
        <v>86011600000</v>
      </c>
      <c r="C149" s="38">
        <v>80963700000</v>
      </c>
      <c r="D149" s="38">
        <v>81227800000</v>
      </c>
      <c r="E149" s="38">
        <v>80535900000</v>
      </c>
      <c r="F149" s="38">
        <v>80754300000</v>
      </c>
      <c r="G149" s="38">
        <v>82902700000</v>
      </c>
      <c r="H149" s="38">
        <v>84678900000</v>
      </c>
      <c r="I149" s="38">
        <v>85047300000</v>
      </c>
      <c r="J149" s="38">
        <v>85337000000</v>
      </c>
      <c r="K149" s="38">
        <v>85678400000</v>
      </c>
      <c r="L149" s="38">
        <v>86550400000</v>
      </c>
      <c r="M149" s="38">
        <v>88347600000</v>
      </c>
      <c r="N149" s="38">
        <v>89694600000</v>
      </c>
      <c r="O149" s="38">
        <v>90820900000</v>
      </c>
      <c r="P149" s="38">
        <v>92265400000</v>
      </c>
      <c r="Q149" s="38">
        <v>93661200000</v>
      </c>
      <c r="R149" s="38">
        <v>95015600000</v>
      </c>
      <c r="S149" s="38">
        <v>96331800000</v>
      </c>
      <c r="T149" s="38">
        <v>97358400000</v>
      </c>
      <c r="U149" s="38">
        <v>98357900000</v>
      </c>
      <c r="V149" s="38">
        <v>99574300000</v>
      </c>
      <c r="W149" s="38">
        <v>100665000000</v>
      </c>
      <c r="X149" s="38">
        <v>101473000000</v>
      </c>
      <c r="Y149" s="38">
        <v>102034000000</v>
      </c>
      <c r="Z149" s="38">
        <v>102452000000</v>
      </c>
      <c r="AA149" s="38">
        <v>103305000000</v>
      </c>
      <c r="AB149" s="38">
        <v>104284000000</v>
      </c>
      <c r="AC149" s="38">
        <v>105160000000</v>
      </c>
      <c r="AD149" s="38">
        <v>105675000000</v>
      </c>
      <c r="AE149" s="38">
        <v>106878000000</v>
      </c>
    </row>
    <row r="150" spans="1:31" x14ac:dyDescent="0.25">
      <c r="A150" t="s">
        <v>314</v>
      </c>
      <c r="B150" s="38">
        <v>163681000000</v>
      </c>
      <c r="C150" s="38">
        <v>146251000000</v>
      </c>
      <c r="D150" s="38">
        <v>153964000000</v>
      </c>
      <c r="E150" s="38">
        <v>153555000000</v>
      </c>
      <c r="F150" s="38">
        <v>152117000000</v>
      </c>
      <c r="G150" s="38">
        <v>151483000000</v>
      </c>
      <c r="H150" s="38">
        <v>153944000000</v>
      </c>
      <c r="I150" s="38">
        <v>155688000000</v>
      </c>
      <c r="J150" s="38">
        <v>154475000000</v>
      </c>
      <c r="K150" s="38">
        <v>153446000000</v>
      </c>
      <c r="L150" s="38">
        <v>153183000000</v>
      </c>
      <c r="M150" s="38">
        <v>154796000000</v>
      </c>
      <c r="N150" s="38">
        <v>156353000000</v>
      </c>
      <c r="O150" s="38">
        <v>157766000000</v>
      </c>
      <c r="P150" s="38">
        <v>159356000000</v>
      </c>
      <c r="Q150" s="38">
        <v>161040000000</v>
      </c>
      <c r="R150" s="38">
        <v>161816000000</v>
      </c>
      <c r="S150" s="38">
        <v>163066000000</v>
      </c>
      <c r="T150" s="38">
        <v>163944000000</v>
      </c>
      <c r="U150" s="38">
        <v>165041000000</v>
      </c>
      <c r="V150" s="38">
        <v>166381000000</v>
      </c>
      <c r="W150" s="38">
        <v>168023000000</v>
      </c>
      <c r="X150" s="38">
        <v>169040000000</v>
      </c>
      <c r="Y150" s="38">
        <v>169843000000</v>
      </c>
      <c r="Z150" s="38">
        <v>170661000000</v>
      </c>
      <c r="AA150" s="38">
        <v>171816000000</v>
      </c>
      <c r="AB150" s="38">
        <v>173285000000</v>
      </c>
      <c r="AC150" s="38">
        <v>174498000000</v>
      </c>
      <c r="AD150" s="38">
        <v>175481000000</v>
      </c>
      <c r="AE150" s="38">
        <v>176938000000</v>
      </c>
    </row>
    <row r="151" spans="1:31" x14ac:dyDescent="0.25">
      <c r="A151" t="s">
        <v>315</v>
      </c>
      <c r="B151" s="38">
        <v>92660900000</v>
      </c>
      <c r="C151" s="38">
        <v>82793900000</v>
      </c>
      <c r="D151" s="38">
        <v>87160500000</v>
      </c>
      <c r="E151" s="38">
        <v>86929300000</v>
      </c>
      <c r="F151" s="38">
        <v>86114400000</v>
      </c>
      <c r="G151" s="38">
        <v>85755700000</v>
      </c>
      <c r="H151" s="38">
        <v>87149200000</v>
      </c>
      <c r="I151" s="38">
        <v>88136000000</v>
      </c>
      <c r="J151" s="38">
        <v>87449400000</v>
      </c>
      <c r="K151" s="38">
        <v>86867100000</v>
      </c>
      <c r="L151" s="38">
        <v>86718500000</v>
      </c>
      <c r="M151" s="38">
        <v>87631700000</v>
      </c>
      <c r="N151" s="38">
        <v>88512700000</v>
      </c>
      <c r="O151" s="38">
        <v>89313400000</v>
      </c>
      <c r="P151" s="38">
        <v>90213100000</v>
      </c>
      <c r="Q151" s="38">
        <v>91166800000</v>
      </c>
      <c r="R151" s="38">
        <v>91605800000</v>
      </c>
      <c r="S151" s="38">
        <v>92313500000</v>
      </c>
      <c r="T151" s="38">
        <v>92809500000</v>
      </c>
      <c r="U151" s="38">
        <v>93431600000</v>
      </c>
      <c r="V151" s="38">
        <v>94189500000</v>
      </c>
      <c r="W151" s="38">
        <v>95119200000</v>
      </c>
      <c r="X151" s="38">
        <v>95694800000</v>
      </c>
      <c r="Y151" s="38">
        <v>96149500000</v>
      </c>
      <c r="Z151" s="38">
        <v>96613300000</v>
      </c>
      <c r="AA151" s="38">
        <v>97266100000</v>
      </c>
      <c r="AB151" s="38">
        <v>98098300000</v>
      </c>
      <c r="AC151" s="38">
        <v>98784900000</v>
      </c>
      <c r="AD151" s="38">
        <v>99341700000</v>
      </c>
      <c r="AE151" s="38">
        <v>100166000000</v>
      </c>
    </row>
    <row r="152" spans="1:31" x14ac:dyDescent="0.25">
      <c r="A152" t="s">
        <v>316</v>
      </c>
      <c r="B152" s="38">
        <v>3068450000000</v>
      </c>
      <c r="C152" s="38">
        <v>1107720000000</v>
      </c>
      <c r="D152" s="38">
        <v>1121330000000</v>
      </c>
      <c r="E152" s="38">
        <v>1048290000000</v>
      </c>
      <c r="F152" s="38">
        <v>1027820000000</v>
      </c>
      <c r="G152" s="38">
        <v>1003030000000</v>
      </c>
      <c r="H152" s="38">
        <v>982326000000</v>
      </c>
      <c r="I152" s="38">
        <v>967401000000</v>
      </c>
      <c r="J152" s="38">
        <v>955394000000</v>
      </c>
      <c r="K152" s="38">
        <v>944438000000</v>
      </c>
      <c r="L152" s="38">
        <v>933993000000</v>
      </c>
      <c r="M152" s="38">
        <v>925408000000</v>
      </c>
      <c r="N152" s="38">
        <v>918497000000</v>
      </c>
      <c r="O152" s="38">
        <v>912614000000</v>
      </c>
      <c r="P152" s="38">
        <v>907631000000</v>
      </c>
      <c r="Q152" s="38">
        <v>902611000000</v>
      </c>
      <c r="R152" s="38">
        <v>898131000000</v>
      </c>
      <c r="S152" s="38">
        <v>894957000000</v>
      </c>
      <c r="T152" s="38">
        <v>889892000000</v>
      </c>
      <c r="U152" s="38">
        <v>887310000000</v>
      </c>
      <c r="V152" s="38">
        <v>884234000000</v>
      </c>
      <c r="W152" s="38">
        <v>881112000000</v>
      </c>
      <c r="X152" s="38">
        <v>876850000000</v>
      </c>
      <c r="Y152" s="38">
        <v>873428000000</v>
      </c>
      <c r="Z152" s="38">
        <v>869804000000</v>
      </c>
      <c r="AA152" s="38">
        <v>865736000000</v>
      </c>
      <c r="AB152" s="38">
        <v>862637000000</v>
      </c>
      <c r="AC152" s="38">
        <v>858983000000</v>
      </c>
      <c r="AD152" s="38">
        <v>854736000000</v>
      </c>
      <c r="AE152" s="38">
        <v>852259000000</v>
      </c>
    </row>
    <row r="153" spans="1:31" x14ac:dyDescent="0.25">
      <c r="A153" t="s">
        <v>317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318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319</v>
      </c>
      <c r="B155" s="38">
        <v>44833300000000</v>
      </c>
      <c r="C155" s="38">
        <v>39201300000000</v>
      </c>
      <c r="D155" s="38">
        <v>38660900000000</v>
      </c>
      <c r="E155" s="38">
        <v>37758600000000</v>
      </c>
      <c r="F155" s="38">
        <v>37753100000000</v>
      </c>
      <c r="G155" s="38">
        <v>37589500000000</v>
      </c>
      <c r="H155" s="38">
        <v>37183100000000</v>
      </c>
      <c r="I155" s="38">
        <v>37056700000000</v>
      </c>
      <c r="J155" s="38">
        <v>37457300000000</v>
      </c>
      <c r="K155" s="38">
        <v>37630500000000</v>
      </c>
      <c r="L155" s="38">
        <v>37391700000000</v>
      </c>
      <c r="M155" s="38">
        <v>37101800000000</v>
      </c>
      <c r="N155" s="38">
        <v>36940900000000</v>
      </c>
      <c r="O155" s="38">
        <v>36809800000000</v>
      </c>
      <c r="P155" s="38">
        <v>36842300000000</v>
      </c>
      <c r="Q155" s="38">
        <v>37015000000000</v>
      </c>
      <c r="R155" s="38">
        <v>37319000000000</v>
      </c>
      <c r="S155" s="38">
        <v>37683400000000</v>
      </c>
      <c r="T155" s="38">
        <v>37967600000000</v>
      </c>
      <c r="U155" s="38">
        <v>38310300000000</v>
      </c>
      <c r="V155" s="38">
        <v>38728100000000</v>
      </c>
      <c r="W155" s="38">
        <v>39036700000000</v>
      </c>
      <c r="X155" s="38">
        <v>39285500000000</v>
      </c>
      <c r="Y155" s="38">
        <v>39533400000000</v>
      </c>
      <c r="Z155" s="38">
        <v>39832800000000</v>
      </c>
      <c r="AA155" s="38">
        <v>40137300000000</v>
      </c>
      <c r="AB155" s="38">
        <v>40429100000000</v>
      </c>
      <c r="AC155" s="38">
        <v>40655400000000</v>
      </c>
      <c r="AD155" s="38">
        <v>40839600000000</v>
      </c>
      <c r="AE155" s="38">
        <v>41186800000000</v>
      </c>
    </row>
    <row r="156" spans="1:31" x14ac:dyDescent="0.25">
      <c r="A156" t="s">
        <v>320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324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325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326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327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328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329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330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331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332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336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337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338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339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340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341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342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343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344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346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347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348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349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353</v>
      </c>
      <c r="B189" s="38">
        <v>132433000000000</v>
      </c>
      <c r="C189" s="38">
        <v>130499000000000</v>
      </c>
      <c r="D189" s="38">
        <v>135992000000000</v>
      </c>
      <c r="E189" s="38">
        <v>136777000000000</v>
      </c>
      <c r="F189" s="38">
        <v>136367000000000</v>
      </c>
      <c r="G189" s="38">
        <v>137125000000000</v>
      </c>
      <c r="H189" s="38">
        <v>137764000000000</v>
      </c>
      <c r="I189" s="38">
        <v>139431000000000</v>
      </c>
      <c r="J189" s="38">
        <v>139970000000000</v>
      </c>
      <c r="K189" s="38">
        <v>140410000000000</v>
      </c>
      <c r="L189" s="38">
        <v>140350000000000</v>
      </c>
      <c r="M189" s="38">
        <v>141121000000000</v>
      </c>
      <c r="N189" s="38">
        <v>140526000000000</v>
      </c>
      <c r="O189" s="38">
        <v>142081000000000</v>
      </c>
      <c r="P189" s="38">
        <v>142232000000000</v>
      </c>
      <c r="Q189" s="38">
        <v>142061000000000</v>
      </c>
      <c r="R189" s="38">
        <v>142575000000000</v>
      </c>
      <c r="S189" s="38">
        <v>142709000000000</v>
      </c>
      <c r="T189" s="38">
        <v>143477000000000</v>
      </c>
      <c r="U189" s="38">
        <v>143807000000000</v>
      </c>
      <c r="V189" s="38">
        <v>144415000000000</v>
      </c>
      <c r="W189" s="38">
        <v>144857000000000</v>
      </c>
      <c r="X189" s="38">
        <v>145095000000000</v>
      </c>
      <c r="Y189" s="38">
        <v>145359000000000</v>
      </c>
      <c r="Z189" s="38">
        <v>145422000000000</v>
      </c>
      <c r="AA189" s="38">
        <v>145022000000000</v>
      </c>
      <c r="AB189" s="38">
        <v>144981000000000</v>
      </c>
      <c r="AC189" s="38">
        <v>144700000000000</v>
      </c>
      <c r="AD189" s="38">
        <v>144392000000000</v>
      </c>
      <c r="AE189" s="38">
        <v>143333000000000</v>
      </c>
    </row>
    <row r="190" spans="1:31" x14ac:dyDescent="0.25">
      <c r="A190" t="s">
        <v>354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356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357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358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359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360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366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367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368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369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370</v>
      </c>
      <c r="B206" s="38">
        <v>16453000000</v>
      </c>
      <c r="C206" s="38">
        <v>3944330000</v>
      </c>
      <c r="D206" s="38">
        <v>3441150000</v>
      </c>
      <c r="E206" s="38">
        <v>3309360000</v>
      </c>
      <c r="F206" s="38">
        <v>3179880000</v>
      </c>
      <c r="G206" s="38">
        <v>3054840000</v>
      </c>
      <c r="H206" s="38">
        <v>2936410000</v>
      </c>
      <c r="I206" s="38">
        <v>2826620000</v>
      </c>
      <c r="J206" s="38">
        <v>2727330000</v>
      </c>
      <c r="K206" s="38">
        <v>2640290000</v>
      </c>
      <c r="L206" s="38">
        <v>2566920000</v>
      </c>
      <c r="M206" s="38">
        <v>2508560000</v>
      </c>
      <c r="N206" s="38">
        <v>2466060000</v>
      </c>
      <c r="O206" s="38">
        <v>2440300000</v>
      </c>
      <c r="P206" s="38">
        <v>2431660000</v>
      </c>
      <c r="Q206" s="38">
        <v>2431660000</v>
      </c>
      <c r="R206" s="38">
        <v>2431660000</v>
      </c>
      <c r="S206" s="38">
        <v>2431660000</v>
      </c>
      <c r="T206" s="38">
        <v>2431660000</v>
      </c>
      <c r="U206" s="38">
        <v>2431660000</v>
      </c>
      <c r="V206" s="38">
        <v>2431670000</v>
      </c>
      <c r="W206" s="38">
        <v>2431660000</v>
      </c>
      <c r="X206" s="38">
        <v>2431660000</v>
      </c>
      <c r="Y206" s="38">
        <v>2431660000</v>
      </c>
      <c r="Z206" s="38">
        <v>2431660000</v>
      </c>
      <c r="AA206" s="38">
        <v>2431660000</v>
      </c>
      <c r="AB206" s="38">
        <v>2431660000</v>
      </c>
      <c r="AC206" s="38">
        <v>2431660000</v>
      </c>
      <c r="AD206" s="38">
        <v>2431670000</v>
      </c>
      <c r="AE206" s="38">
        <v>2431660000</v>
      </c>
    </row>
    <row r="207" spans="1:31" x14ac:dyDescent="0.25">
      <c r="A207" t="s">
        <v>371</v>
      </c>
      <c r="B207" s="38">
        <v>59246200000</v>
      </c>
      <c r="C207" s="38">
        <v>70174400000</v>
      </c>
      <c r="D207" s="38">
        <v>109886000000</v>
      </c>
      <c r="E207" s="38">
        <v>89769800000</v>
      </c>
      <c r="F207" s="38">
        <v>83576800000</v>
      </c>
      <c r="G207" s="38">
        <v>81918900000</v>
      </c>
      <c r="H207" s="38">
        <v>78762800000</v>
      </c>
      <c r="I207" s="38">
        <v>76199100000</v>
      </c>
      <c r="J207" s="38">
        <v>72764100000</v>
      </c>
      <c r="K207" s="38">
        <v>69557600000</v>
      </c>
      <c r="L207" s="38">
        <v>66332200000</v>
      </c>
      <c r="M207" s="38">
        <v>64140100000</v>
      </c>
      <c r="N207" s="38">
        <v>63125200000</v>
      </c>
      <c r="O207" s="38">
        <v>59537300000</v>
      </c>
      <c r="P207" s="38">
        <v>58236800000</v>
      </c>
      <c r="Q207" s="38">
        <v>56421300000</v>
      </c>
      <c r="R207" s="38">
        <v>55763100000</v>
      </c>
      <c r="S207" s="38">
        <v>55856100000</v>
      </c>
      <c r="T207" s="38">
        <v>54940800000</v>
      </c>
      <c r="U207" s="38">
        <v>54462000000</v>
      </c>
      <c r="V207" s="38">
        <v>53778100000</v>
      </c>
      <c r="W207" s="38">
        <v>53577900000</v>
      </c>
      <c r="X207" s="38">
        <v>53542400000</v>
      </c>
      <c r="Y207" s="38">
        <v>53626400000</v>
      </c>
      <c r="Z207" s="38">
        <v>53060300000</v>
      </c>
      <c r="AA207" s="38">
        <v>53106500000</v>
      </c>
      <c r="AB207" s="38">
        <v>53099100000</v>
      </c>
      <c r="AC207" s="38">
        <v>53004000000</v>
      </c>
      <c r="AD207" s="38">
        <v>53340700000</v>
      </c>
      <c r="AE207" s="38">
        <v>53767000000</v>
      </c>
    </row>
    <row r="208" spans="1:31" x14ac:dyDescent="0.25">
      <c r="A208" t="s">
        <v>372</v>
      </c>
      <c r="B208" s="38">
        <v>322572000000</v>
      </c>
      <c r="C208" s="38">
        <v>309540000000</v>
      </c>
      <c r="D208" s="38">
        <v>479340000000</v>
      </c>
      <c r="E208" s="38">
        <v>445781000000</v>
      </c>
      <c r="F208" s="38">
        <v>428635000000</v>
      </c>
      <c r="G208" s="38">
        <v>413250000000</v>
      </c>
      <c r="H208" s="38">
        <v>397409000000</v>
      </c>
      <c r="I208" s="38">
        <v>387622000000</v>
      </c>
      <c r="J208" s="38">
        <v>374211000000</v>
      </c>
      <c r="K208" s="38">
        <v>358506000000</v>
      </c>
      <c r="L208" s="38">
        <v>341692000000</v>
      </c>
      <c r="M208" s="38">
        <v>330858000000</v>
      </c>
      <c r="N208" s="38">
        <v>324025000000</v>
      </c>
      <c r="O208" s="38">
        <v>314842000000</v>
      </c>
      <c r="P208" s="38">
        <v>307690000000</v>
      </c>
      <c r="Q208" s="38">
        <v>302808000000</v>
      </c>
      <c r="R208" s="38">
        <v>301092000000</v>
      </c>
      <c r="S208" s="38">
        <v>299523000000</v>
      </c>
      <c r="T208" s="38">
        <v>297450000000</v>
      </c>
      <c r="U208" s="38">
        <v>295617000000</v>
      </c>
      <c r="V208" s="38">
        <v>294518000000</v>
      </c>
      <c r="W208" s="38">
        <v>293131000000</v>
      </c>
      <c r="X208" s="38">
        <v>293042000000</v>
      </c>
      <c r="Y208" s="38">
        <v>293762000000</v>
      </c>
      <c r="Z208" s="38">
        <v>294589000000</v>
      </c>
      <c r="AA208" s="38">
        <v>294984000000</v>
      </c>
      <c r="AB208" s="38">
        <v>294084000000</v>
      </c>
      <c r="AC208" s="38">
        <v>293280000000</v>
      </c>
      <c r="AD208" s="38">
        <v>294666000000</v>
      </c>
      <c r="AE208" s="38">
        <v>296893000000</v>
      </c>
    </row>
    <row r="209" spans="1:31" x14ac:dyDescent="0.25">
      <c r="A209" t="s">
        <v>373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374</v>
      </c>
      <c r="B210" s="38">
        <v>28550500000</v>
      </c>
      <c r="C210" s="38">
        <v>54006800000</v>
      </c>
      <c r="D210" s="38">
        <v>44775200000</v>
      </c>
      <c r="E210" s="38">
        <v>42916000000</v>
      </c>
      <c r="F210" s="38">
        <v>41218600000</v>
      </c>
      <c r="G210" s="38">
        <v>39416700000</v>
      </c>
      <c r="H210" s="38">
        <v>37390900000</v>
      </c>
      <c r="I210" s="38">
        <v>35491300000</v>
      </c>
      <c r="J210" s="38">
        <v>33766600000</v>
      </c>
      <c r="K210" s="38">
        <v>32228000000</v>
      </c>
      <c r="L210" s="38">
        <v>30884800000</v>
      </c>
      <c r="M210" s="38">
        <v>29744700000</v>
      </c>
      <c r="N210" s="38">
        <v>28808900000</v>
      </c>
      <c r="O210" s="38">
        <v>28080300000</v>
      </c>
      <c r="P210" s="38">
        <v>27556800000</v>
      </c>
      <c r="Q210" s="38">
        <v>27137300000</v>
      </c>
      <c r="R210" s="38">
        <v>26721600000</v>
      </c>
      <c r="S210" s="38">
        <v>26307000000</v>
      </c>
      <c r="T210" s="38">
        <v>25899300000</v>
      </c>
      <c r="U210" s="38">
        <v>25493400000</v>
      </c>
      <c r="V210" s="38">
        <v>25090300000</v>
      </c>
      <c r="W210" s="38">
        <v>24693900000</v>
      </c>
      <c r="X210" s="38">
        <v>24304800000</v>
      </c>
      <c r="Y210" s="38">
        <v>23923400000</v>
      </c>
      <c r="Z210" s="38">
        <v>23547900000</v>
      </c>
      <c r="AA210" s="38">
        <v>23178200000</v>
      </c>
      <c r="AB210" s="38">
        <v>22815600000</v>
      </c>
      <c r="AC210" s="38">
        <v>22459000000</v>
      </c>
      <c r="AD210" s="38">
        <v>22109200000</v>
      </c>
      <c r="AE210" s="38">
        <v>21765400000</v>
      </c>
    </row>
    <row r="211" spans="1:31" x14ac:dyDescent="0.25">
      <c r="A211" t="s">
        <v>375</v>
      </c>
      <c r="B211" s="38">
        <v>14411100000</v>
      </c>
      <c r="C211" s="38">
        <v>27260600000</v>
      </c>
      <c r="D211" s="38">
        <v>22600800000</v>
      </c>
      <c r="E211" s="38">
        <v>21662300000</v>
      </c>
      <c r="F211" s="38">
        <v>20805500000</v>
      </c>
      <c r="G211" s="38">
        <v>19896000000</v>
      </c>
      <c r="H211" s="38">
        <v>18873400000</v>
      </c>
      <c r="I211" s="38">
        <v>17914600000</v>
      </c>
      <c r="J211" s="38">
        <v>17044000000</v>
      </c>
      <c r="K211" s="38">
        <v>16267500000</v>
      </c>
      <c r="L211" s="38">
        <v>15589400000</v>
      </c>
      <c r="M211" s="38">
        <v>15014000000</v>
      </c>
      <c r="N211" s="38">
        <v>14541600000</v>
      </c>
      <c r="O211" s="38">
        <v>14173800000</v>
      </c>
      <c r="P211" s="38">
        <v>13909600000</v>
      </c>
      <c r="Q211" s="38">
        <v>13697800000</v>
      </c>
      <c r="R211" s="38">
        <v>13488000000</v>
      </c>
      <c r="S211" s="38">
        <v>13278700000</v>
      </c>
      <c r="T211" s="38">
        <v>13072900000</v>
      </c>
      <c r="U211" s="38">
        <v>12868000000</v>
      </c>
      <c r="V211" s="38">
        <v>12664600000</v>
      </c>
      <c r="W211" s="38">
        <v>12464500000</v>
      </c>
      <c r="X211" s="38">
        <v>12268100000</v>
      </c>
      <c r="Y211" s="38">
        <v>12075600000</v>
      </c>
      <c r="Z211" s="38">
        <v>11886000000</v>
      </c>
      <c r="AA211" s="38">
        <v>11699500000</v>
      </c>
      <c r="AB211" s="38">
        <v>11516400000</v>
      </c>
      <c r="AC211" s="38">
        <v>11336400000</v>
      </c>
      <c r="AD211" s="38">
        <v>11159800000</v>
      </c>
      <c r="AE211" s="38">
        <v>10986300000</v>
      </c>
    </row>
    <row r="212" spans="1:31" x14ac:dyDescent="0.25">
      <c r="A212" t="s">
        <v>376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377</v>
      </c>
      <c r="B213" s="38">
        <v>2067700000000</v>
      </c>
      <c r="C213" s="38">
        <v>2624810000000</v>
      </c>
      <c r="D213" s="38">
        <v>3047000000000</v>
      </c>
      <c r="E213" s="38">
        <v>2038780000000</v>
      </c>
      <c r="F213" s="38">
        <v>1747800000000</v>
      </c>
      <c r="G213" s="38">
        <v>1632880000000</v>
      </c>
      <c r="H213" s="38">
        <v>1542860000000</v>
      </c>
      <c r="I213" s="38">
        <v>1468900000000</v>
      </c>
      <c r="J213" s="38">
        <v>1427260000000</v>
      </c>
      <c r="K213" s="38">
        <v>1398100000000</v>
      </c>
      <c r="L213" s="38">
        <v>1387590000000</v>
      </c>
      <c r="M213" s="38">
        <v>1392920000000</v>
      </c>
      <c r="N213" s="38">
        <v>1418560000000</v>
      </c>
      <c r="O213" s="38">
        <v>1455960000000</v>
      </c>
      <c r="P213" s="38">
        <v>1507360000000</v>
      </c>
      <c r="Q213" s="38">
        <v>1543620000000</v>
      </c>
      <c r="R213" s="38">
        <v>1588790000000</v>
      </c>
      <c r="S213" s="38">
        <v>1655800000000</v>
      </c>
      <c r="T213" s="38">
        <v>1672600000000</v>
      </c>
      <c r="U213" s="38">
        <v>1742970000000</v>
      </c>
      <c r="V213" s="38">
        <v>1796710000000</v>
      </c>
      <c r="W213" s="38">
        <v>1834040000000</v>
      </c>
      <c r="X213" s="38">
        <v>1842200000000</v>
      </c>
      <c r="Y213" s="38">
        <v>1856450000000</v>
      </c>
      <c r="Z213" s="38">
        <v>1875980000000</v>
      </c>
      <c r="AA213" s="38">
        <v>1877060000000</v>
      </c>
      <c r="AB213" s="38">
        <v>1894110000000</v>
      </c>
      <c r="AC213" s="38">
        <v>1891390000000</v>
      </c>
      <c r="AD213" s="38">
        <v>1888660000000</v>
      </c>
      <c r="AE213" s="38">
        <v>1906690000000</v>
      </c>
    </row>
    <row r="214" spans="1:31" x14ac:dyDescent="0.25">
      <c r="A214" t="s">
        <v>378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379</v>
      </c>
      <c r="B215" s="38">
        <v>263361000000</v>
      </c>
      <c r="C215" s="38">
        <v>383518000000</v>
      </c>
      <c r="D215" s="38">
        <v>387812000000</v>
      </c>
      <c r="E215" s="38">
        <v>274668000000</v>
      </c>
      <c r="F215" s="38">
        <v>234369000000</v>
      </c>
      <c r="G215" s="38">
        <v>182237000000</v>
      </c>
      <c r="H215" s="38">
        <v>144600000000</v>
      </c>
      <c r="I215" s="38">
        <v>119704000000</v>
      </c>
      <c r="J215" s="38">
        <v>117131000000</v>
      </c>
      <c r="K215" s="38">
        <v>117268000000</v>
      </c>
      <c r="L215" s="38">
        <v>119980000000</v>
      </c>
      <c r="M215" s="38">
        <v>124035000000</v>
      </c>
      <c r="N215" s="38">
        <v>129936000000</v>
      </c>
      <c r="O215" s="38">
        <v>135147000000</v>
      </c>
      <c r="P215" s="38">
        <v>140046000000</v>
      </c>
      <c r="Q215" s="38">
        <v>141240000000</v>
      </c>
      <c r="R215" s="38">
        <v>143692000000</v>
      </c>
      <c r="S215" s="38">
        <v>148670000000</v>
      </c>
      <c r="T215" s="38">
        <v>147283000000</v>
      </c>
      <c r="U215" s="38">
        <v>153896000000</v>
      </c>
      <c r="V215" s="38">
        <v>157735000000</v>
      </c>
      <c r="W215" s="38">
        <v>159119000000</v>
      </c>
      <c r="X215" s="38">
        <v>157705000000</v>
      </c>
      <c r="Y215" s="38">
        <v>157415000000</v>
      </c>
      <c r="Z215" s="38">
        <v>157530000000</v>
      </c>
      <c r="AA215" s="38">
        <v>156969000000</v>
      </c>
      <c r="AB215" s="38">
        <v>157452000000</v>
      </c>
      <c r="AC215" s="38">
        <v>155903000000</v>
      </c>
      <c r="AD215" s="38">
        <v>154106000000</v>
      </c>
      <c r="AE215" s="38">
        <v>155903000000</v>
      </c>
    </row>
    <row r="216" spans="1:31" x14ac:dyDescent="0.25">
      <c r="A216" t="s">
        <v>380</v>
      </c>
      <c r="B216" s="38">
        <v>8486300</v>
      </c>
      <c r="C216" s="38">
        <v>265779000</v>
      </c>
      <c r="D216" s="38">
        <v>231909000</v>
      </c>
      <c r="E216" s="38">
        <v>222972000</v>
      </c>
      <c r="F216" s="38">
        <v>214260000</v>
      </c>
      <c r="G216" s="38">
        <v>205849000</v>
      </c>
      <c r="H216" s="38">
        <v>197888000</v>
      </c>
      <c r="I216" s="38">
        <v>190454000</v>
      </c>
      <c r="J216" s="38">
        <v>183770000</v>
      </c>
      <c r="K216" s="38">
        <v>177912000</v>
      </c>
      <c r="L216" s="38">
        <v>172955000</v>
      </c>
      <c r="M216" s="38">
        <v>169050000</v>
      </c>
      <c r="N216" s="38">
        <v>166196000</v>
      </c>
      <c r="O216" s="38">
        <v>164469000</v>
      </c>
      <c r="P216" s="38">
        <v>163868000</v>
      </c>
      <c r="Q216" s="38">
        <v>163868000</v>
      </c>
      <c r="R216" s="38">
        <v>163868000</v>
      </c>
      <c r="S216" s="38">
        <v>163868000</v>
      </c>
      <c r="T216" s="38">
        <v>163868000</v>
      </c>
      <c r="U216" s="38">
        <v>163868000</v>
      </c>
      <c r="V216" s="38">
        <v>163868000</v>
      </c>
      <c r="W216" s="38">
        <v>163868000</v>
      </c>
      <c r="X216" s="38">
        <v>163868000</v>
      </c>
      <c r="Y216" s="38">
        <v>163868000</v>
      </c>
      <c r="Z216" s="38">
        <v>163868000</v>
      </c>
      <c r="AA216" s="38">
        <v>163868000</v>
      </c>
      <c r="AB216" s="38">
        <v>163868000</v>
      </c>
      <c r="AC216" s="38">
        <v>163868000</v>
      </c>
      <c r="AD216" s="38">
        <v>163868000</v>
      </c>
      <c r="AE216" s="38">
        <v>163868000</v>
      </c>
    </row>
    <row r="217" spans="1:31" x14ac:dyDescent="0.25">
      <c r="A217" t="s">
        <v>381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384</v>
      </c>
      <c r="B220" s="38">
        <v>12398800000</v>
      </c>
      <c r="C220" s="38">
        <v>23454000000</v>
      </c>
      <c r="D220" s="38">
        <v>19444900000</v>
      </c>
      <c r="E220" s="38">
        <v>18637400000</v>
      </c>
      <c r="F220" s="38">
        <v>17900300000</v>
      </c>
      <c r="G220" s="38">
        <v>17117800000</v>
      </c>
      <c r="H220" s="38">
        <v>16238100000</v>
      </c>
      <c r="I220" s="38">
        <v>15413100000</v>
      </c>
      <c r="J220" s="38">
        <v>14664100000</v>
      </c>
      <c r="K220" s="38">
        <v>13995900000</v>
      </c>
      <c r="L220" s="38">
        <v>13412600000</v>
      </c>
      <c r="M220" s="38">
        <v>12917500000</v>
      </c>
      <c r="N220" s="38">
        <v>12511000000</v>
      </c>
      <c r="O220" s="38">
        <v>12194600000</v>
      </c>
      <c r="P220" s="38">
        <v>11967300000</v>
      </c>
      <c r="Q220" s="38">
        <v>11785100000</v>
      </c>
      <c r="R220" s="38">
        <v>11604600000</v>
      </c>
      <c r="S220" s="38">
        <v>11424500000</v>
      </c>
      <c r="T220" s="38">
        <v>11247400000</v>
      </c>
      <c r="U220" s="38">
        <v>11071200000</v>
      </c>
      <c r="V220" s="38">
        <v>10896100000</v>
      </c>
      <c r="W220" s="38">
        <v>10724000000</v>
      </c>
      <c r="X220" s="38">
        <v>10555000000</v>
      </c>
      <c r="Y220" s="38">
        <v>10389400000</v>
      </c>
      <c r="Z220" s="38">
        <v>10226300000</v>
      </c>
      <c r="AA220" s="38">
        <v>10065800000</v>
      </c>
      <c r="AB220" s="38">
        <v>9908280000</v>
      </c>
      <c r="AC220" s="38">
        <v>9753440000</v>
      </c>
      <c r="AD220" s="38">
        <v>9601540000</v>
      </c>
      <c r="AE220" s="38">
        <v>9452230000</v>
      </c>
    </row>
    <row r="221" spans="1:31" x14ac:dyDescent="0.25">
      <c r="A221" t="s">
        <v>385</v>
      </c>
      <c r="B221" s="38">
        <v>393749000</v>
      </c>
      <c r="C221">
        <v>826100</v>
      </c>
      <c r="D221">
        <v>675900</v>
      </c>
      <c r="E221">
        <v>675900</v>
      </c>
      <c r="F221">
        <v>675900</v>
      </c>
      <c r="G221">
        <v>600800</v>
      </c>
      <c r="H221">
        <v>600800</v>
      </c>
      <c r="I221">
        <v>600800</v>
      </c>
      <c r="J221">
        <v>525700</v>
      </c>
      <c r="K221">
        <v>525700</v>
      </c>
      <c r="L221">
        <v>525700</v>
      </c>
      <c r="M221">
        <v>525700</v>
      </c>
      <c r="N221">
        <v>525700</v>
      </c>
      <c r="O221">
        <v>525700</v>
      </c>
      <c r="P221">
        <v>525700</v>
      </c>
      <c r="Q221">
        <v>525700</v>
      </c>
      <c r="R221">
        <v>525700</v>
      </c>
      <c r="S221">
        <v>525700</v>
      </c>
      <c r="T221">
        <v>525700</v>
      </c>
      <c r="U221">
        <v>525700</v>
      </c>
      <c r="V221">
        <v>525700</v>
      </c>
      <c r="W221">
        <v>525700</v>
      </c>
      <c r="X221">
        <v>525700</v>
      </c>
      <c r="Y221">
        <v>525700</v>
      </c>
      <c r="Z221">
        <v>525700</v>
      </c>
      <c r="AA221">
        <v>525700</v>
      </c>
      <c r="AB221">
        <v>525700</v>
      </c>
      <c r="AC221">
        <v>525700</v>
      </c>
      <c r="AD221">
        <v>525700</v>
      </c>
      <c r="AE221">
        <v>525700</v>
      </c>
    </row>
    <row r="222" spans="1:31" x14ac:dyDescent="0.25">
      <c r="A222" t="s">
        <v>386</v>
      </c>
      <c r="B222" s="38">
        <v>3679900</v>
      </c>
      <c r="C222" s="38">
        <v>3679900</v>
      </c>
      <c r="D222" s="38">
        <v>3229300</v>
      </c>
      <c r="E222" s="38">
        <v>3079100</v>
      </c>
      <c r="F222" s="38">
        <v>3004000</v>
      </c>
      <c r="G222" s="38">
        <v>2853800</v>
      </c>
      <c r="H222" s="38">
        <v>2778700</v>
      </c>
      <c r="I222" s="38">
        <v>2628500</v>
      </c>
      <c r="J222" s="38">
        <v>2553400</v>
      </c>
      <c r="K222" s="38">
        <v>2478300</v>
      </c>
      <c r="L222" s="38">
        <v>2403200</v>
      </c>
      <c r="M222" s="38">
        <v>2328100</v>
      </c>
      <c r="N222" s="38">
        <v>2328100</v>
      </c>
      <c r="O222" s="38">
        <v>2328100</v>
      </c>
      <c r="P222" s="38">
        <v>2253000</v>
      </c>
      <c r="Q222" s="38">
        <v>2253000</v>
      </c>
      <c r="R222" s="38">
        <v>2253000</v>
      </c>
      <c r="S222" s="38">
        <v>2253000</v>
      </c>
      <c r="T222" s="38">
        <v>2253000</v>
      </c>
      <c r="U222" s="38">
        <v>2253000</v>
      </c>
      <c r="V222" s="38">
        <v>2253000</v>
      </c>
      <c r="W222" s="38">
        <v>2253000</v>
      </c>
      <c r="X222" s="38">
        <v>2253000</v>
      </c>
      <c r="Y222" s="38">
        <v>2253000</v>
      </c>
      <c r="Z222" s="38">
        <v>2253000</v>
      </c>
      <c r="AA222" s="38">
        <v>2253000</v>
      </c>
      <c r="AB222" s="38">
        <v>2253000</v>
      </c>
      <c r="AC222" s="38">
        <v>2253000</v>
      </c>
      <c r="AD222" s="38">
        <v>2253000</v>
      </c>
      <c r="AE222" s="38">
        <v>2253000</v>
      </c>
    </row>
    <row r="223" spans="1:31" x14ac:dyDescent="0.25">
      <c r="A223" t="s">
        <v>387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388</v>
      </c>
      <c r="B224" s="38">
        <v>21628800</v>
      </c>
      <c r="C224" s="38">
        <v>137583000</v>
      </c>
      <c r="D224" s="38">
        <v>120010000</v>
      </c>
      <c r="E224" s="38">
        <v>115429000</v>
      </c>
      <c r="F224" s="38">
        <v>110923000</v>
      </c>
      <c r="G224" s="38">
        <v>106567000</v>
      </c>
      <c r="H224" s="38">
        <v>102436000</v>
      </c>
      <c r="I224" s="38">
        <v>98606300</v>
      </c>
      <c r="J224" s="38">
        <v>95151700</v>
      </c>
      <c r="K224" s="38">
        <v>92072600</v>
      </c>
      <c r="L224" s="38">
        <v>89519200</v>
      </c>
      <c r="M224" s="38">
        <v>87491500</v>
      </c>
      <c r="N224" s="38">
        <v>85989500</v>
      </c>
      <c r="O224" s="38">
        <v>85088300</v>
      </c>
      <c r="P224" s="38">
        <v>84787900</v>
      </c>
      <c r="Q224" s="38">
        <v>84787900</v>
      </c>
      <c r="R224" s="38">
        <v>84787900</v>
      </c>
      <c r="S224" s="38">
        <v>84787900</v>
      </c>
      <c r="T224" s="38">
        <v>84787900</v>
      </c>
      <c r="U224" s="38">
        <v>84787900</v>
      </c>
      <c r="V224" s="38">
        <v>84787900</v>
      </c>
      <c r="W224" s="38">
        <v>84787900</v>
      </c>
      <c r="X224" s="38">
        <v>84787900</v>
      </c>
      <c r="Y224" s="38">
        <v>84787900</v>
      </c>
      <c r="Z224" s="38">
        <v>84787900</v>
      </c>
      <c r="AA224" s="38">
        <v>84787900</v>
      </c>
      <c r="AB224" s="38">
        <v>84787900</v>
      </c>
      <c r="AC224" s="38">
        <v>84787900</v>
      </c>
      <c r="AD224" s="38">
        <v>84787900</v>
      </c>
      <c r="AE224" s="38">
        <v>84787900</v>
      </c>
    </row>
    <row r="225" spans="1:31" x14ac:dyDescent="0.25">
      <c r="A225" t="s">
        <v>389</v>
      </c>
      <c r="B225" s="38">
        <v>178015000000</v>
      </c>
      <c r="C225" s="38">
        <v>179753000000</v>
      </c>
      <c r="D225" s="38">
        <v>275353000000</v>
      </c>
      <c r="E225" s="38">
        <v>137192000000</v>
      </c>
      <c r="F225" s="38">
        <v>97011200000</v>
      </c>
      <c r="G225" s="38">
        <v>62350900000</v>
      </c>
      <c r="H225" s="38">
        <v>45129000000</v>
      </c>
      <c r="I225" s="38">
        <v>35563500000</v>
      </c>
      <c r="J225" s="38">
        <v>34377000000</v>
      </c>
      <c r="K225" s="38">
        <v>34249800000</v>
      </c>
      <c r="L225" s="38">
        <v>35061500000</v>
      </c>
      <c r="M225" s="38">
        <v>36586800000</v>
      </c>
      <c r="N225" s="38">
        <v>38843500000</v>
      </c>
      <c r="O225" s="38">
        <v>40637700000</v>
      </c>
      <c r="P225" s="38">
        <v>42279600000</v>
      </c>
      <c r="Q225" s="38">
        <v>42886600000</v>
      </c>
      <c r="R225" s="38">
        <v>43589700000</v>
      </c>
      <c r="S225" s="38">
        <v>45725200000</v>
      </c>
      <c r="T225" s="38">
        <v>45002900000</v>
      </c>
      <c r="U225" s="38">
        <v>47337600000</v>
      </c>
      <c r="V225" s="38">
        <v>48940900000</v>
      </c>
      <c r="W225" s="38">
        <v>49667700000</v>
      </c>
      <c r="X225" s="38">
        <v>48996800000</v>
      </c>
      <c r="Y225" s="38">
        <v>48903500000</v>
      </c>
      <c r="Z225" s="38">
        <v>49002700000</v>
      </c>
      <c r="AA225" s="38">
        <v>48652200000</v>
      </c>
      <c r="AB225" s="38">
        <v>48659300000</v>
      </c>
      <c r="AC225" s="38">
        <v>48332900000</v>
      </c>
      <c r="AD225" s="38">
        <v>47449800000</v>
      </c>
      <c r="AE225" s="38">
        <v>47503500000</v>
      </c>
    </row>
    <row r="226" spans="1:31" x14ac:dyDescent="0.25">
      <c r="A226" t="s">
        <v>390</v>
      </c>
      <c r="B226" s="38">
        <v>100776000000</v>
      </c>
      <c r="C226" s="38">
        <v>101760000000</v>
      </c>
      <c r="D226" s="38">
        <v>155880000000</v>
      </c>
      <c r="E226" s="38">
        <v>77665400000</v>
      </c>
      <c r="F226" s="38">
        <v>54919100000</v>
      </c>
      <c r="G226" s="38">
        <v>35297400000</v>
      </c>
      <c r="H226" s="38">
        <v>25548000000</v>
      </c>
      <c r="I226" s="38">
        <v>20132800000</v>
      </c>
      <c r="J226" s="38">
        <v>19461200000</v>
      </c>
      <c r="K226" s="38">
        <v>19389100000</v>
      </c>
      <c r="L226" s="38">
        <v>19848600000</v>
      </c>
      <c r="M226" s="38">
        <v>20712100000</v>
      </c>
      <c r="N226" s="38">
        <v>21989700000</v>
      </c>
      <c r="O226" s="38">
        <v>23005300000</v>
      </c>
      <c r="P226" s="38">
        <v>23934900000</v>
      </c>
      <c r="Q226" s="38">
        <v>24278600000</v>
      </c>
      <c r="R226" s="38">
        <v>24676600000</v>
      </c>
      <c r="S226" s="38">
        <v>25885500000</v>
      </c>
      <c r="T226" s="38">
        <v>25476500000</v>
      </c>
      <c r="U226" s="38">
        <v>26798300000</v>
      </c>
      <c r="V226" s="38">
        <v>27705800000</v>
      </c>
      <c r="W226" s="38">
        <v>28117400000</v>
      </c>
      <c r="X226" s="38">
        <v>27737500000</v>
      </c>
      <c r="Y226" s="38">
        <v>27684700000</v>
      </c>
      <c r="Z226" s="38">
        <v>27740900000</v>
      </c>
      <c r="AA226" s="38">
        <v>27542400000</v>
      </c>
      <c r="AB226" s="38">
        <v>27546500000</v>
      </c>
      <c r="AC226" s="38">
        <v>27361700000</v>
      </c>
      <c r="AD226" s="38">
        <v>26861700000</v>
      </c>
      <c r="AE226" s="38">
        <v>26892200000</v>
      </c>
    </row>
    <row r="227" spans="1:31" x14ac:dyDescent="0.25">
      <c r="A227" t="s">
        <v>391</v>
      </c>
      <c r="B227" s="38">
        <v>45007600000</v>
      </c>
      <c r="C227" s="38">
        <v>85137800000</v>
      </c>
      <c r="D227" s="38">
        <v>70585000000</v>
      </c>
      <c r="E227" s="38">
        <v>67653800000</v>
      </c>
      <c r="F227" s="38">
        <v>64978200000</v>
      </c>
      <c r="G227" s="38">
        <v>62137500000</v>
      </c>
      <c r="H227" s="38">
        <v>58943900000</v>
      </c>
      <c r="I227" s="38">
        <v>55949400000</v>
      </c>
      <c r="J227" s="38">
        <v>53230500000</v>
      </c>
      <c r="K227" s="38">
        <v>50805100000</v>
      </c>
      <c r="L227" s="38">
        <v>48687600000</v>
      </c>
      <c r="M227" s="38">
        <v>46890400000</v>
      </c>
      <c r="N227" s="38">
        <v>45415000000</v>
      </c>
      <c r="O227" s="38">
        <v>44266500000</v>
      </c>
      <c r="P227" s="38">
        <v>43441300000</v>
      </c>
      <c r="Q227" s="38">
        <v>42779900000</v>
      </c>
      <c r="R227" s="38">
        <v>42124600000</v>
      </c>
      <c r="S227" s="38">
        <v>41471000000</v>
      </c>
      <c r="T227" s="38">
        <v>40828300000</v>
      </c>
      <c r="U227" s="38">
        <v>40188300000</v>
      </c>
      <c r="V227" s="38">
        <v>39553100000</v>
      </c>
      <c r="W227" s="38">
        <v>38928100000</v>
      </c>
      <c r="X227" s="38">
        <v>38314800000</v>
      </c>
      <c r="Y227" s="38">
        <v>37713500000</v>
      </c>
      <c r="Z227" s="38">
        <v>37121500000</v>
      </c>
      <c r="AA227" s="38">
        <v>36538800000</v>
      </c>
      <c r="AB227" s="38">
        <v>35967000000</v>
      </c>
      <c r="AC227" s="38">
        <v>35404900000</v>
      </c>
      <c r="AD227" s="38">
        <v>34853600000</v>
      </c>
      <c r="AE227" s="38">
        <v>34311600000</v>
      </c>
    </row>
    <row r="228" spans="1:31" x14ac:dyDescent="0.25">
      <c r="A228" t="s">
        <v>392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394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395</v>
      </c>
      <c r="B231" s="38">
        <v>5608430000000</v>
      </c>
      <c r="C231" s="38">
        <v>4059990000000</v>
      </c>
      <c r="D231" s="38">
        <v>4211960000000</v>
      </c>
      <c r="E231" s="38">
        <v>5489070000000</v>
      </c>
      <c r="F231" s="38">
        <v>5538280000000</v>
      </c>
      <c r="G231" s="38">
        <v>5600280000000</v>
      </c>
      <c r="H231" s="38">
        <v>5657290000000</v>
      </c>
      <c r="I231" s="38">
        <v>5699540000000</v>
      </c>
      <c r="J231" s="38">
        <v>5745480000000</v>
      </c>
      <c r="K231" s="38">
        <v>5781700000000</v>
      </c>
      <c r="L231" s="38">
        <v>5813910000000</v>
      </c>
      <c r="M231" s="38">
        <v>5882800000000</v>
      </c>
      <c r="N231" s="38">
        <v>5901700000000</v>
      </c>
      <c r="O231" s="38">
        <v>5919340000000</v>
      </c>
      <c r="P231" s="38">
        <v>5934790000000</v>
      </c>
      <c r="Q231" s="38">
        <v>5947420000000</v>
      </c>
      <c r="R231" s="38">
        <v>5979410000000</v>
      </c>
      <c r="S231" s="38">
        <v>6008790000000</v>
      </c>
      <c r="T231" s="38">
        <v>6033440000000</v>
      </c>
      <c r="U231" s="38">
        <v>6051790000000</v>
      </c>
      <c r="V231" s="38">
        <v>6059560000000</v>
      </c>
      <c r="W231" s="38">
        <v>6069960000000</v>
      </c>
      <c r="X231" s="38">
        <v>6079210000000</v>
      </c>
      <c r="Y231" s="38">
        <v>6086510000000</v>
      </c>
      <c r="Z231" s="38">
        <v>6093950000000</v>
      </c>
      <c r="AA231" s="38">
        <v>6100280000000</v>
      </c>
      <c r="AB231" s="38">
        <v>6105590000000</v>
      </c>
      <c r="AC231" s="38">
        <v>6109380000000</v>
      </c>
      <c r="AD231" s="38">
        <v>6113510000000</v>
      </c>
      <c r="AE231" s="38">
        <v>6118180000000</v>
      </c>
    </row>
    <row r="232" spans="1:31" x14ac:dyDescent="0.25">
      <c r="A232" t="s">
        <v>396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397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398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399</v>
      </c>
      <c r="B235" s="38">
        <v>257088000000</v>
      </c>
      <c r="C235" s="38">
        <v>86608800000</v>
      </c>
      <c r="D235" s="38">
        <v>102838000000</v>
      </c>
      <c r="E235" s="38">
        <v>324546000000</v>
      </c>
      <c r="F235" s="38">
        <v>293086000000</v>
      </c>
      <c r="G235" s="38">
        <v>265905000000</v>
      </c>
      <c r="H235" s="38">
        <v>252969000000</v>
      </c>
      <c r="I235" s="38">
        <v>246558000000</v>
      </c>
      <c r="J235" s="38">
        <v>247170000000</v>
      </c>
      <c r="K235" s="38">
        <v>248133000000</v>
      </c>
      <c r="L235" s="38">
        <v>249650000000</v>
      </c>
      <c r="M235" s="38">
        <v>251827000000</v>
      </c>
      <c r="N235" s="38">
        <v>254621000000</v>
      </c>
      <c r="O235" s="38">
        <v>256884000000</v>
      </c>
      <c r="P235" s="38">
        <v>259102000000</v>
      </c>
      <c r="Q235" s="38">
        <v>259851000000</v>
      </c>
      <c r="R235" s="38">
        <v>261180000000</v>
      </c>
      <c r="S235" s="38">
        <v>263897000000</v>
      </c>
      <c r="T235" s="38">
        <v>263896000000</v>
      </c>
      <c r="U235" s="38">
        <v>267215000000</v>
      </c>
      <c r="V235" s="38">
        <v>269881000000</v>
      </c>
      <c r="W235" s="38">
        <v>271806000000</v>
      </c>
      <c r="X235" s="38">
        <v>272603000000</v>
      </c>
      <c r="Y235" s="38">
        <v>274109000000</v>
      </c>
      <c r="Z235" s="38">
        <v>275611000000</v>
      </c>
      <c r="AA235" s="38">
        <v>276736000000</v>
      </c>
      <c r="AB235" s="38">
        <v>278291000000</v>
      </c>
      <c r="AC235" s="38">
        <v>279470000000</v>
      </c>
      <c r="AD235" s="38">
        <v>280068000000</v>
      </c>
      <c r="AE235" s="38">
        <v>282095000000</v>
      </c>
    </row>
    <row r="236" spans="1:31" x14ac:dyDescent="0.25">
      <c r="A236" t="s">
        <v>400</v>
      </c>
      <c r="B236" s="38">
        <v>61737800000</v>
      </c>
      <c r="C236" s="38">
        <v>30656300000</v>
      </c>
      <c r="D236" s="38">
        <v>33703500000</v>
      </c>
      <c r="E236" s="38">
        <v>120792000000</v>
      </c>
      <c r="F236" s="38">
        <v>116491000000</v>
      </c>
      <c r="G236" s="38">
        <v>112834000000</v>
      </c>
      <c r="H236" s="38">
        <v>111165000000</v>
      </c>
      <c r="I236" s="38">
        <v>110437000000</v>
      </c>
      <c r="J236" s="38">
        <v>110780000000</v>
      </c>
      <c r="K236" s="38">
        <v>111000000000</v>
      </c>
      <c r="L236" s="38">
        <v>111304000000</v>
      </c>
      <c r="M236" s="38">
        <v>111885000000</v>
      </c>
      <c r="N236" s="38">
        <v>112575000000</v>
      </c>
      <c r="O236" s="38">
        <v>113205000000</v>
      </c>
      <c r="P236" s="38">
        <v>113912000000</v>
      </c>
      <c r="Q236" s="38">
        <v>114381000000</v>
      </c>
      <c r="R236" s="38">
        <v>115016000000</v>
      </c>
      <c r="S236" s="38">
        <v>115913000000</v>
      </c>
      <c r="T236" s="38">
        <v>116390000000</v>
      </c>
      <c r="U236" s="38">
        <v>117535000000</v>
      </c>
      <c r="V236" s="38">
        <v>118672000000</v>
      </c>
      <c r="W236" s="38">
        <v>119696000000</v>
      </c>
      <c r="X236" s="38">
        <v>120526000000</v>
      </c>
      <c r="Y236" s="38">
        <v>121481000000</v>
      </c>
      <c r="Z236" s="38">
        <v>122363000000</v>
      </c>
      <c r="AA236" s="38">
        <v>123207000000</v>
      </c>
      <c r="AB236" s="38">
        <v>124203000000</v>
      </c>
      <c r="AC236" s="38">
        <v>125057000000</v>
      </c>
      <c r="AD236" s="38">
        <v>125715000000</v>
      </c>
      <c r="AE236" s="38">
        <v>126887000000</v>
      </c>
    </row>
    <row r="237" spans="1:31" x14ac:dyDescent="0.25">
      <c r="A237" t="s">
        <v>401</v>
      </c>
      <c r="B237" s="38">
        <v>96430100000</v>
      </c>
      <c r="C237" s="38">
        <v>44090900000</v>
      </c>
      <c r="D237" s="38">
        <v>37567500000</v>
      </c>
      <c r="E237" s="38">
        <v>124997000000</v>
      </c>
      <c r="F237" s="38">
        <v>137974000000</v>
      </c>
      <c r="G237" s="38">
        <v>148723000000</v>
      </c>
      <c r="H237" s="38">
        <v>160347000000</v>
      </c>
      <c r="I237" s="38">
        <v>168936000000</v>
      </c>
      <c r="J237" s="38">
        <v>172773000000</v>
      </c>
      <c r="K237" s="38">
        <v>171707000000</v>
      </c>
      <c r="L237" s="38">
        <v>172469000000</v>
      </c>
      <c r="M237" s="38">
        <v>173063000000</v>
      </c>
      <c r="N237" s="38">
        <v>171669000000</v>
      </c>
      <c r="O237" s="38">
        <v>169292000000</v>
      </c>
      <c r="P237" s="38">
        <v>166153000000</v>
      </c>
      <c r="Q237" s="38">
        <v>160865000000</v>
      </c>
      <c r="R237" s="38">
        <v>161267000000</v>
      </c>
      <c r="S237" s="38">
        <v>160881000000</v>
      </c>
      <c r="T237" s="38">
        <v>162347000000</v>
      </c>
      <c r="U237" s="38">
        <v>163894000000</v>
      </c>
      <c r="V237" s="38">
        <v>167080000000</v>
      </c>
      <c r="W237" s="38">
        <v>169862000000</v>
      </c>
      <c r="X237" s="38">
        <v>169912000000</v>
      </c>
      <c r="Y237" s="38">
        <v>170786000000</v>
      </c>
      <c r="Z237" s="38">
        <v>172554000000</v>
      </c>
      <c r="AA237" s="38">
        <v>175965000000</v>
      </c>
      <c r="AB237" s="38">
        <v>179445000000</v>
      </c>
      <c r="AC237" s="38">
        <v>181821000000</v>
      </c>
      <c r="AD237" s="38">
        <v>183832000000</v>
      </c>
      <c r="AE237" s="38">
        <v>186854000000</v>
      </c>
    </row>
    <row r="238" spans="1:31" x14ac:dyDescent="0.25">
      <c r="A238" t="s">
        <v>402</v>
      </c>
      <c r="B238" s="38">
        <v>35762800000</v>
      </c>
      <c r="C238" s="38">
        <v>18416800000</v>
      </c>
      <c r="D238" s="38">
        <v>19790700000</v>
      </c>
      <c r="E238" s="38">
        <v>11248000000</v>
      </c>
      <c r="F238" s="38">
        <v>11771400000</v>
      </c>
      <c r="G238" s="38">
        <v>12114000000</v>
      </c>
      <c r="H238" s="38">
        <v>12336600000</v>
      </c>
      <c r="I238" s="38">
        <v>12369200000</v>
      </c>
      <c r="J238" s="38">
        <v>12314300000</v>
      </c>
      <c r="K238" s="38">
        <v>12171200000</v>
      </c>
      <c r="L238" s="38">
        <v>11980600000</v>
      </c>
      <c r="M238" s="38">
        <v>11742400000</v>
      </c>
      <c r="N238" s="38">
        <v>11539100000</v>
      </c>
      <c r="O238" s="38">
        <v>11423200000</v>
      </c>
      <c r="P238" s="38">
        <v>11394400000</v>
      </c>
      <c r="Q238" s="38">
        <v>11379900000</v>
      </c>
      <c r="R238" s="38">
        <v>11344700000</v>
      </c>
      <c r="S238" s="38">
        <v>11281900000</v>
      </c>
      <c r="T238" s="38">
        <v>11329900000</v>
      </c>
      <c r="U238" s="38">
        <v>11258900000</v>
      </c>
      <c r="V238" s="38">
        <v>11204200000</v>
      </c>
      <c r="W238" s="38">
        <v>11213800000</v>
      </c>
      <c r="X238" s="38">
        <v>11246300000</v>
      </c>
      <c r="Y238" s="38">
        <v>11283900000</v>
      </c>
      <c r="Z238" s="38">
        <v>11279500000</v>
      </c>
      <c r="AA238" s="38">
        <v>11286300000</v>
      </c>
      <c r="AB238" s="38">
        <v>11280700000</v>
      </c>
      <c r="AC238" s="38">
        <v>11243300000</v>
      </c>
      <c r="AD238" s="38">
        <v>11234800000</v>
      </c>
      <c r="AE238" s="38">
        <v>11228900000</v>
      </c>
    </row>
    <row r="239" spans="1:31" x14ac:dyDescent="0.25">
      <c r="A239" t="s">
        <v>403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405</v>
      </c>
      <c r="B241" s="38">
        <v>63824400000</v>
      </c>
      <c r="C241" s="38">
        <v>28780900000</v>
      </c>
      <c r="D241" s="38">
        <v>30730700000</v>
      </c>
      <c r="E241" s="38">
        <v>112380000000</v>
      </c>
      <c r="F241" s="38">
        <v>118162000000</v>
      </c>
      <c r="G241" s="38">
        <v>122076000000</v>
      </c>
      <c r="H241" s="38">
        <v>124276000000</v>
      </c>
      <c r="I241" s="38">
        <v>124457000000</v>
      </c>
      <c r="J241" s="38">
        <v>123648000000</v>
      </c>
      <c r="K241" s="38">
        <v>121835000000</v>
      </c>
      <c r="L241" s="38">
        <v>119838000000</v>
      </c>
      <c r="M241" s="38">
        <v>117700000000</v>
      </c>
      <c r="N241" s="38">
        <v>115745000000</v>
      </c>
      <c r="O241" s="38">
        <v>114426000000</v>
      </c>
      <c r="P241" s="38">
        <v>113887000000</v>
      </c>
      <c r="Q241" s="38">
        <v>112974000000</v>
      </c>
      <c r="R241" s="38">
        <v>111596000000</v>
      </c>
      <c r="S241" s="38">
        <v>109848000000</v>
      </c>
      <c r="T241" s="38">
        <v>109166000000</v>
      </c>
      <c r="U241" s="38">
        <v>107528000000</v>
      </c>
      <c r="V241" s="38">
        <v>106197000000</v>
      </c>
      <c r="W241" s="38">
        <v>105344000000</v>
      </c>
      <c r="X241" s="38">
        <v>104802000000</v>
      </c>
      <c r="Y241" s="38">
        <v>104218000000</v>
      </c>
      <c r="Z241" s="38">
        <v>103274000000</v>
      </c>
      <c r="AA241" s="38">
        <v>102568000000</v>
      </c>
      <c r="AB241" s="38">
        <v>101783000000</v>
      </c>
      <c r="AC241" s="38">
        <v>100706000000</v>
      </c>
      <c r="AD241" s="38">
        <v>99974500000</v>
      </c>
      <c r="AE241" s="38">
        <v>99695500000</v>
      </c>
    </row>
    <row r="242" spans="1:31" x14ac:dyDescent="0.25">
      <c r="A242" t="s">
        <v>406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407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408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409</v>
      </c>
      <c r="B245" s="38">
        <v>53116700000</v>
      </c>
      <c r="C245" s="38">
        <v>26375600000</v>
      </c>
      <c r="D245" s="38">
        <v>28997300000</v>
      </c>
      <c r="E245" s="38">
        <v>103925000000</v>
      </c>
      <c r="F245" s="38">
        <v>100225000000</v>
      </c>
      <c r="G245" s="38">
        <v>97078500000</v>
      </c>
      <c r="H245" s="38">
        <v>95642200000</v>
      </c>
      <c r="I245" s="38">
        <v>95015900000</v>
      </c>
      <c r="J245" s="38">
        <v>95310900000</v>
      </c>
      <c r="K245" s="38">
        <v>95500200000</v>
      </c>
      <c r="L245" s="38">
        <v>95762100000</v>
      </c>
      <c r="M245" s="38">
        <v>96261700000</v>
      </c>
      <c r="N245" s="38">
        <v>96855400000</v>
      </c>
      <c r="O245" s="38">
        <v>97397500000</v>
      </c>
      <c r="P245" s="38">
        <v>98006000000</v>
      </c>
      <c r="Q245" s="38">
        <v>98409100000</v>
      </c>
      <c r="R245" s="38">
        <v>98956100000</v>
      </c>
      <c r="S245" s="38">
        <v>99727500000</v>
      </c>
      <c r="T245" s="38">
        <v>100138000000</v>
      </c>
      <c r="U245" s="38">
        <v>101123000000</v>
      </c>
      <c r="V245" s="38">
        <v>102100000000</v>
      </c>
      <c r="W245" s="38">
        <v>102982000000</v>
      </c>
      <c r="X245" s="38">
        <v>103697000000</v>
      </c>
      <c r="Y245" s="38">
        <v>104518000000</v>
      </c>
      <c r="Z245" s="38">
        <v>105277000000</v>
      </c>
      <c r="AA245" s="38">
        <v>106003000000</v>
      </c>
      <c r="AB245" s="38">
        <v>106860000000</v>
      </c>
      <c r="AC245" s="38">
        <v>107594000000</v>
      </c>
      <c r="AD245" s="38">
        <v>108160000000</v>
      </c>
      <c r="AE245" s="38">
        <v>109169000000</v>
      </c>
    </row>
    <row r="246" spans="1:31" x14ac:dyDescent="0.25">
      <c r="A246" t="s">
        <v>410</v>
      </c>
      <c r="B246" s="38">
        <v>62027300000</v>
      </c>
      <c r="C246" s="38">
        <v>27786700000</v>
      </c>
      <c r="D246" s="38">
        <v>29385400000</v>
      </c>
      <c r="E246" s="38">
        <v>105052000000</v>
      </c>
      <c r="F246" s="38">
        <v>111665000000</v>
      </c>
      <c r="G246" s="38">
        <v>117520000000</v>
      </c>
      <c r="H246" s="38">
        <v>121966000000</v>
      </c>
      <c r="I246" s="38">
        <v>123789000000</v>
      </c>
      <c r="J246" s="38">
        <v>123756000000</v>
      </c>
      <c r="K246" s="38">
        <v>122407000000</v>
      </c>
      <c r="L246" s="38">
        <v>121318000000</v>
      </c>
      <c r="M246" s="38">
        <v>120782000000</v>
      </c>
      <c r="N246" s="38">
        <v>120722000000</v>
      </c>
      <c r="O246" s="38">
        <v>121238000000</v>
      </c>
      <c r="P246" s="38">
        <v>122664000000</v>
      </c>
      <c r="Q246" s="38">
        <v>124332000000</v>
      </c>
      <c r="R246" s="38">
        <v>125747000000</v>
      </c>
      <c r="S246" s="38">
        <v>126681000000</v>
      </c>
      <c r="T246" s="38">
        <v>128514000000</v>
      </c>
      <c r="U246" s="38">
        <v>129261000000</v>
      </c>
      <c r="V246" s="38">
        <v>130328000000</v>
      </c>
      <c r="W246" s="38">
        <v>131768000000</v>
      </c>
      <c r="X246" s="38">
        <v>133183000000</v>
      </c>
      <c r="Y246" s="38">
        <v>134364000000</v>
      </c>
      <c r="Z246" s="38">
        <v>135213000000</v>
      </c>
      <c r="AA246" s="38">
        <v>136401000000</v>
      </c>
      <c r="AB246" s="38">
        <v>137712000000</v>
      </c>
      <c r="AC246" s="38">
        <v>138351000000</v>
      </c>
      <c r="AD246" s="38">
        <v>138911000000</v>
      </c>
      <c r="AE246" s="38">
        <v>140100000000</v>
      </c>
    </row>
    <row r="247" spans="1:31" x14ac:dyDescent="0.25">
      <c r="A247" t="s">
        <v>411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412</v>
      </c>
      <c r="B248" s="38">
        <v>30892700000</v>
      </c>
      <c r="C248" s="38">
        <v>14634600000</v>
      </c>
      <c r="D248" s="38">
        <v>15683900000</v>
      </c>
      <c r="E248" s="38">
        <v>56857900000</v>
      </c>
      <c r="F248" s="38">
        <v>59988000000</v>
      </c>
      <c r="G248" s="38">
        <v>61737800000</v>
      </c>
      <c r="H248" s="38">
        <v>63026600000</v>
      </c>
      <c r="I248" s="38">
        <v>63467900000</v>
      </c>
      <c r="J248" s="38">
        <v>63209200000</v>
      </c>
      <c r="K248" s="38">
        <v>62434100000</v>
      </c>
      <c r="L248" s="38">
        <v>61353300000</v>
      </c>
      <c r="M248" s="38">
        <v>60432000000</v>
      </c>
      <c r="N248" s="38">
        <v>59865100000</v>
      </c>
      <c r="O248" s="38">
        <v>59614400000</v>
      </c>
      <c r="P248" s="38">
        <v>59707500000</v>
      </c>
      <c r="Q248" s="38">
        <v>60007400000</v>
      </c>
      <c r="R248" s="38">
        <v>60384100000</v>
      </c>
      <c r="S248" s="38">
        <v>60583000000</v>
      </c>
      <c r="T248" s="38">
        <v>61434700000</v>
      </c>
      <c r="U248" s="38">
        <v>61773400000</v>
      </c>
      <c r="V248" s="38">
        <v>62259600000</v>
      </c>
      <c r="W248" s="38">
        <v>62927000000</v>
      </c>
      <c r="X248" s="38">
        <v>63791200000</v>
      </c>
      <c r="Y248" s="38">
        <v>64699600000</v>
      </c>
      <c r="Z248" s="38">
        <v>65435200000</v>
      </c>
      <c r="AA248" s="38">
        <v>66324600000</v>
      </c>
      <c r="AB248" s="38">
        <v>67143200000</v>
      </c>
      <c r="AC248" s="38">
        <v>67839500000</v>
      </c>
      <c r="AD248" s="38">
        <v>68673600000</v>
      </c>
      <c r="AE248" s="38">
        <v>69650200000</v>
      </c>
    </row>
    <row r="249" spans="1:31" x14ac:dyDescent="0.25">
      <c r="A249" t="s">
        <v>413</v>
      </c>
      <c r="B249" s="38">
        <v>31605100000</v>
      </c>
      <c r="C249" s="38">
        <v>14177400000</v>
      </c>
      <c r="D249" s="38">
        <v>15039900000</v>
      </c>
      <c r="E249" s="38">
        <v>55278400000</v>
      </c>
      <c r="F249" s="38">
        <v>57919400000</v>
      </c>
      <c r="G249" s="38">
        <v>60991400000</v>
      </c>
      <c r="H249" s="38">
        <v>63443900000</v>
      </c>
      <c r="I249" s="38">
        <v>64196200000</v>
      </c>
      <c r="J249" s="38">
        <v>63954700000</v>
      </c>
      <c r="K249" s="38">
        <v>63325300000</v>
      </c>
      <c r="L249" s="38">
        <v>62850800000</v>
      </c>
      <c r="M249" s="38">
        <v>62585300000</v>
      </c>
      <c r="N249" s="38">
        <v>62358500000</v>
      </c>
      <c r="O249" s="38">
        <v>62463000000</v>
      </c>
      <c r="P249" s="38">
        <v>62970700000</v>
      </c>
      <c r="Q249" s="38">
        <v>63593900000</v>
      </c>
      <c r="R249" s="38">
        <v>64101600000</v>
      </c>
      <c r="S249" s="38">
        <v>64329000000</v>
      </c>
      <c r="T249" s="38">
        <v>65179600000</v>
      </c>
      <c r="U249" s="38">
        <v>65398400000</v>
      </c>
      <c r="V249" s="38">
        <v>65773900000</v>
      </c>
      <c r="W249" s="38">
        <v>66408100000</v>
      </c>
      <c r="X249" s="38">
        <v>67082400000</v>
      </c>
      <c r="Y249" s="38">
        <v>67720900000</v>
      </c>
      <c r="Z249" s="38">
        <v>68262400000</v>
      </c>
      <c r="AA249" s="38">
        <v>69109300000</v>
      </c>
      <c r="AB249" s="38">
        <v>69879400000</v>
      </c>
      <c r="AC249" s="38">
        <v>70469400000</v>
      </c>
      <c r="AD249" s="38">
        <v>71055100000</v>
      </c>
      <c r="AE249" s="38">
        <v>71707200000</v>
      </c>
    </row>
    <row r="250" spans="1:31" x14ac:dyDescent="0.25">
      <c r="A250" t="s">
        <v>414</v>
      </c>
      <c r="B250" s="38">
        <v>39774100000</v>
      </c>
      <c r="C250" s="38">
        <v>18303200000</v>
      </c>
      <c r="D250" s="38">
        <v>20391400000</v>
      </c>
      <c r="E250" s="38">
        <v>75212300000</v>
      </c>
      <c r="F250" s="38">
        <v>76775800000</v>
      </c>
      <c r="G250" s="38">
        <v>77469100000</v>
      </c>
      <c r="H250" s="38">
        <v>79735700000</v>
      </c>
      <c r="I250" s="38">
        <v>80547000000</v>
      </c>
      <c r="J250" s="38">
        <v>79905400000</v>
      </c>
      <c r="K250" s="38">
        <v>78466000000</v>
      </c>
      <c r="L250" s="38">
        <v>77109600000</v>
      </c>
      <c r="M250" s="38">
        <v>76042600000</v>
      </c>
      <c r="N250" s="38">
        <v>75123200000</v>
      </c>
      <c r="O250" s="38">
        <v>74683700000</v>
      </c>
      <c r="P250" s="38">
        <v>74700900000</v>
      </c>
      <c r="Q250" s="38">
        <v>74935700000</v>
      </c>
      <c r="R250" s="38">
        <v>74715100000</v>
      </c>
      <c r="S250" s="38">
        <v>74232000000</v>
      </c>
      <c r="T250" s="38">
        <v>74468000000</v>
      </c>
      <c r="U250" s="38">
        <v>73992300000</v>
      </c>
      <c r="V250" s="38">
        <v>73597700000</v>
      </c>
      <c r="W250" s="38">
        <v>73531400000</v>
      </c>
      <c r="X250" s="38">
        <v>73385100000</v>
      </c>
      <c r="Y250" s="38">
        <v>73150900000</v>
      </c>
      <c r="Z250" s="38">
        <v>72908200000</v>
      </c>
      <c r="AA250" s="38">
        <v>72953600000</v>
      </c>
      <c r="AB250" s="38">
        <v>72894000000</v>
      </c>
      <c r="AC250" s="38">
        <v>72612500000</v>
      </c>
      <c r="AD250" s="38">
        <v>72429400000</v>
      </c>
      <c r="AE250" s="38">
        <v>72270200000</v>
      </c>
    </row>
    <row r="251" spans="1:31" x14ac:dyDescent="0.25">
      <c r="A251" t="s">
        <v>415</v>
      </c>
      <c r="B251" s="38">
        <v>22516500000</v>
      </c>
      <c r="C251" s="38">
        <v>10361600000</v>
      </c>
      <c r="D251" s="38">
        <v>11543800000</v>
      </c>
      <c r="E251" s="38">
        <v>42578500000</v>
      </c>
      <c r="F251" s="38">
        <v>43463700000</v>
      </c>
      <c r="G251" s="38">
        <v>43856000000</v>
      </c>
      <c r="H251" s="38">
        <v>45139300000</v>
      </c>
      <c r="I251" s="38">
        <v>45598300000</v>
      </c>
      <c r="J251" s="38">
        <v>45235200000</v>
      </c>
      <c r="K251" s="38">
        <v>44420200000</v>
      </c>
      <c r="L251" s="38">
        <v>43652300000</v>
      </c>
      <c r="M251" s="38">
        <v>43048400000</v>
      </c>
      <c r="N251" s="38">
        <v>42527900000</v>
      </c>
      <c r="O251" s="38">
        <v>42279300000</v>
      </c>
      <c r="P251" s="38">
        <v>42289000000</v>
      </c>
      <c r="Q251" s="38">
        <v>42421700000</v>
      </c>
      <c r="R251" s="38">
        <v>42296800000</v>
      </c>
      <c r="S251" s="38">
        <v>42023600000</v>
      </c>
      <c r="T251" s="38">
        <v>42157000000</v>
      </c>
      <c r="U251" s="38">
        <v>41887800000</v>
      </c>
      <c r="V251" s="38">
        <v>41664400000</v>
      </c>
      <c r="W251" s="38">
        <v>41626600000</v>
      </c>
      <c r="X251" s="38">
        <v>41544000000</v>
      </c>
      <c r="Y251" s="38">
        <v>41411300000</v>
      </c>
      <c r="Z251" s="38">
        <v>41274000000</v>
      </c>
      <c r="AA251" s="38">
        <v>41299800000</v>
      </c>
      <c r="AB251" s="38">
        <v>41266000000</v>
      </c>
      <c r="AC251" s="38">
        <v>41106600000</v>
      </c>
      <c r="AD251" s="38">
        <v>41003000000</v>
      </c>
      <c r="AE251" s="38">
        <v>40912800000</v>
      </c>
    </row>
    <row r="252" spans="1:31" x14ac:dyDescent="0.25">
      <c r="A252" t="s">
        <v>416</v>
      </c>
      <c r="B252" s="38">
        <v>192814000000</v>
      </c>
      <c r="C252" s="38">
        <v>95743600000</v>
      </c>
      <c r="D252" s="38">
        <v>105260000000</v>
      </c>
      <c r="E252" s="38">
        <v>377249000000</v>
      </c>
      <c r="F252" s="38">
        <v>363816000000</v>
      </c>
      <c r="G252" s="38">
        <v>352395000000</v>
      </c>
      <c r="H252" s="38">
        <v>347181000000</v>
      </c>
      <c r="I252" s="38">
        <v>344907000000</v>
      </c>
      <c r="J252" s="38">
        <v>345977000000</v>
      </c>
      <c r="K252" s="38">
        <v>346666000000</v>
      </c>
      <c r="L252" s="38">
        <v>347617000000</v>
      </c>
      <c r="M252" s="38">
        <v>349429000000</v>
      </c>
      <c r="N252" s="38">
        <v>351586000000</v>
      </c>
      <c r="O252" s="38">
        <v>353552000000</v>
      </c>
      <c r="P252" s="38">
        <v>355762000000</v>
      </c>
      <c r="Q252" s="38">
        <v>357226000000</v>
      </c>
      <c r="R252" s="38">
        <v>359210000000</v>
      </c>
      <c r="S252" s="38">
        <v>362010000000</v>
      </c>
      <c r="T252" s="38">
        <v>363500000000</v>
      </c>
      <c r="U252" s="38">
        <v>367076000000</v>
      </c>
      <c r="V252" s="38">
        <v>370625000000</v>
      </c>
      <c r="W252" s="38">
        <v>373824000000</v>
      </c>
      <c r="X252" s="38">
        <v>376418000000</v>
      </c>
      <c r="Y252" s="38">
        <v>379401000000</v>
      </c>
      <c r="Z252" s="38">
        <v>382155000000</v>
      </c>
      <c r="AA252" s="38">
        <v>384791000000</v>
      </c>
      <c r="AB252" s="38">
        <v>387902000000</v>
      </c>
      <c r="AC252" s="38">
        <v>390568000000</v>
      </c>
      <c r="AD252" s="38">
        <v>392621000000</v>
      </c>
      <c r="AE252" s="38">
        <v>396284000000</v>
      </c>
    </row>
    <row r="253" spans="1:31" x14ac:dyDescent="0.25">
      <c r="A253" t="s">
        <v>417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418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419</v>
      </c>
      <c r="B255" s="38">
        <v>1626140000000</v>
      </c>
      <c r="C255" s="38">
        <v>978812000000</v>
      </c>
      <c r="D255" s="38">
        <v>989764000000</v>
      </c>
      <c r="E255" s="38">
        <v>1610790000000</v>
      </c>
      <c r="F255" s="38">
        <v>1637420000000</v>
      </c>
      <c r="G255" s="38">
        <v>1655800000000</v>
      </c>
      <c r="H255" s="38">
        <v>1660210000000</v>
      </c>
      <c r="I255" s="38">
        <v>1674280000000</v>
      </c>
      <c r="J255" s="38">
        <v>1713140000000</v>
      </c>
      <c r="K255" s="38">
        <v>1739920000000</v>
      </c>
      <c r="L255" s="38">
        <v>1746530000000</v>
      </c>
      <c r="M255" s="38">
        <v>1749110000000</v>
      </c>
      <c r="N255" s="38">
        <v>1755110000000</v>
      </c>
      <c r="O255" s="38">
        <v>1759400000000</v>
      </c>
      <c r="P255" s="38">
        <v>1769590000000</v>
      </c>
      <c r="Q255" s="38">
        <v>1786250000000</v>
      </c>
      <c r="R255" s="38">
        <v>1810750000000</v>
      </c>
      <c r="S255" s="38">
        <v>1838050000000</v>
      </c>
      <c r="T255" s="38">
        <v>1861080000000</v>
      </c>
      <c r="U255" s="38">
        <v>1886890000000</v>
      </c>
      <c r="V255" s="38">
        <v>1916940000000</v>
      </c>
      <c r="W255" s="38">
        <v>1941920000000</v>
      </c>
      <c r="X255" s="38">
        <v>1964090000000</v>
      </c>
      <c r="Y255" s="38">
        <v>1986330000000</v>
      </c>
      <c r="Z255" s="38">
        <v>2011430000000</v>
      </c>
      <c r="AA255" s="38">
        <v>2037400000000</v>
      </c>
      <c r="AB255" s="38">
        <v>2062870000000</v>
      </c>
      <c r="AC255" s="38">
        <v>2085070000000</v>
      </c>
      <c r="AD255" s="38">
        <v>2105190000000</v>
      </c>
      <c r="AE255" s="38">
        <v>2134570000000</v>
      </c>
    </row>
    <row r="256" spans="1:31" x14ac:dyDescent="0.25">
      <c r="A256" t="s">
        <v>420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421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422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423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424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425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426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427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428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429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430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432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433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434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435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436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437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438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439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440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441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445</v>
      </c>
      <c r="B282" s="38">
        <f>SUM(B39,B64,B89,B114,B139,B164,B189,B214,B239,B264)</f>
        <v>178668580000000</v>
      </c>
      <c r="C282" s="38">
        <f t="shared" ref="C282:AE282" si="0">SUM(C39,C64,C89,C114,C139,C164,C189,C214,C239,C264)</f>
        <v>205304680000000</v>
      </c>
      <c r="D282" s="38">
        <f t="shared" si="0"/>
        <v>211203580000000</v>
      </c>
      <c r="E282" s="38">
        <f t="shared" si="0"/>
        <v>200505202000000</v>
      </c>
      <c r="F282" s="38">
        <f t="shared" si="0"/>
        <v>200192802000000</v>
      </c>
      <c r="G282" s="38">
        <f t="shared" si="0"/>
        <v>201634202000000</v>
      </c>
      <c r="H282" s="38">
        <f t="shared" si="0"/>
        <v>202098102000000</v>
      </c>
      <c r="I282" s="38">
        <f t="shared" si="0"/>
        <v>205005202000000</v>
      </c>
      <c r="J282" s="38">
        <f t="shared" si="0"/>
        <v>207211302000000</v>
      </c>
      <c r="K282" s="38">
        <f t="shared" si="0"/>
        <v>209022102000000</v>
      </c>
      <c r="L282" s="38">
        <f t="shared" si="0"/>
        <v>208657902000000</v>
      </c>
      <c r="M282" s="38">
        <f t="shared" si="0"/>
        <v>209082702000000</v>
      </c>
      <c r="N282" s="38">
        <f t="shared" si="0"/>
        <v>208508702000000</v>
      </c>
      <c r="O282" s="38">
        <f t="shared" si="0"/>
        <v>210082002000000</v>
      </c>
      <c r="P282" s="38">
        <f t="shared" si="0"/>
        <v>210164902000000</v>
      </c>
      <c r="Q282" s="38">
        <f t="shared" si="0"/>
        <v>210191102000000</v>
      </c>
      <c r="R282" s="38">
        <f t="shared" si="0"/>
        <v>210372902000000</v>
      </c>
      <c r="S282" s="38">
        <f t="shared" si="0"/>
        <v>210983902000000</v>
      </c>
      <c r="T282" s="38">
        <f t="shared" si="0"/>
        <v>211670702000000</v>
      </c>
      <c r="U282" s="38">
        <f t="shared" si="0"/>
        <v>211967302000000</v>
      </c>
      <c r="V282" s="38">
        <f t="shared" si="0"/>
        <v>212928102000000</v>
      </c>
      <c r="W282" s="38">
        <f t="shared" si="0"/>
        <v>213173302000000</v>
      </c>
      <c r="X282" s="38">
        <f t="shared" si="0"/>
        <v>213334902000000</v>
      </c>
      <c r="Y282" s="38">
        <f t="shared" si="0"/>
        <v>213710802000000</v>
      </c>
      <c r="Z282" s="38">
        <f t="shared" si="0"/>
        <v>214196107600000</v>
      </c>
      <c r="AA282" s="38">
        <f t="shared" si="0"/>
        <v>211787516000000</v>
      </c>
      <c r="AB282" s="38">
        <f t="shared" si="0"/>
        <v>212712710000000</v>
      </c>
      <c r="AC282" s="38">
        <f t="shared" si="0"/>
        <v>215281910000000</v>
      </c>
      <c r="AD282" s="38">
        <f t="shared" si="0"/>
        <v>215997270000000</v>
      </c>
      <c r="AE282" s="38">
        <f t="shared" si="0"/>
        <v>215469370000000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zoomScaleNormal="100" workbookViewId="0">
      <selection activeCell="A2" sqref="A2"/>
    </sheetView>
  </sheetViews>
  <sheetFormatPr defaultRowHeight="15" x14ac:dyDescent="0.25"/>
  <cols>
    <col min="1" max="1" width="44.85546875" customWidth="1"/>
    <col min="12" max="12" width="12" bestFit="1" customWidth="1"/>
  </cols>
  <sheetData>
    <row r="1" spans="1:31" x14ac:dyDescent="0.25">
      <c r="A1" s="4" t="s">
        <v>448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 s="38">
        <f>MAX(TREND('Current and Planned Capacity'!$B$35:$C$35,'Current and Planned Capacity'!$B$26:$C$26,'BFoCPAbI-energyEmis'!B1),0)*'Capacity Factor Data'!$A$45*10^12/'BAU Emissions'!B282</f>
        <v>0</v>
      </c>
      <c r="C10" s="38">
        <f>MAX(TREND('Current and Planned Capacity'!$B$35:$C$35,'Current and Planned Capacity'!$B$26:$C$26,'BFoCPAbI-energyEmis'!C1),0)*'Capacity Factor Data'!$A$45*10^12/'BAU Emissions'!C282</f>
        <v>0</v>
      </c>
      <c r="D10" s="38">
        <f>MAX(TREND('Current and Planned Capacity'!$B$35:$C$35,'Current and Planned Capacity'!$B$26:$C$26,'BFoCPAbI-energyEmis'!D1),0)*'Capacity Factor Data'!$A$45*10^12/'BAU Emissions'!D282</f>
        <v>0</v>
      </c>
      <c r="E10" s="38">
        <f>MAX(TREND('Current and Planned Capacity'!$B$35:$C$35,'Current and Planned Capacity'!$B$26:$C$26,'BFoCPAbI-energyEmis'!E1),0)*'Capacity Factor Data'!$A$45*10^12/'BAU Emissions'!E282</f>
        <v>0</v>
      </c>
      <c r="F10" s="38">
        <f>MAX(TREND('Current and Planned Capacity'!$B$35:$C$35,'Current and Planned Capacity'!$B$26:$C$26,'BFoCPAbI-energyEmis'!F1),0)*'Capacity Factor Data'!$A$45*10^12/'BAU Emissions'!F282</f>
        <v>0</v>
      </c>
      <c r="G10" s="38">
        <f>MAX(TREND('Current and Planned Capacity'!$B$35:$C$35,'Current and Planned Capacity'!$B$26:$C$26,'BFoCPAbI-energyEmis'!G1),0)*'Capacity Factor Data'!$A$45*10^12/'BAU Emissions'!G282</f>
        <v>0</v>
      </c>
      <c r="H10" s="38">
        <f>MAX(TREND('Current and Planned Capacity'!$B$35:$C$35,'Current and Planned Capacity'!$B$26:$C$26,'BFoCPAbI-energyEmis'!H1),0)*'Capacity Factor Data'!$A$45*10^12/'BAU Emissions'!H282</f>
        <v>0</v>
      </c>
      <c r="I10" s="38">
        <f>MAX(TREND('Current and Planned Capacity'!$B$35:$C$35,'Current and Planned Capacity'!$B$26:$C$26,'BFoCPAbI-energyEmis'!I1),0)*'Capacity Factor Data'!$A$45*10^12/'BAU Emissions'!I282</f>
        <v>0</v>
      </c>
      <c r="J10" s="38">
        <f>MAX(TREND('Current and Planned Capacity'!$B$35:$C$35,'Current and Planned Capacity'!$B$26:$C$26,'BFoCPAbI-energyEmis'!J1),0)*'Capacity Factor Data'!$A$45*10^12/'BAU Emissions'!J282</f>
        <v>0</v>
      </c>
      <c r="K10" s="38">
        <f>MAX(TREND('Current and Planned Capacity'!$B$35:$C$35,'Current and Planned Capacity'!$B$26:$C$26,'BFoCPAbI-energyEmis'!K1),0)*'Capacity Factor Data'!$A$45*10^12/'BAU Emissions'!K282</f>
        <v>0</v>
      </c>
      <c r="L10" s="38">
        <f>(MAX(TREND('Current and Planned Capacity'!$C$35:$D$35,'Current and Planned Capacity'!$C$26:$D$26,'BFoCPAbI-energyEmis'!L1),0)*'Capacity Factor Data'!$A$45*10^12)/'BAU Emissions'!L282</f>
        <v>5.0204556960035375E-2</v>
      </c>
      <c r="M10" s="38">
        <f>(MAX(TREND('Current and Planned Capacity'!$C$35:$D$35,'Current and Planned Capacity'!$C$26:$D$26,'BFoCPAbI-energyEmis'!M1),0)*'Capacity Factor Data'!$A$45*10^12)/'BAU Emissions'!M282</f>
        <v>0.10020510951805547</v>
      </c>
      <c r="N10" s="38">
        <f>(MAX(TREND('Current and Planned Capacity'!$C$35:$D$35,'Current and Planned Capacity'!$C$26:$D$26,'BFoCPAbI-energyEmis'!N1),0)*'Capacity Factor Data'!$A$45*10^12)/'BAU Emissions'!N282</f>
        <v>0.1507214436468049</v>
      </c>
      <c r="O10" s="38">
        <f>(MAX(TREND('Current and Planned Capacity'!$C$35:$D$35,'Current and Planned Capacity'!$C$26:$D$26,'BFoCPAbI-energyEmis'!O1),0)*'Capacity Factor Data'!$A$45*10^12)/'BAU Emissions'!O282</f>
        <v>0.19945692494153741</v>
      </c>
      <c r="P10" s="38">
        <f>(MAX(TREND('Current and Planned Capacity'!$C$35:$D$35,'Current and Planned Capacity'!$C$26:$D$26,'BFoCPAbI-energyEmis'!P1),0)*'Capacity Factor Data'!$A$45*10^12)/'BAU Emissions'!P282</f>
        <v>0.24922281090780038</v>
      </c>
      <c r="Q10" s="38">
        <f>(MAX(TREND('Current and Planned Capacity'!$C$35:$D$35,'Current and Planned Capacity'!$C$26:$D$26,'BFoCPAbI-energyEmis'!Q1),0)*'Capacity Factor Data'!$A$45*10^12)/'BAU Emissions'!Q282</f>
        <v>0.29903009479784193</v>
      </c>
      <c r="R10" s="38">
        <f>(MAX(TREND('Current and Planned Capacity'!$C$35:$D$35,'Current and Planned Capacity'!$C$26:$D$26,'BFoCPAbI-energyEmis'!R1),0)*'Capacity Factor Data'!$A$45*10^12)/'BAU Emissions'!R282</f>
        <v>0.34856695888923633</v>
      </c>
      <c r="S10" s="38">
        <f>(MAX(TREND('Current and Planned Capacity'!$C$35:$D$35,'Current and Planned Capacity'!$C$26:$D$26,'BFoCPAbI-energyEmis'!S1),0)*'Capacity Factor Data'!$A$45*10^12)/'BAU Emissions'!S282</f>
        <v>0.39720859939808978</v>
      </c>
      <c r="T10" s="38">
        <f>(MAX(TREND('Current and Planned Capacity'!$C$35:$D$35,'Current and Planned Capacity'!$C$26:$D$26,'BFoCPAbI-energyEmis'!T1),0)*'Capacity Factor Data'!$A$45*10^12)/'BAU Emissions'!T282</f>
        <v>0.44540976547186162</v>
      </c>
      <c r="U10" s="38">
        <f>(MAX(TREND('Current and Planned Capacity'!$C$35:$D$35,'Current and Planned Capacity'!$C$26:$D$26,'BFoCPAbI-energyEmis'!U1),0)*'Capacity Factor Data'!$A$45*10^12)/'BAU Emissions'!U282</f>
        <v>0.49420723985629067</v>
      </c>
      <c r="V10" s="38">
        <f>(MAX(TREND('Current and Planned Capacity'!$C$35:$D$35,'Current and Planned Capacity'!$C$26:$D$26,'BFoCPAbI-energyEmis'!V1),0)*'Capacity Factor Data'!$A$45*10^12)/'BAU Emissions'!V282</f>
        <v>0.54117493982699039</v>
      </c>
      <c r="W10" s="38">
        <f>(MAX(TREND('Current and Planned Capacity'!$C$35:$D$35,'Current and Planned Capacity'!$C$26:$D$26,'BFoCPAbI-energyEmis'!W1),0)*'Capacity Factor Data'!$A$45*10^12)/'BAU Emissions'!W282</f>
        <v>0.58969359265001076</v>
      </c>
      <c r="X10" s="38">
        <f>(MAX(TREND('Current and Planned Capacity'!$C$35:$D$35,'Current and Planned Capacity'!$C$26:$D$26,'BFoCPAbI-energyEmis'!X1),0)*'Capacity Factor Data'!$A$45*10^12)/'BAU Emissions'!X282</f>
        <v>0.63835081162465501</v>
      </c>
      <c r="Y10" s="38">
        <f>(MAX(TREND('Current and Planned Capacity'!$C$35:$D$35,'Current and Planned Capacity'!$C$26:$D$26,'BFoCPAbI-energyEmis'!Y1),0)*'Capacity Factor Data'!$A$45*10^12)/'BAU Emissions'!Y282</f>
        <v>0.68624554301044027</v>
      </c>
      <c r="Z10" s="38">
        <f>(MAX(TREND('Current and Planned Capacity'!$C$35:$D$35,'Current and Planned Capacity'!$C$26:$D$26,'BFoCPAbI-energyEmis'!Z1),0)*'Capacity Factor Data'!$A$45*10^12)/'BAU Emissions'!Z282</f>
        <v>0.73359719115552768</v>
      </c>
      <c r="AA10" s="38">
        <f>(MAX(TREND('Current and Planned Capacity'!$C$35:$D$35,'Current and Planned Capacity'!$C$26:$D$26,'BFoCPAbI-energyEmis'!AA1),0)*'Capacity Factor Data'!$A$45*10^12)/'BAU Emissions'!AA282</f>
        <v>0.7914028342347037</v>
      </c>
      <c r="AB10" s="38">
        <f>(MAX(TREND('Current and Planned Capacity'!$C$35:$D$35,'Current and Planned Capacity'!$C$26:$D$26,'BFoCPAbI-energyEmis'!AB1),0)*'Capacity Factor Data'!$A$45*10^12)/'BAU Emissions'!AB282</f>
        <v>0.8372081665644151</v>
      </c>
      <c r="AC10" s="38">
        <f>(MAX(TREND('Current and Planned Capacity'!$C$35:$D$35,'Current and Planned Capacity'!$C$26:$D$26,'BFoCPAbI-energyEmis'!AC1),0)*'Capacity Factor Data'!$A$45*10^12)/'BAU Emissions'!AC282</f>
        <v>0.875876637615156</v>
      </c>
      <c r="AD10" s="38">
        <f>(MAX(TREND('Current and Planned Capacity'!$C$35:$D$35,'Current and Planned Capacity'!$C$26:$D$26,'BFoCPAbI-energyEmis'!AD1),0)*'Capacity Factor Data'!$A$45*10^12)/'BAU Emissions'!AD282</f>
        <v>0.9214744843594046</v>
      </c>
      <c r="AE10" s="38">
        <f>(MAX(TREND('Current and Planned Capacity'!$C$35:$D$35,'Current and Planned Capacity'!$C$26:$D$26,'BFoCPAbI-energyEmis'!AE1),0)*'Capacity Factor Data'!$A$45*10^12)/'BAU Emissions'!AE282</f>
        <v>0.97234957582328108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448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3.1900778141544787E-2</v>
      </c>
      <c r="D11" s="38">
        <f>MAX(TREND('Current and Planned Capacity'!$B$36:$C$36,'Current and Planned Capacity'!$B$26:$C$26,'BFoCPAbI-processEmis'!D$1),0)*'Capacity Factor Data'!$A$45*10^12/'BAU Emissions'!D13</f>
        <v>0.14417432751800929</v>
      </c>
      <c r="E11" s="38">
        <f>MAX(TREND('Current and Planned Capacity'!$B$36:$C$36,'Current and Planned Capacity'!$B$26:$C$26,'BFoCPAbI-processEmis'!E$1),0)*'Capacity Factor Data'!$A$45*10^12/'BAU Emissions'!E13</f>
        <v>0.26625787239846477</v>
      </c>
      <c r="F11" s="38">
        <f>MAX(TREND('Current and Planned Capacity'!$B$36:$C$36,'Current and Planned Capacity'!$B$26:$C$26,'BFoCPAbI-processEmis'!F$1),0)*'Capacity Factor Data'!$A$45*10^12/'BAU Emissions'!F13</f>
        <v>0.36787116038183248</v>
      </c>
      <c r="G11" s="38">
        <f>MAX(TREND('Current and Planned Capacity'!$B$36:$C$36,'Current and Planned Capacity'!$B$26:$C$26,'BFoCPAbI-processEmis'!G$1),0)*'Capacity Factor Data'!$A$45*10^12/'BAU Emissions'!G13</f>
        <v>0.46299964957941686</v>
      </c>
      <c r="H11" s="38">
        <f>MAX(TREND('Current and Planned Capacity'!$B$36:$C$36,'Current and Planned Capacity'!$B$26:$C$26,'BFoCPAbI-processEmis'!H$1),0)*'Capacity Factor Data'!$A$45*10^12/'BAU Emissions'!H13</f>
        <v>0.55575422648833428</v>
      </c>
      <c r="I11" s="38">
        <f>MAX(TREND('Current and Planned Capacity'!$B$36:$C$36,'Current and Planned Capacity'!$B$26:$C$26,'BFoCPAbI-processEmis'!I$1),0)*'Capacity Factor Data'!$A$45*10^12/'BAU Emissions'!I13</f>
        <v>0.64649186664573643</v>
      </c>
      <c r="J11" s="38">
        <f>MAX(TREND('Current and Planned Capacity'!$B$36:$C$36,'Current and Planned Capacity'!$B$26:$C$26,'BFoCPAbI-processEmis'!J$1),0)*'Capacity Factor Data'!$A$45*10^12/'BAU Emissions'!J13</f>
        <v>0.73815711847927601</v>
      </c>
      <c r="K11" s="38">
        <f>MAX(TREND('Current and Planned Capacity'!$B$36:$C$36,'Current and Planned Capacity'!$B$26:$C$26,'BFoCPAbI-processEmis'!K$1),0)*'Capacity Factor Data'!$A$45*10^12/'BAU Emissions'!K13</f>
        <v>0.82693715949416935</v>
      </c>
      <c r="L11" s="38">
        <f>MAX(TREND('Current and Planned Capacity'!$C$36:$D$36,'Current and Planned Capacity'!$C$26:$D$26,'BFoCPAbI-processEmis'!L$1),0)*'Capacity Factor Data'!$A$45*10^12/'BAU Emissions'!L13</f>
        <v>0.81198901498242848</v>
      </c>
      <c r="M11" s="38">
        <f>MAX(TREND('Current and Planned Capacity'!$C$36:$D$36,'Current and Planned Capacity'!$C$26:$D$26,'BFoCPAbI-processEmis'!M$1),0)*'Capacity Factor Data'!$A$45*10^12/'BAU Emissions'!M13</f>
        <v>0.79688484453494268</v>
      </c>
      <c r="N11" s="38">
        <f>MAX(TREND('Current and Planned Capacity'!$C$36:$D$36,'Current and Planned Capacity'!$C$26:$D$26,'BFoCPAbI-processEmis'!N$1),0)*'Capacity Factor Data'!$A$45*10^12/'BAU Emissions'!N13</f>
        <v>0.78432164898624812</v>
      </c>
      <c r="O11" s="38">
        <f>MAX(TREND('Current and Planned Capacity'!$C$36:$D$36,'Current and Planned Capacity'!$C$26:$D$26,'BFoCPAbI-processEmis'!O$1),0)*'Capacity Factor Data'!$A$45*10^12/'BAU Emissions'!O13</f>
        <v>0.77022031086563636</v>
      </c>
      <c r="P11" s="38">
        <f>MAX(TREND('Current and Planned Capacity'!$C$36:$D$36,'Current and Planned Capacity'!$C$26:$D$26,'BFoCPAbI-processEmis'!P$1),0)*'Capacity Factor Data'!$A$45*10^12/'BAU Emissions'!P13</f>
        <v>0.75748418588242916</v>
      </c>
      <c r="Q11" s="38">
        <f>MAX(TREND('Current and Planned Capacity'!$C$36:$D$36,'Current and Planned Capacity'!$C$26:$D$26,'BFoCPAbI-processEmis'!$P$1),0)*'Capacity Factor Data'!$A$45*10^12/'BAU Emissions'!Q13</f>
        <v>0.74757043260136979</v>
      </c>
      <c r="R11" s="38">
        <f>MAX(TREND('Current and Planned Capacity'!$C$36:$D$36,'Current and Planned Capacity'!$C$26:$D$26,'BFoCPAbI-processEmis'!$P$1),0)*'Capacity Factor Data'!$A$45*10^12/'BAU Emissions'!R13</f>
        <v>0.73662050746216801</v>
      </c>
      <c r="S11" s="38">
        <f>MAX(TREND('Current and Planned Capacity'!$C$36:$D$36,'Current and Planned Capacity'!$C$26:$D$26,'BFoCPAbI-processEmis'!$P$1),0)*'Capacity Factor Data'!$A$45*10^12/'BAU Emissions'!S13</f>
        <v>0.72873104541973177</v>
      </c>
      <c r="T11" s="38">
        <f>MAX(TREND('Current and Planned Capacity'!$C$36:$D$36,'Current and Planned Capacity'!$C$26:$D$26,'BFoCPAbI-processEmis'!$P$1),0)*'Capacity Factor Data'!$A$45*10^12/'BAU Emissions'!T13</f>
        <v>0.71754240188738794</v>
      </c>
      <c r="U11" s="38">
        <f>MAX(TREND('Current and Planned Capacity'!$C$36:$D$36,'Current and Planned Capacity'!$C$26:$D$26,'BFoCPAbI-processEmis'!$P$1),0)*'Capacity Factor Data'!$A$45*10^12/'BAU Emissions'!U13</f>
        <v>0.70411100401306914</v>
      </c>
      <c r="V11" s="38">
        <f>MAX(TREND('Current and Planned Capacity'!$C$36:$D$36,'Current and Planned Capacity'!$C$26:$D$26,'BFoCPAbI-processEmis'!$P$1),0)*'Capacity Factor Data'!$A$45*10^12/'BAU Emissions'!V13</f>
        <v>0.69324444221904069</v>
      </c>
      <c r="W11" s="38">
        <f>MAX(TREND('Current and Planned Capacity'!$C$36:$D$36,'Current and Planned Capacity'!$C$26:$D$26,'BFoCPAbI-processEmis'!$P$1),0)*'Capacity Factor Data'!$A$45*10^12/'BAU Emissions'!W13</f>
        <v>0.6831113845223501</v>
      </c>
      <c r="X11" s="38">
        <f>MAX(TREND('Current and Planned Capacity'!$C$36:$D$36,'Current and Planned Capacity'!$C$26:$D$26,'BFoCPAbI-processEmis'!$P$1),0)*'Capacity Factor Data'!$A$45*10^12/'BAU Emissions'!X13</f>
        <v>0.67287862236327478</v>
      </c>
      <c r="Y11" s="38">
        <f>MAX(TREND('Current and Planned Capacity'!$C$36:$D$36,'Current and Planned Capacity'!$C$26:$D$26,'BFoCPAbI-processEmis'!$P$1),0)*'Capacity Factor Data'!$A$45*10^12/'BAU Emissions'!Y13</f>
        <v>0.66494875069989612</v>
      </c>
      <c r="Z11" s="38">
        <f>MAX(TREND('Current and Planned Capacity'!$C$36:$D$36,'Current and Planned Capacity'!$C$26:$D$26,'BFoCPAbI-processEmis'!$P$1),0)*'Capacity Factor Data'!$A$45*10^12/'BAU Emissions'!Z13</f>
        <v>0.65795128091152977</v>
      </c>
      <c r="AA11" s="38">
        <f>MAX(TREND('Current and Planned Capacity'!$C$36:$D$36,'Current and Planned Capacity'!$C$26:$D$26,'BFoCPAbI-processEmis'!$P$1),0)*'Capacity Factor Data'!$A$45*10^12/'BAU Emissions'!AA13</f>
        <v>0.64772692249333297</v>
      </c>
      <c r="AB11" s="38">
        <f>MAX(TREND('Current and Planned Capacity'!$C$36:$D$36,'Current and Planned Capacity'!$C$26:$D$26,'BFoCPAbI-processEmis'!$P$1),0)*'Capacity Factor Data'!$A$45*10^12/'BAU Emissions'!AB13</f>
        <v>0.63684974636887504</v>
      </c>
      <c r="AC11" s="38">
        <f>MAX(TREND('Current and Planned Capacity'!$C$36:$D$36,'Current and Planned Capacity'!$C$26:$D$26,'BFoCPAbI-processEmis'!$P$1),0)*'Capacity Factor Data'!$A$45*10^12/'BAU Emissions'!AC13</f>
        <v>0.63085811390371926</v>
      </c>
      <c r="AD11" s="38">
        <f>MAX(TREND('Current and Planned Capacity'!$C$36:$D$36,'Current and Planned Capacity'!$C$26:$D$26,'BFoCPAbI-processEmis'!$P$1),0)*'Capacity Factor Data'!$A$45*10^12/'BAU Emissions'!AD13</f>
        <v>0.62170295718488</v>
      </c>
      <c r="AE11" s="38">
        <f>MAX(TREND('Current and Planned Capacity'!$C$36:$D$36,'Current and Planned Capacity'!$C$26:$D$26,'BFoCPAbI-processEmis'!$P$1),0)*'Capacity Factor Data'!$A$45*10^12/'BAU Emissions'!AE13</f>
        <v>0.60773852717324017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0.11700372521691103</v>
      </c>
      <c r="M14" s="38">
        <f>MAX(TREND('Current and Planned Capacity'!$C$39:$D$39,'Current and Planned Capacity'!$C$26:$D$26,'BFoCPAbI-processEmis'!M$1),0)*'Capacity Factor Data'!$A$45*10^12/'BAU Emissions'!M16</f>
        <v>0.23207890305552925</v>
      </c>
      <c r="N14" s="38">
        <f>MAX(TREND('Current and Planned Capacity'!$C$39:$D$39,'Current and Planned Capacity'!$C$26:$D$26,'BFoCPAbI-processEmis'!N$1),0)*'Capacity Factor Data'!$A$45*10^12/'BAU Emissions'!N16</f>
        <v>0.34682749060126072</v>
      </c>
      <c r="O14" s="38">
        <f>MAX(TREND('Current and Planned Capacity'!$C$39:$D$39,'Current and Planned Capacity'!$C$26:$D$26,'BFoCPAbI-processEmis'!O$1),0)*'Capacity Factor Data'!$A$45*10^12/'BAU Emissions'!O16</f>
        <v>0.4593342772130351</v>
      </c>
      <c r="P14" s="38">
        <f>MAX(TREND('Current and Planned Capacity'!$C$39:$D$39,'Current and Planned Capacity'!$C$26:$D$26,'BFoCPAbI-processEmis'!P$1),0)*'Capacity Factor Data'!$A$45*10^12/'BAU Emissions'!P16</f>
        <v>0.56561150307332719</v>
      </c>
      <c r="Q14" s="38">
        <f>MAX(TREND('Current and Planned Capacity'!$C$39:$D$39,'Current and Planned Capacity'!$C$26:$D$26,'BFoCPAbI-processEmis'!$P$1),0)*'Capacity Factor Data'!$A$45*10^12/'BAU Emissions'!Q16</f>
        <v>0.55894787670852419</v>
      </c>
      <c r="R14" s="38">
        <f>MAX(TREND('Current and Planned Capacity'!$C$39:$D$39,'Current and Planned Capacity'!$C$26:$D$26,'BFoCPAbI-processEmis'!$P$1),0)*'Capacity Factor Data'!$A$45*10^12/'BAU Emissions'!R16</f>
        <v>0.553420054420802</v>
      </c>
      <c r="S14" s="38">
        <f>MAX(TREND('Current and Planned Capacity'!$C$39:$D$39,'Current and Planned Capacity'!$C$26:$D$26,'BFoCPAbI-processEmis'!$P$1),0)*'Capacity Factor Data'!$A$45*10^12/'BAU Emissions'!S16</f>
        <v>0.54758800266175711</v>
      </c>
      <c r="T14" s="38">
        <f>MAX(TREND('Current and Planned Capacity'!$C$39:$D$39,'Current and Planned Capacity'!$C$26:$D$26,'BFoCPAbI-processEmis'!$P$1),0)*'Capacity Factor Data'!$A$45*10^12/'BAU Emissions'!T16</f>
        <v>0.54315878163475184</v>
      </c>
      <c r="U14" s="38">
        <f>MAX(TREND('Current and Planned Capacity'!$C$39:$D$39,'Current and Planned Capacity'!$C$26:$D$26,'BFoCPAbI-processEmis'!$P$1),0)*'Capacity Factor Data'!$A$45*10^12/'BAU Emissions'!U16</f>
        <v>0.53734137254916481</v>
      </c>
      <c r="V14" s="38">
        <f>MAX(TREND('Current and Planned Capacity'!$C$39:$D$39,'Current and Planned Capacity'!$C$26:$D$26,'BFoCPAbI-processEmis'!$P$1),0)*'Capacity Factor Data'!$A$45*10^12/'BAU Emissions'!V16</f>
        <v>0.53106508933165419</v>
      </c>
      <c r="W14" s="38">
        <f>MAX(TREND('Current and Planned Capacity'!$C$39:$D$39,'Current and Planned Capacity'!$C$26:$D$26,'BFoCPAbI-processEmis'!$P$1),0)*'Capacity Factor Data'!$A$45*10^12/'BAU Emissions'!W16</f>
        <v>0.52619939351619838</v>
      </c>
      <c r="X14" s="38">
        <f>MAX(TREND('Current and Planned Capacity'!$C$39:$D$39,'Current and Planned Capacity'!$C$26:$D$26,'BFoCPAbI-processEmis'!$P$1),0)*'Capacity Factor Data'!$A$45*10^12/'BAU Emissions'!X16</f>
        <v>0.52367414147772828</v>
      </c>
      <c r="Y14" s="38">
        <f>MAX(TREND('Current and Planned Capacity'!$C$39:$D$39,'Current and Planned Capacity'!$C$26:$D$26,'BFoCPAbI-processEmis'!$P$1),0)*'Capacity Factor Data'!$A$45*10^12/'BAU Emissions'!Y16</f>
        <v>0.5178955824889494</v>
      </c>
      <c r="Z14" s="38">
        <f>MAX(TREND('Current and Planned Capacity'!$C$39:$D$39,'Current and Planned Capacity'!$C$26:$D$26,'BFoCPAbI-processEmis'!$P$1),0)*'Capacity Factor Data'!$A$45*10^12/'BAU Emissions'!Z16</f>
        <v>0.51128311692829631</v>
      </c>
      <c r="AA14" s="38">
        <f>MAX(TREND('Current and Planned Capacity'!$C$39:$D$39,'Current and Planned Capacity'!$C$26:$D$26,'BFoCPAbI-processEmis'!$P$1),0)*'Capacity Factor Data'!$A$45*10^12/'BAU Emissions'!AA16</f>
        <v>0.50606654715557864</v>
      </c>
      <c r="AB14" s="38">
        <f>MAX(TREND('Current and Planned Capacity'!$C$39:$D$39,'Current and Planned Capacity'!$C$26:$D$26,'BFoCPAbI-processEmis'!$P$1),0)*'Capacity Factor Data'!$A$45*10^12/'BAU Emissions'!AB16</f>
        <v>0.50089786197118036</v>
      </c>
      <c r="AC14" s="38">
        <f>MAX(TREND('Current and Planned Capacity'!$C$39:$D$39,'Current and Planned Capacity'!$C$26:$D$26,'BFoCPAbI-processEmis'!$P$1),0)*'Capacity Factor Data'!$A$45*10^12/'BAU Emissions'!AC16</f>
        <v>0.49707595595226806</v>
      </c>
      <c r="AD14" s="38">
        <f>MAX(TREND('Current and Planned Capacity'!$C$39:$D$39,'Current and Planned Capacity'!$C$26:$D$26,'BFoCPAbI-processEmis'!$P$1),0)*'Capacity Factor Data'!$A$45*10^12/'BAU Emissions'!AD16</f>
        <v>0.49364668278860729</v>
      </c>
      <c r="AE14" s="38">
        <f>MAX(TREND('Current and Planned Capacity'!$C$39:$D$39,'Current and Planned Capacity'!$C$26:$D$26,'BFoCPAbI-processEmis'!$P$1),0)*'Capacity Factor Data'!$A$45*10^12/'BAU Emissions'!AE16</f>
        <v>0.48927518991333546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5.3299202415194279E-2</v>
      </c>
      <c r="M15" s="38">
        <f>MAX(TREND('Current and Planned Capacity'!$C$40:$D$40,'Current and Planned Capacity'!$C$26:$D$26,'BFoCPAbI-processEmis'!M$1),0)*'Capacity Factor Data'!$A$45*10^12/'BAU Emissions'!M17</f>
        <v>0.10553978509331634</v>
      </c>
      <c r="N15" s="38">
        <f>MAX(TREND('Current and Planned Capacity'!$C$40:$D$40,'Current and Planned Capacity'!$C$26:$D$26,'BFoCPAbI-processEmis'!N$1),0)*'Capacity Factor Data'!$A$45*10^12/'BAU Emissions'!N17</f>
        <v>0.15882400407805972</v>
      </c>
      <c r="O15" s="38">
        <f>MAX(TREND('Current and Planned Capacity'!$C$40:$D$40,'Current and Planned Capacity'!$C$26:$D$26,'BFoCPAbI-processEmis'!O$1),0)*'Capacity Factor Data'!$A$45*10^12/'BAU Emissions'!O17</f>
        <v>0.21190302754758605</v>
      </c>
      <c r="P15" s="38">
        <f>MAX(TREND('Current and Planned Capacity'!$C$40:$D$40,'Current and Planned Capacity'!$C$26:$D$26,'BFoCPAbI-processEmis'!P$1),0)*'Capacity Factor Data'!$A$45*10^12/'BAU Emissions'!P17</f>
        <v>0.26407750894138349</v>
      </c>
      <c r="Q15" s="38">
        <f>MAX(TREND('Current and Planned Capacity'!$C$40:$D$40,'Current and Planned Capacity'!$C$26:$D$26,'BFoCPAbI-processEmis'!$P$1),0)*'Capacity Factor Data'!$A$45*10^12/'BAU Emissions'!Q17</f>
        <v>0.26339454986653504</v>
      </c>
      <c r="R15" s="38">
        <f>MAX(TREND('Current and Planned Capacity'!$C$40:$D$40,'Current and Planned Capacity'!$C$26:$D$26,'BFoCPAbI-processEmis'!$P$1),0)*'Capacity Factor Data'!$A$45*10^12/'BAU Emissions'!R17</f>
        <v>0.26041992571504852</v>
      </c>
      <c r="S15" s="38">
        <f>MAX(TREND('Current and Planned Capacity'!$C$40:$D$40,'Current and Planned Capacity'!$C$26:$D$26,'BFoCPAbI-processEmis'!$P$1),0)*'Capacity Factor Data'!$A$45*10^12/'BAU Emissions'!S17</f>
        <v>0.25854679741500375</v>
      </c>
      <c r="T15" s="38">
        <f>MAX(TREND('Current and Planned Capacity'!$C$40:$D$40,'Current and Planned Capacity'!$C$26:$D$26,'BFoCPAbI-processEmis'!$P$1),0)*'Capacity Factor Data'!$A$45*10^12/'BAU Emissions'!T17</f>
        <v>0.25805547115302419</v>
      </c>
      <c r="U15" s="38">
        <f>MAX(TREND('Current and Planned Capacity'!$C$40:$D$40,'Current and Planned Capacity'!$C$26:$D$26,'BFoCPAbI-processEmis'!$P$1),0)*'Capacity Factor Data'!$A$45*10^12/'BAU Emissions'!U17</f>
        <v>0.25697029255271714</v>
      </c>
      <c r="V15" s="38">
        <f>MAX(TREND('Current and Planned Capacity'!$C$40:$D$40,'Current and Planned Capacity'!$C$26:$D$26,'BFoCPAbI-processEmis'!$P$1),0)*'Capacity Factor Data'!$A$45*10^12/'BAU Emissions'!V17</f>
        <v>0.25503979786742959</v>
      </c>
      <c r="W15" s="38">
        <f>MAX(TREND('Current and Planned Capacity'!$C$40:$D$40,'Current and Planned Capacity'!$C$26:$D$26,'BFoCPAbI-processEmis'!$P$1),0)*'Capacity Factor Data'!$A$45*10^12/'BAU Emissions'!W17</f>
        <v>0.25303327357778937</v>
      </c>
      <c r="X15" s="38">
        <f>MAX(TREND('Current and Planned Capacity'!$C$40:$D$40,'Current and Planned Capacity'!$C$26:$D$26,'BFoCPAbI-processEmis'!$P$1),0)*'Capacity Factor Data'!$A$45*10^12/'BAU Emissions'!X17</f>
        <v>0.25230196353854722</v>
      </c>
      <c r="Y15" s="38">
        <f>MAX(TREND('Current and Planned Capacity'!$C$40:$D$40,'Current and Planned Capacity'!$C$26:$D$26,'BFoCPAbI-processEmis'!$P$1),0)*'Capacity Factor Data'!$A$45*10^12/'BAU Emissions'!Y17</f>
        <v>0.25224988882987054</v>
      </c>
      <c r="Z15" s="38">
        <f>MAX(TREND('Current and Planned Capacity'!$C$40:$D$40,'Current and Planned Capacity'!$C$26:$D$26,'BFoCPAbI-processEmis'!$P$1),0)*'Capacity Factor Data'!$A$45*10^12/'BAU Emissions'!Z17</f>
        <v>0.25282389561041013</v>
      </c>
      <c r="AA15" s="38">
        <f>MAX(TREND('Current and Planned Capacity'!$C$40:$D$40,'Current and Planned Capacity'!$C$26:$D$26,'BFoCPAbI-processEmis'!$P$1),0)*'Capacity Factor Data'!$A$45*10^12/'BAU Emissions'!AA17</f>
        <v>0.25240617748465977</v>
      </c>
      <c r="AB15" s="38">
        <f>MAX(TREND('Current and Planned Capacity'!$C$40:$D$40,'Current and Planned Capacity'!$C$26:$D$26,'BFoCPAbI-processEmis'!$P$1),0)*'Capacity Factor Data'!$A$45*10^12/'BAU Emissions'!AB17</f>
        <v>0.25126453770162882</v>
      </c>
      <c r="AC15" s="38">
        <f>MAX(TREND('Current and Planned Capacity'!$C$40:$D$40,'Current and Planned Capacity'!$C$26:$D$26,'BFoCPAbI-processEmis'!$P$1),0)*'Capacity Factor Data'!$A$45*10^12/'BAU Emissions'!AC17</f>
        <v>0.25110965921116141</v>
      </c>
      <c r="AD15" s="38">
        <f>MAX(TREND('Current and Planned Capacity'!$C$40:$D$40,'Current and Planned Capacity'!$C$26:$D$26,'BFoCPAbI-processEmis'!$P$1),0)*'Capacity Factor Data'!$A$45*10^12/'BAU Emissions'!AD17</f>
        <v>0.25074901751758777</v>
      </c>
      <c r="AE15" s="38">
        <f>MAX(TREND('Current and Planned Capacity'!$C$40:$D$40,'Current and Planned Capacity'!$C$26:$D$26,'BFoCPAbI-processEmis'!$P$1),0)*'Capacity Factor Data'!$A$45*10^12/'BAU Emissions'!AE17</f>
        <v>0.24825324220611877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0.43251437513148949</v>
      </c>
      <c r="C24" s="38">
        <f>MAX(TREND('Current and Planned Capacity'!$B$49:$C$49,'Current and Planned Capacity'!$B$26:$C$26,'BFoCPAbI-processEmis'!C$1),0)*'Capacity Factor Data'!$A$45*10^12/'BAU Emissions'!C26</f>
        <v>0.40684111563938835</v>
      </c>
      <c r="D24" s="38">
        <f>MAX(TREND('Current and Planned Capacity'!$B$49:$C$49,'Current and Planned Capacity'!$B$26:$C$26,'BFoCPAbI-processEmis'!D$1),0)*'Capacity Factor Data'!$A$45*10^12/'BAU Emissions'!D26</f>
        <v>0.43663426971115138</v>
      </c>
      <c r="E24" s="38">
        <f>MAX(TREND('Current and Planned Capacity'!$B$49:$C$49,'Current and Planned Capacity'!$B$26:$C$26,'BFoCPAbI-processEmis'!E$1),0)*'Capacity Factor Data'!$A$45*10^12/'BAU Emissions'!E26</f>
        <v>0.48081518704965481</v>
      </c>
      <c r="F24" s="38">
        <f>MAX(TREND('Current and Planned Capacity'!$B$49:$C$49,'Current and Planned Capacity'!$B$26:$C$26,'BFoCPAbI-processEmis'!F$1),0)*'Capacity Factor Data'!$A$45*10^12/'BAU Emissions'!F26</f>
        <v>0.49693611241554458</v>
      </c>
      <c r="G24" s="38">
        <f>MAX(TREND('Current and Planned Capacity'!$B$49:$C$49,'Current and Planned Capacity'!$B$26:$C$26,'BFoCPAbI-processEmis'!G$1),0)*'Capacity Factor Data'!$A$45*10^12/'BAU Emissions'!G26</f>
        <v>0.50413391596767088</v>
      </c>
      <c r="H24" s="38">
        <f>MAX(TREND('Current and Planned Capacity'!$B$49:$C$49,'Current and Planned Capacity'!$B$26:$C$26,'BFoCPAbI-processEmis'!H$1),0)*'Capacity Factor Data'!$A$45*10^12/'BAU Emissions'!H26</f>
        <v>0.5245388380871896</v>
      </c>
      <c r="I24" s="38">
        <f>MAX(TREND('Current and Planned Capacity'!$B$49:$C$49,'Current and Planned Capacity'!$B$26:$C$26,'BFoCPAbI-processEmis'!I$1),0)*'Capacity Factor Data'!$A$45*10^12/'BAU Emissions'!I26</f>
        <v>0.54434681120317785</v>
      </c>
      <c r="J24" s="38">
        <f>MAX(TREND('Current and Planned Capacity'!$B$49:$C$49,'Current and Planned Capacity'!$B$26:$C$26,'BFoCPAbI-processEmis'!J$1),0)*'Capacity Factor Data'!$A$45*10^12/'BAU Emissions'!J26</f>
        <v>0.56013275560193287</v>
      </c>
      <c r="K24" s="38">
        <f>MAX(TREND('Current and Planned Capacity'!$B$49:$C$49,'Current and Planned Capacity'!$B$26:$C$26,'BFoCPAbI-processEmis'!K$1),0)*'Capacity Factor Data'!$A$45*10^12/'BAU Emissions'!K26</f>
        <v>0.5732097912451658</v>
      </c>
      <c r="L24" s="38">
        <f>MAX(TREND('Current and Planned Capacity'!$C$49:$D$49,'Current and Planned Capacity'!$C$26:$D$26,'BFoCPAbI-processEmis'!L$1),0)*'Capacity Factor Data'!$A$45*10^12/'BAU Emissions'!L26</f>
        <v>0.57587898701347862</v>
      </c>
      <c r="M24" s="38">
        <f>MAX(TREND('Current and Planned Capacity'!$C$49:$D$49,'Current and Planned Capacity'!$C$26:$D$26,'BFoCPAbI-processEmis'!M$1),0)*'Capacity Factor Data'!$A$45*10^12/'BAU Emissions'!M26</f>
        <v>0.5749864973009432</v>
      </c>
      <c r="N24" s="38">
        <f>MAX(TREND('Current and Planned Capacity'!$C$49:$D$49,'Current and Planned Capacity'!$C$26:$D$26,'BFoCPAbI-processEmis'!N$1),0)*'Capacity Factor Data'!$A$45*10^12/'BAU Emissions'!N26</f>
        <v>0.57188445068737359</v>
      </c>
      <c r="O24" s="38">
        <f>MAX(TREND('Current and Planned Capacity'!$C$49:$D$49,'Current and Planned Capacity'!$C$26:$D$26,'BFoCPAbI-processEmis'!O$1),0)*'Capacity Factor Data'!$A$45*10^12/'BAU Emissions'!O26</f>
        <v>0.56363089613890405</v>
      </c>
      <c r="P24" s="38">
        <f>MAX(TREND('Current and Planned Capacity'!$C$49:$D$49,'Current and Planned Capacity'!$C$26:$D$26,'BFoCPAbI-processEmis'!P$1),0)*'Capacity Factor Data'!$A$45*10^12/'BAU Emissions'!P26</f>
        <v>0.55498883677402178</v>
      </c>
      <c r="Q24" s="38">
        <f>MAX(TREND('Current and Planned Capacity'!$C$49:$D$49,'Current and Planned Capacity'!$C$26:$D$26,'BFoCPAbI-processEmis'!$P$1),0)*'Capacity Factor Data'!$A$45*10^12/'BAU Emissions'!Q26</f>
        <v>0.54721244451833861</v>
      </c>
      <c r="R24" s="38">
        <f>MAX(TREND('Current and Planned Capacity'!$C$49:$D$49,'Current and Planned Capacity'!$C$26:$D$26,'BFoCPAbI-processEmis'!$P$1),0)*'Capacity Factor Data'!$A$45*10^12/'BAU Emissions'!R26</f>
        <v>0.54102812596927974</v>
      </c>
      <c r="S24" s="38">
        <f>MAX(TREND('Current and Planned Capacity'!$C$49:$D$49,'Current and Planned Capacity'!$C$26:$D$26,'BFoCPAbI-processEmis'!$P$1),0)*'Capacity Factor Data'!$A$45*10^12/'BAU Emissions'!S26</f>
        <v>0.53614167251941269</v>
      </c>
      <c r="T24" s="38">
        <f>MAX(TREND('Current and Planned Capacity'!$C$49:$D$49,'Current and Planned Capacity'!$C$26:$D$26,'BFoCPAbI-processEmis'!$P$1),0)*'Capacity Factor Data'!$A$45*10^12/'BAU Emissions'!T26</f>
        <v>0.53306039853941611</v>
      </c>
      <c r="U24" s="38">
        <f>MAX(TREND('Current and Planned Capacity'!$C$49:$D$49,'Current and Planned Capacity'!$C$26:$D$26,'BFoCPAbI-processEmis'!$P$1),0)*'Capacity Factor Data'!$A$45*10^12/'BAU Emissions'!U26</f>
        <v>0.5309624864163629</v>
      </c>
      <c r="V24" s="38">
        <f>MAX(TREND('Current and Planned Capacity'!$C$49:$D$49,'Current and Planned Capacity'!$C$26:$D$26,'BFoCPAbI-processEmis'!$P$1),0)*'Capacity Factor Data'!$A$45*10^12/'BAU Emissions'!V26</f>
        <v>0.52831617996928959</v>
      </c>
      <c r="W24" s="38">
        <f>MAX(TREND('Current and Planned Capacity'!$C$49:$D$49,'Current and Planned Capacity'!$C$26:$D$26,'BFoCPAbI-processEmis'!$P$1),0)*'Capacity Factor Data'!$A$45*10^12/'BAU Emissions'!W26</f>
        <v>0.5251380571598494</v>
      </c>
      <c r="X24" s="38">
        <f>MAX(TREND('Current and Planned Capacity'!$C$49:$D$49,'Current and Planned Capacity'!$C$26:$D$26,'BFoCPAbI-processEmis'!$P$1),0)*'Capacity Factor Data'!$A$45*10^12/'BAU Emissions'!X26</f>
        <v>0.5251380571598494</v>
      </c>
      <c r="Y24" s="38">
        <f>MAX(TREND('Current and Planned Capacity'!$C$49:$D$49,'Current and Planned Capacity'!$C$26:$D$26,'BFoCPAbI-processEmis'!$P$1),0)*'Capacity Factor Data'!$A$45*10^12/'BAU Emissions'!Y26</f>
        <v>0.52625537217508311</v>
      </c>
      <c r="Z24" s="38">
        <f>MAX(TREND('Current and Planned Capacity'!$C$49:$D$49,'Current and Planned Capacity'!$C$26:$D$26,'BFoCPAbI-processEmis'!$P$1),0)*'Capacity Factor Data'!$A$45*10^12/'BAU Emissions'!Z26</f>
        <v>0.52476667239523844</v>
      </c>
      <c r="AA24" s="38">
        <f>MAX(TREND('Current and Planned Capacity'!$C$49:$D$49,'Current and Planned Capacity'!$C$26:$D$26,'BFoCPAbI-processEmis'!$P$1),0)*'Capacity Factor Data'!$A$45*10^12/'BAU Emissions'!AA26</f>
        <v>0.53058282071281171</v>
      </c>
      <c r="AB24" s="38">
        <f>MAX(TREND('Current and Planned Capacity'!$C$49:$D$49,'Current and Planned Capacity'!$C$26:$D$26,'BFoCPAbI-processEmis'!$P$1),0)*'Capacity Factor Data'!$A$45*10^12/'BAU Emissions'!AB26</f>
        <v>0.52925825589648157</v>
      </c>
      <c r="AC24" s="38">
        <f>MAX(TREND('Current and Planned Capacity'!$C$49:$D$49,'Current and Planned Capacity'!$C$26:$D$26,'BFoCPAbI-processEmis'!$P$1),0)*'Capacity Factor Data'!$A$45*10^12/'BAU Emissions'!AC26</f>
        <v>0.52737745185989138</v>
      </c>
      <c r="AD24" s="38">
        <f>MAX(TREND('Current and Planned Capacity'!$C$49:$D$49,'Current and Planned Capacity'!$C$26:$D$26,'BFoCPAbI-processEmis'!$P$1),0)*'Capacity Factor Data'!$A$45*10^12/'BAU Emissions'!AD26</f>
        <v>0.52606882294708768</v>
      </c>
      <c r="AE24" s="38">
        <f>MAX(TREND('Current and Planned Capacity'!$C$49:$D$49,'Current and Planned Capacity'!$C$26:$D$26,'BFoCPAbI-processEmis'!$P$1),0)*'Capacity Factor Data'!$A$45*10^12/'BAU Emissions'!AE26</f>
        <v>0.52236541694253236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2023-12-06T17:50:50Z</dcterms:modified>
</cp:coreProperties>
</file>