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139C22D1-D828-47CC-8FCF-4D140635F478}" xr6:coauthVersionLast="47" xr6:coauthVersionMax="47" xr10:uidLastSave="{00000000-0000-0000-0000-000000000000}"/>
  <bookViews>
    <workbookView xWindow="4890" yWindow="1100" windowWidth="14400" windowHeight="817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0" i="1" l="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6" i="1"/>
  <c r="K1906" i="1"/>
  <c r="L1906" i="1"/>
  <c r="M1906" i="1"/>
  <c r="N1906" i="1"/>
  <c r="O1906" i="1"/>
  <c r="P1906" i="1"/>
  <c r="Q1906" i="1"/>
  <c r="R1906" i="1"/>
  <c r="B1906" i="1"/>
  <c r="A1906"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2" i="1"/>
  <c r="L2012" i="1" s="1"/>
  <c r="C2013" i="1"/>
  <c r="O2013" i="1" s="1"/>
  <c r="C2014" i="1"/>
  <c r="L2014" i="1" s="1"/>
  <c r="C2011" i="1"/>
  <c r="J2011" i="1" s="1"/>
  <c r="I2014" i="1"/>
  <c r="I2013" i="1"/>
  <c r="I2012" i="1"/>
  <c r="I2011" i="1"/>
  <c r="R2010" i="1"/>
  <c r="O2010" i="1"/>
  <c r="N2010" i="1"/>
  <c r="M2010" i="1"/>
  <c r="L2010" i="1"/>
  <c r="K2010" i="1"/>
  <c r="J2010" i="1"/>
  <c r="B2010" i="1"/>
  <c r="A2010" i="1"/>
  <c r="C1987" i="1"/>
  <c r="J1987" i="1" s="1"/>
  <c r="C1988" i="1"/>
  <c r="M1988" i="1" s="1"/>
  <c r="C1989" i="1"/>
  <c r="J1989" i="1" s="1"/>
  <c r="C1986" i="1"/>
  <c r="I1989" i="1"/>
  <c r="I1988" i="1"/>
  <c r="I1987" i="1"/>
  <c r="I1986" i="1"/>
  <c r="O1985" i="1"/>
  <c r="N1985" i="1"/>
  <c r="M1985" i="1"/>
  <c r="L1985" i="1"/>
  <c r="K1985" i="1"/>
  <c r="J1985" i="1"/>
  <c r="B1985" i="1"/>
  <c r="A1985" i="1"/>
  <c r="J121" i="19"/>
  <c r="K121" i="19"/>
  <c r="Q2010" i="1" s="1"/>
  <c r="J116" i="19"/>
  <c r="P1985" i="1" s="1"/>
  <c r="K116" i="19"/>
  <c r="K1986" i="1" l="1"/>
  <c r="B1986" i="1"/>
  <c r="O195" i="1"/>
  <c r="K195" i="1"/>
  <c r="L195" i="1"/>
  <c r="P195" i="1"/>
  <c r="R195" i="1"/>
  <c r="C196" i="1"/>
  <c r="B195" i="1"/>
  <c r="A195" i="1"/>
  <c r="M195" i="1"/>
  <c r="Q195" i="1"/>
  <c r="J195" i="1"/>
  <c r="N195" i="1"/>
  <c r="P2011" i="1"/>
  <c r="R2011" i="1"/>
  <c r="A1988" i="1"/>
  <c r="Q1987" i="1"/>
  <c r="M2012" i="1"/>
  <c r="A1986" i="1"/>
  <c r="J1988" i="1"/>
  <c r="L1986" i="1"/>
  <c r="L1988" i="1"/>
  <c r="N2012" i="1"/>
  <c r="M1986" i="1"/>
  <c r="N1988" i="1"/>
  <c r="J2014" i="1"/>
  <c r="N1986" i="1"/>
  <c r="K2014" i="1"/>
  <c r="Q1985" i="1"/>
  <c r="P2010" i="1"/>
  <c r="Q2011" i="1"/>
  <c r="Q2014" i="1"/>
  <c r="N2014" i="1"/>
  <c r="R2014" i="1"/>
  <c r="A2014" i="1"/>
  <c r="A2012" i="1"/>
  <c r="K2011" i="1"/>
  <c r="M2011" i="1"/>
  <c r="L2011" i="1"/>
  <c r="B2012" i="1"/>
  <c r="O2012" i="1"/>
  <c r="J2013" i="1"/>
  <c r="R2013" i="1"/>
  <c r="M2014" i="1"/>
  <c r="P2012" i="1"/>
  <c r="K2013" i="1"/>
  <c r="A2011" i="1"/>
  <c r="N2011" i="1"/>
  <c r="Q2012" i="1"/>
  <c r="L2013" i="1"/>
  <c r="B2014" i="1"/>
  <c r="O2014" i="1"/>
  <c r="Q2013" i="1"/>
  <c r="B2011" i="1"/>
  <c r="O2011" i="1"/>
  <c r="J2012" i="1"/>
  <c r="R2012" i="1"/>
  <c r="M2013" i="1"/>
  <c r="P2014" i="1"/>
  <c r="K2012" i="1"/>
  <c r="A2013" i="1"/>
  <c r="N2013" i="1"/>
  <c r="P2013" i="1"/>
  <c r="B2013" i="1"/>
  <c r="Q1989" i="1"/>
  <c r="K1988" i="1"/>
  <c r="J1986" i="1"/>
  <c r="O1986" i="1"/>
  <c r="K1987" i="1"/>
  <c r="B1988" i="1"/>
  <c r="O1988" i="1"/>
  <c r="K1989" i="1"/>
  <c r="P1986" i="1"/>
  <c r="L1987" i="1"/>
  <c r="P1988" i="1"/>
  <c r="L1989" i="1"/>
  <c r="Q1986" i="1"/>
  <c r="M1987" i="1"/>
  <c r="Q1988" i="1"/>
  <c r="M1989" i="1"/>
  <c r="A1987" i="1"/>
  <c r="N1987" i="1"/>
  <c r="A1989" i="1"/>
  <c r="N1989" i="1"/>
  <c r="B1987" i="1"/>
  <c r="O1987" i="1"/>
  <c r="B1989" i="1"/>
  <c r="O1989" i="1"/>
  <c r="P1987" i="1"/>
  <c r="P1989"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7" i="1"/>
  <c r="C1872"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L1145" i="1" s="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N1145" i="1"/>
  <c r="A1115" i="1"/>
  <c r="B1115" i="1"/>
  <c r="F124" i="8" l="1"/>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7"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2"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851" i="1"/>
  <c r="C1852" i="1"/>
  <c r="C1853" i="1"/>
  <c r="C1854" i="1"/>
  <c r="C1855" i="1"/>
  <c r="C1856" i="1"/>
  <c r="C1857" i="1"/>
  <c r="C1858" i="1"/>
  <c r="K1858" i="1" s="1"/>
  <c r="C1859" i="1"/>
  <c r="C1860" i="1"/>
  <c r="C1861" i="1"/>
  <c r="C1862" i="1"/>
  <c r="C1863" i="1"/>
  <c r="C1864" i="1"/>
  <c r="K1864" i="1" s="1"/>
  <c r="C1865" i="1"/>
  <c r="C1866" i="1"/>
  <c r="C1867" i="1"/>
  <c r="C1868" i="1"/>
  <c r="K1868" i="1" s="1"/>
  <c r="C1869" i="1"/>
  <c r="C1870" i="1"/>
  <c r="C1871"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6" i="1"/>
  <c r="K1857" i="1"/>
  <c r="K1865" i="1"/>
  <c r="K1871" i="1"/>
  <c r="K1863" i="1"/>
  <c r="K1855" i="1"/>
  <c r="K1870" i="1"/>
  <c r="K1862" i="1"/>
  <c r="K1854" i="1"/>
  <c r="K1856" i="1"/>
  <c r="K1869" i="1"/>
  <c r="K1861" i="1"/>
  <c r="K1853" i="1"/>
  <c r="K1860" i="1"/>
  <c r="K1852" i="1"/>
  <c r="K1867" i="1"/>
  <c r="K1859" i="1"/>
  <c r="K1851"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A1375" i="1" s="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1" i="1"/>
  <c r="I1972" i="1"/>
  <c r="I1973" i="1"/>
  <c r="I1974" i="1"/>
  <c r="I1976" i="1"/>
  <c r="I1977" i="1"/>
  <c r="I1978" i="1"/>
  <c r="I1979" i="1"/>
  <c r="I1981" i="1"/>
  <c r="I1982" i="1"/>
  <c r="I1983" i="1"/>
  <c r="I1984" i="1"/>
  <c r="I1991" i="1"/>
  <c r="I1992" i="1"/>
  <c r="I1993" i="1"/>
  <c r="I1994" i="1"/>
  <c r="I1996" i="1"/>
  <c r="I1997" i="1"/>
  <c r="I1998" i="1"/>
  <c r="I1999" i="1"/>
  <c r="I2001" i="1"/>
  <c r="I2002" i="1"/>
  <c r="I2003" i="1"/>
  <c r="I2004" i="1"/>
  <c r="I2006" i="1"/>
  <c r="I2007" i="1"/>
  <c r="I2008" i="1"/>
  <c r="I2009" i="1"/>
  <c r="I2016" i="1"/>
  <c r="I2017" i="1"/>
  <c r="I2018" i="1"/>
  <c r="I2019" i="1"/>
  <c r="I2021" i="1"/>
  <c r="I2022" i="1"/>
  <c r="I2023" i="1"/>
  <c r="I2024" i="1"/>
  <c r="A2026" i="1"/>
  <c r="B2026" i="1"/>
  <c r="J2026" i="1"/>
  <c r="K2026" i="1"/>
  <c r="L2026" i="1"/>
  <c r="M2026" i="1"/>
  <c r="N2026" i="1"/>
  <c r="O2026" i="1"/>
  <c r="P2026" i="1"/>
  <c r="Q2026" i="1"/>
  <c r="R2026"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2" i="1"/>
  <c r="B1842" i="1"/>
  <c r="A1905" i="1"/>
  <c r="B1905" i="1"/>
  <c r="A1907" i="1"/>
  <c r="B1907" i="1"/>
  <c r="A2025" i="1"/>
  <c r="B2025" i="1"/>
  <c r="A1970" i="1"/>
  <c r="B1970" i="1"/>
  <c r="A1975" i="1"/>
  <c r="B1975" i="1"/>
  <c r="A1980" i="1"/>
  <c r="B1980" i="1"/>
  <c r="A1990" i="1"/>
  <c r="B1990" i="1"/>
  <c r="A1995" i="1"/>
  <c r="B1995" i="1"/>
  <c r="A2000" i="1"/>
  <c r="B2000" i="1"/>
  <c r="A2005" i="1"/>
  <c r="B2005" i="1"/>
  <c r="A2015" i="1"/>
  <c r="B2015" i="1"/>
  <c r="A2020" i="1"/>
  <c r="B202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2" i="1"/>
  <c r="K1842" i="1"/>
  <c r="L1842" i="1"/>
  <c r="M1842" i="1"/>
  <c r="N1842" i="1"/>
  <c r="O1842" i="1"/>
  <c r="P1842" i="1"/>
  <c r="Q1842" i="1"/>
  <c r="R1842" i="1"/>
  <c r="K1848" i="1"/>
  <c r="K1849" i="1"/>
  <c r="K1873" i="1"/>
  <c r="K1898" i="1"/>
  <c r="J1905" i="1"/>
  <c r="K1905" i="1"/>
  <c r="L1905" i="1"/>
  <c r="M1905" i="1"/>
  <c r="N1905" i="1"/>
  <c r="O1905" i="1"/>
  <c r="P1905" i="1"/>
  <c r="Q1905" i="1"/>
  <c r="R1905" i="1"/>
  <c r="J1907" i="1"/>
  <c r="K1907" i="1"/>
  <c r="L1907" i="1"/>
  <c r="M1907" i="1"/>
  <c r="N1907" i="1"/>
  <c r="O1907" i="1"/>
  <c r="P1907" i="1"/>
  <c r="Q1907" i="1"/>
  <c r="R1907" i="1"/>
  <c r="K1913" i="1"/>
  <c r="K1914" i="1"/>
  <c r="K1938" i="1"/>
  <c r="K1963" i="1"/>
  <c r="J2025" i="1"/>
  <c r="K2025" i="1"/>
  <c r="L2025" i="1"/>
  <c r="M2025" i="1"/>
  <c r="N2025" i="1"/>
  <c r="O2025" i="1"/>
  <c r="P2025" i="1"/>
  <c r="Q2025" i="1"/>
  <c r="R2025" i="1"/>
  <c r="J1970" i="1"/>
  <c r="K1970" i="1"/>
  <c r="L1970" i="1"/>
  <c r="M1970" i="1"/>
  <c r="N1970" i="1"/>
  <c r="O1970" i="1"/>
  <c r="P1970" i="1"/>
  <c r="Q1970" i="1"/>
  <c r="R1970" i="1"/>
  <c r="J1975" i="1"/>
  <c r="K1975" i="1"/>
  <c r="L1975" i="1"/>
  <c r="M1975" i="1"/>
  <c r="N1975" i="1"/>
  <c r="O1975" i="1"/>
  <c r="R1975" i="1"/>
  <c r="J1980" i="1"/>
  <c r="K1980" i="1"/>
  <c r="L1980" i="1"/>
  <c r="M1980" i="1"/>
  <c r="N1980" i="1"/>
  <c r="O1980" i="1"/>
  <c r="R1980" i="1"/>
  <c r="J1990" i="1"/>
  <c r="K1990" i="1"/>
  <c r="L1990" i="1"/>
  <c r="M1990" i="1"/>
  <c r="N1990" i="1"/>
  <c r="O1990" i="1"/>
  <c r="R1990" i="1"/>
  <c r="J1995" i="1"/>
  <c r="K1995" i="1"/>
  <c r="L1995" i="1"/>
  <c r="M1995" i="1"/>
  <c r="N1995" i="1"/>
  <c r="O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K123" i="19"/>
  <c r="Q2020" i="1" s="1"/>
  <c r="K122" i="19"/>
  <c r="Q2015" i="1" s="1"/>
  <c r="K120" i="19"/>
  <c r="Q2005" i="1" s="1"/>
  <c r="K119" i="19"/>
  <c r="Q2000" i="1" s="1"/>
  <c r="K118" i="19"/>
  <c r="Q1995" i="1" s="1"/>
  <c r="K117" i="19"/>
  <c r="Q1990" i="1" s="1"/>
  <c r="K115" i="19"/>
  <c r="Q1980" i="1" s="1"/>
  <c r="K114" i="19"/>
  <c r="Q1975" i="1" s="1"/>
  <c r="J123" i="19"/>
  <c r="P2020" i="1" s="1"/>
  <c r="J122" i="19"/>
  <c r="P2015" i="1" s="1"/>
  <c r="J120" i="19"/>
  <c r="P2005" i="1" s="1"/>
  <c r="J119" i="19"/>
  <c r="P2000" i="1" s="1"/>
  <c r="J118" i="19"/>
  <c r="P1995" i="1" s="1"/>
  <c r="J117" i="19"/>
  <c r="P1990" i="1" s="1"/>
  <c r="J115" i="19"/>
  <c r="P1980" i="1" s="1"/>
  <c r="J114" i="19"/>
  <c r="P1975" i="1" s="1"/>
  <c r="L112" i="19"/>
  <c r="R1963" i="1" s="1"/>
  <c r="K112" i="19"/>
  <c r="Q1963" i="1" s="1"/>
  <c r="J112" i="19"/>
  <c r="P1963" i="1" s="1"/>
  <c r="I112" i="19"/>
  <c r="H112" i="19"/>
  <c r="N1963" i="1" s="1"/>
  <c r="G112" i="19"/>
  <c r="M1963" i="1" s="1"/>
  <c r="F112" i="19"/>
  <c r="L1963" i="1" s="1"/>
  <c r="D112" i="19"/>
  <c r="J1963" i="1" s="1"/>
  <c r="L111" i="19"/>
  <c r="R1938" i="1" s="1"/>
  <c r="K111" i="19"/>
  <c r="Q1938" i="1" s="1"/>
  <c r="J111" i="19"/>
  <c r="P1938" i="1" s="1"/>
  <c r="I111" i="19"/>
  <c r="O1938" i="1" s="1"/>
  <c r="H111" i="19"/>
  <c r="N1938" i="1" s="1"/>
  <c r="G111" i="19"/>
  <c r="M1938" i="1" s="1"/>
  <c r="F111" i="19"/>
  <c r="L1938" i="1" s="1"/>
  <c r="D111" i="19"/>
  <c r="J1938" i="1" s="1"/>
  <c r="L110" i="19"/>
  <c r="R1937" i="1" s="1"/>
  <c r="K110" i="19"/>
  <c r="Q1937" i="1" s="1"/>
  <c r="J110" i="19"/>
  <c r="P1937" i="1" s="1"/>
  <c r="I110" i="19"/>
  <c r="O1937" i="1" s="1"/>
  <c r="H110" i="19"/>
  <c r="N1937" i="1" s="1"/>
  <c r="G110" i="19"/>
  <c r="M1937" i="1" s="1"/>
  <c r="F110" i="19"/>
  <c r="L1937" i="1" s="1"/>
  <c r="D110" i="19"/>
  <c r="J1937" i="1" s="1"/>
  <c r="L109" i="19"/>
  <c r="R1913" i="1" s="1"/>
  <c r="K109" i="19"/>
  <c r="Q1913" i="1" s="1"/>
  <c r="J109" i="19"/>
  <c r="P1913" i="1" s="1"/>
  <c r="I109" i="19"/>
  <c r="O1913" i="1" s="1"/>
  <c r="H109" i="19"/>
  <c r="N1913" i="1" s="1"/>
  <c r="G109" i="19"/>
  <c r="M1913" i="1" s="1"/>
  <c r="F109" i="19"/>
  <c r="L1913" i="1" s="1"/>
  <c r="D109" i="19"/>
  <c r="J1913" i="1" s="1"/>
  <c r="B109" i="19"/>
  <c r="B1913" i="1" s="1"/>
  <c r="B110" i="19"/>
  <c r="B1937" i="1" s="1"/>
  <c r="B111" i="19"/>
  <c r="B1938" i="1" s="1"/>
  <c r="B112" i="19"/>
  <c r="B1963" i="1" s="1"/>
  <c r="A110" i="19"/>
  <c r="A1937" i="1" s="1"/>
  <c r="A111" i="19"/>
  <c r="A1938" i="1" s="1"/>
  <c r="A112" i="19"/>
  <c r="A1963" i="1" s="1"/>
  <c r="A109" i="19"/>
  <c r="A1913" i="1" s="1"/>
  <c r="L105" i="19"/>
  <c r="R1898" i="1" s="1"/>
  <c r="K105" i="19"/>
  <c r="Q1898" i="1" s="1"/>
  <c r="J105" i="19"/>
  <c r="P1898" i="1" s="1"/>
  <c r="I105" i="19"/>
  <c r="O1898" i="1" s="1"/>
  <c r="H105" i="19"/>
  <c r="N1898" i="1" s="1"/>
  <c r="G105" i="19"/>
  <c r="M1898" i="1" s="1"/>
  <c r="F105" i="19"/>
  <c r="L1898" i="1" s="1"/>
  <c r="D105" i="19"/>
  <c r="J1898" i="1" s="1"/>
  <c r="L104" i="19"/>
  <c r="K104" i="19"/>
  <c r="J104" i="19"/>
  <c r="P1873" i="1" s="1"/>
  <c r="I104" i="19"/>
  <c r="O1873" i="1" s="1"/>
  <c r="H104" i="19"/>
  <c r="N1873" i="1" s="1"/>
  <c r="G104" i="19"/>
  <c r="M1873" i="1" s="1"/>
  <c r="F104" i="19"/>
  <c r="L1873" i="1" s="1"/>
  <c r="D104" i="19"/>
  <c r="J1873" i="1" s="1"/>
  <c r="L103" i="19"/>
  <c r="R1872" i="1" s="1"/>
  <c r="K103" i="19"/>
  <c r="Q1872" i="1" s="1"/>
  <c r="J103" i="19"/>
  <c r="P1872" i="1" s="1"/>
  <c r="I103" i="19"/>
  <c r="O1872" i="1" s="1"/>
  <c r="H103" i="19"/>
  <c r="N1872" i="1" s="1"/>
  <c r="G103" i="19"/>
  <c r="M1872" i="1" s="1"/>
  <c r="F103" i="19"/>
  <c r="L1872" i="1" s="1"/>
  <c r="D103" i="19"/>
  <c r="J1872" i="1" s="1"/>
  <c r="L102" i="19"/>
  <c r="R1848" i="1" s="1"/>
  <c r="K102" i="19"/>
  <c r="Q1848" i="1" s="1"/>
  <c r="J102" i="19"/>
  <c r="P1848" i="1" s="1"/>
  <c r="I102" i="19"/>
  <c r="O1848" i="1" s="1"/>
  <c r="H102" i="19"/>
  <c r="N1848" i="1" s="1"/>
  <c r="G102" i="19"/>
  <c r="M1848" i="1" s="1"/>
  <c r="F102" i="19"/>
  <c r="L1848" i="1" s="1"/>
  <c r="D102" i="19"/>
  <c r="J1848" i="1" s="1"/>
  <c r="B105" i="19"/>
  <c r="B1898" i="1" s="1"/>
  <c r="A105" i="19"/>
  <c r="A1898" i="1" s="1"/>
  <c r="B104" i="19"/>
  <c r="B1873" i="1" s="1"/>
  <c r="A104" i="19"/>
  <c r="A1873" i="1" s="1"/>
  <c r="B103" i="19"/>
  <c r="B1872" i="1" s="1"/>
  <c r="A103" i="19"/>
  <c r="A1872" i="1" s="1"/>
  <c r="B102" i="19"/>
  <c r="B1848" i="1" s="1"/>
  <c r="A102" i="19"/>
  <c r="A1848"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6" i="1"/>
  <c r="C1947" i="1"/>
  <c r="K1947" i="1" s="1"/>
  <c r="C1948" i="1"/>
  <c r="C1949" i="1"/>
  <c r="C1950" i="1"/>
  <c r="C1951" i="1"/>
  <c r="C1952" i="1"/>
  <c r="C1953" i="1"/>
  <c r="K1953" i="1" s="1"/>
  <c r="C1954" i="1"/>
  <c r="C1955" i="1"/>
  <c r="C1956" i="1"/>
  <c r="C1957" i="1"/>
  <c r="C1958" i="1"/>
  <c r="C1959" i="1"/>
  <c r="C1960" i="1"/>
  <c r="C1961" i="1"/>
  <c r="C1962" i="1"/>
  <c r="C1881" i="1"/>
  <c r="C1882" i="1"/>
  <c r="C1883" i="1"/>
  <c r="C1884" i="1"/>
  <c r="C1885" i="1"/>
  <c r="C1886" i="1"/>
  <c r="C1887" i="1"/>
  <c r="C1888" i="1"/>
  <c r="C1889" i="1"/>
  <c r="C1890" i="1"/>
  <c r="C1891" i="1"/>
  <c r="C1892" i="1"/>
  <c r="C1893" i="1"/>
  <c r="C1894" i="1"/>
  <c r="C1895" i="1"/>
  <c r="C1896" i="1"/>
  <c r="C1897"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P1375" i="1"/>
  <c r="Q1375" i="1"/>
  <c r="J1375" i="1"/>
  <c r="R137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7" i="1"/>
  <c r="B1977" i="1" s="1"/>
  <c r="C1978" i="1"/>
  <c r="C1979" i="1"/>
  <c r="M1979" i="1" s="1"/>
  <c r="C1976" i="1"/>
  <c r="B1976" i="1" s="1"/>
  <c r="C1982" i="1"/>
  <c r="N1982" i="1" s="1"/>
  <c r="C1983" i="1"/>
  <c r="L1983" i="1" s="1"/>
  <c r="C1984" i="1"/>
  <c r="C1981" i="1"/>
  <c r="C1992" i="1"/>
  <c r="M1992" i="1" s="1"/>
  <c r="C1993" i="1"/>
  <c r="M1993" i="1" s="1"/>
  <c r="C1994" i="1"/>
  <c r="L1994" i="1" s="1"/>
  <c r="C1991" i="1"/>
  <c r="A1991" i="1" s="1"/>
  <c r="C1997" i="1"/>
  <c r="C1998" i="1"/>
  <c r="N1998" i="1" s="1"/>
  <c r="C1999" i="1"/>
  <c r="J1999" i="1" s="1"/>
  <c r="C1996" i="1"/>
  <c r="B1996" i="1" s="1"/>
  <c r="C2002" i="1"/>
  <c r="O2002" i="1" s="1"/>
  <c r="C2003" i="1"/>
  <c r="C2004" i="1"/>
  <c r="B2004" i="1" s="1"/>
  <c r="C2001" i="1"/>
  <c r="O2001" i="1" s="1"/>
  <c r="C2007" i="1"/>
  <c r="R2007" i="1" s="1"/>
  <c r="C2008" i="1"/>
  <c r="O2008" i="1" s="1"/>
  <c r="C2009" i="1"/>
  <c r="B2009" i="1" s="1"/>
  <c r="C2006" i="1"/>
  <c r="C2017" i="1"/>
  <c r="J2017" i="1" s="1"/>
  <c r="C2018" i="1"/>
  <c r="C2019" i="1"/>
  <c r="O2019" i="1" s="1"/>
  <c r="C2016" i="1"/>
  <c r="B2016" i="1" s="1"/>
  <c r="C2021" i="1"/>
  <c r="C2022" i="1"/>
  <c r="A2022" i="1" s="1"/>
  <c r="C2023" i="1"/>
  <c r="K2023" i="1" s="1"/>
  <c r="C2024" i="1"/>
  <c r="C1971" i="1"/>
  <c r="J1971" i="1" s="1"/>
  <c r="C1972" i="1"/>
  <c r="K1972" i="1" s="1"/>
  <c r="C1973" i="1"/>
  <c r="C1974" i="1"/>
  <c r="P1974"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69" i="1"/>
  <c r="C1904"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4" i="1"/>
  <c r="C268" i="1"/>
  <c r="K268" i="1" s="1"/>
  <c r="C371" i="1"/>
  <c r="Q371" i="1" s="1"/>
  <c r="C1923"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8" i="1"/>
  <c r="C1967" i="1"/>
  <c r="C1966" i="1"/>
  <c r="C1965" i="1"/>
  <c r="C1964" i="1"/>
  <c r="C1945" i="1"/>
  <c r="C1944" i="1"/>
  <c r="C1943" i="1"/>
  <c r="C1942" i="1"/>
  <c r="C1941" i="1"/>
  <c r="C1940" i="1"/>
  <c r="C1939" i="1"/>
  <c r="C1921" i="1"/>
  <c r="K1921" i="1" s="1"/>
  <c r="C1920" i="1"/>
  <c r="C1919" i="1"/>
  <c r="C1918" i="1"/>
  <c r="C1917" i="1"/>
  <c r="C1916" i="1"/>
  <c r="C1915" i="1"/>
  <c r="C1903" i="1"/>
  <c r="C1902" i="1"/>
  <c r="K1902" i="1" s="1"/>
  <c r="C1901" i="1"/>
  <c r="C1900" i="1"/>
  <c r="C1899" i="1"/>
  <c r="C1912" i="1"/>
  <c r="C1911" i="1"/>
  <c r="N1911" i="1" s="1"/>
  <c r="C1910" i="1"/>
  <c r="N1910" i="1" s="1"/>
  <c r="C1909" i="1"/>
  <c r="B1909" i="1" s="1"/>
  <c r="C1908" i="1"/>
  <c r="N1908" i="1" s="1"/>
  <c r="C1880" i="1"/>
  <c r="C1879" i="1"/>
  <c r="C1878" i="1"/>
  <c r="C1877" i="1"/>
  <c r="C1876" i="1"/>
  <c r="C1875" i="1"/>
  <c r="K1875" i="1" s="1"/>
  <c r="C1874" i="1"/>
  <c r="C1850" i="1"/>
  <c r="C1844" i="1"/>
  <c r="C1845" i="1"/>
  <c r="A1845" i="1" s="1"/>
  <c r="C1846" i="1"/>
  <c r="C1847" i="1"/>
  <c r="C1843"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P1359" i="1" l="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4" i="1"/>
  <c r="N1919" i="1"/>
  <c r="N1923"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4"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6" i="1"/>
  <c r="P1849" i="1"/>
  <c r="P1867" i="1"/>
  <c r="P1851" i="1"/>
  <c r="P1864" i="1"/>
  <c r="P1869" i="1"/>
  <c r="P1853" i="1"/>
  <c r="P1866" i="1"/>
  <c r="P1856" i="1"/>
  <c r="P1871" i="1"/>
  <c r="P1870" i="1"/>
  <c r="P1862" i="1"/>
  <c r="P1859" i="1"/>
  <c r="P1858" i="1"/>
  <c r="P1854" i="1"/>
  <c r="P1861" i="1"/>
  <c r="P1860" i="1"/>
  <c r="P1865" i="1"/>
  <c r="P1852" i="1"/>
  <c r="P1857" i="1"/>
  <c r="P1863" i="1"/>
  <c r="P1855" i="1"/>
  <c r="P1868" i="1"/>
  <c r="O1926" i="1"/>
  <c r="O1934" i="1"/>
  <c r="O1929" i="1"/>
  <c r="O1927" i="1"/>
  <c r="O1935" i="1"/>
  <c r="O1928" i="1"/>
  <c r="O1930" i="1"/>
  <c r="O1931" i="1"/>
  <c r="O1932" i="1"/>
  <c r="O1925" i="1"/>
  <c r="O1933" i="1"/>
  <c r="O1936" i="1"/>
  <c r="Q1849" i="1"/>
  <c r="Q1866" i="1"/>
  <c r="Q1859" i="1"/>
  <c r="Q1854" i="1"/>
  <c r="Q1853" i="1"/>
  <c r="Q1871" i="1"/>
  <c r="Q1858" i="1"/>
  <c r="Q1862" i="1"/>
  <c r="Q1863" i="1"/>
  <c r="Q1865" i="1"/>
  <c r="Q1855" i="1"/>
  <c r="Q1870" i="1"/>
  <c r="Q1869" i="1"/>
  <c r="Q1861" i="1"/>
  <c r="Q1868" i="1"/>
  <c r="Q1857" i="1"/>
  <c r="Q1860" i="1"/>
  <c r="Q1852" i="1"/>
  <c r="Q1864" i="1"/>
  <c r="Q1867" i="1"/>
  <c r="Q1851" i="1"/>
  <c r="Q1856" i="1"/>
  <c r="B1914" i="1"/>
  <c r="B1928" i="1"/>
  <c r="B1927" i="1"/>
  <c r="B1930" i="1"/>
  <c r="B1936" i="1"/>
  <c r="B1929" i="1"/>
  <c r="B1935" i="1"/>
  <c r="B1934" i="1"/>
  <c r="B1931" i="1"/>
  <c r="B1926" i="1"/>
  <c r="B1933" i="1"/>
  <c r="B1932" i="1"/>
  <c r="B1925" i="1"/>
  <c r="P1914" i="1"/>
  <c r="P1925" i="1"/>
  <c r="P1933" i="1"/>
  <c r="P1935" i="1"/>
  <c r="P1926" i="1"/>
  <c r="P1934" i="1"/>
  <c r="P1928" i="1"/>
  <c r="P1929" i="1"/>
  <c r="P1930" i="1"/>
  <c r="P1931" i="1"/>
  <c r="P1927" i="1"/>
  <c r="P1936" i="1"/>
  <c r="P1932" i="1"/>
  <c r="R1849" i="1"/>
  <c r="R1859" i="1"/>
  <c r="R1870" i="1"/>
  <c r="R1853" i="1"/>
  <c r="R1862" i="1"/>
  <c r="R1866" i="1"/>
  <c r="R1857" i="1"/>
  <c r="R1864" i="1"/>
  <c r="R1854" i="1"/>
  <c r="R1869" i="1"/>
  <c r="R1868" i="1"/>
  <c r="R1860" i="1"/>
  <c r="R1852" i="1"/>
  <c r="R1856" i="1"/>
  <c r="R1867" i="1"/>
  <c r="R1865" i="1"/>
  <c r="R1851" i="1"/>
  <c r="R1858" i="1"/>
  <c r="R1871" i="1"/>
  <c r="R1855" i="1"/>
  <c r="R1863" i="1"/>
  <c r="R1861" i="1"/>
  <c r="Q1914" i="1"/>
  <c r="Q1932" i="1"/>
  <c r="Q1926" i="1"/>
  <c r="Q1925" i="1"/>
  <c r="Q1933" i="1"/>
  <c r="Q1935" i="1"/>
  <c r="Q1928" i="1"/>
  <c r="Q1936" i="1"/>
  <c r="Q1929" i="1"/>
  <c r="Q1930" i="1"/>
  <c r="Q1934" i="1"/>
  <c r="Q1931" i="1"/>
  <c r="Q1927" i="1"/>
  <c r="J1849" i="1"/>
  <c r="J1853" i="1"/>
  <c r="J1858" i="1"/>
  <c r="J1866" i="1"/>
  <c r="J1865" i="1"/>
  <c r="J1855" i="1"/>
  <c r="J1870" i="1"/>
  <c r="J1859" i="1"/>
  <c r="J1862" i="1"/>
  <c r="J1863" i="1"/>
  <c r="J1861" i="1"/>
  <c r="J1857" i="1"/>
  <c r="J1867" i="1"/>
  <c r="J1864" i="1"/>
  <c r="J1854" i="1"/>
  <c r="J1868" i="1"/>
  <c r="J1860" i="1"/>
  <c r="J1852" i="1"/>
  <c r="J1851" i="1"/>
  <c r="J1856" i="1"/>
  <c r="J1871" i="1"/>
  <c r="J1869" i="1"/>
  <c r="J1914" i="1"/>
  <c r="J1931" i="1"/>
  <c r="J1933" i="1"/>
  <c r="J1932" i="1"/>
  <c r="J1925" i="1"/>
  <c r="J1926" i="1"/>
  <c r="J1927" i="1"/>
  <c r="J1935" i="1"/>
  <c r="J1928" i="1"/>
  <c r="J1936" i="1"/>
  <c r="J1929" i="1"/>
  <c r="J1934" i="1"/>
  <c r="J1930" i="1"/>
  <c r="R1914" i="1"/>
  <c r="R1931" i="1"/>
  <c r="R1932" i="1"/>
  <c r="R1927" i="1"/>
  <c r="R1935" i="1"/>
  <c r="R1928" i="1"/>
  <c r="R1936" i="1"/>
  <c r="R1929" i="1"/>
  <c r="R1926" i="1"/>
  <c r="R1930" i="1"/>
  <c r="R1925" i="1"/>
  <c r="R1933" i="1"/>
  <c r="R1934" i="1"/>
  <c r="O1849" i="1"/>
  <c r="O1868" i="1"/>
  <c r="O1867" i="1"/>
  <c r="O1857" i="1"/>
  <c r="O1871" i="1"/>
  <c r="O1863" i="1"/>
  <c r="O1869" i="1"/>
  <c r="O1861" i="1"/>
  <c r="O1859" i="1"/>
  <c r="O1855" i="1"/>
  <c r="O1862" i="1"/>
  <c r="O1860" i="1"/>
  <c r="O1851" i="1"/>
  <c r="O1856" i="1"/>
  <c r="O1865" i="1"/>
  <c r="O1864" i="1"/>
  <c r="O1866" i="1"/>
  <c r="O1854" i="1"/>
  <c r="O1853" i="1"/>
  <c r="O1852" i="1"/>
  <c r="O1858" i="1"/>
  <c r="O1870" i="1"/>
  <c r="O516" i="1"/>
  <c r="O520" i="1"/>
  <c r="O524" i="1"/>
  <c r="O525" i="1"/>
  <c r="O517" i="1"/>
  <c r="O508" i="1"/>
  <c r="O523" i="1"/>
  <c r="O512" i="1"/>
  <c r="O528" i="1"/>
  <c r="O518" i="1"/>
  <c r="O515" i="1"/>
  <c r="O509" i="1"/>
  <c r="O526" i="1"/>
  <c r="O510" i="1"/>
  <c r="O522" i="1"/>
  <c r="O514" i="1"/>
  <c r="O521" i="1"/>
  <c r="O519" i="1"/>
  <c r="O513" i="1"/>
  <c r="O527" i="1"/>
  <c r="O511" i="1"/>
  <c r="L1849" i="1"/>
  <c r="L1855" i="1"/>
  <c r="L1864" i="1"/>
  <c r="L1869" i="1"/>
  <c r="L1863" i="1"/>
  <c r="L1861" i="1"/>
  <c r="L1854" i="1"/>
  <c r="L1865" i="1"/>
  <c r="L1859" i="1"/>
  <c r="L1867" i="1"/>
  <c r="L1851" i="1"/>
  <c r="L1853" i="1"/>
  <c r="L1871" i="1"/>
  <c r="L1857" i="1"/>
  <c r="L1868" i="1"/>
  <c r="L1870" i="1"/>
  <c r="L1860" i="1"/>
  <c r="L1856" i="1"/>
  <c r="L1862" i="1"/>
  <c r="L1852" i="1"/>
  <c r="L1866" i="1"/>
  <c r="L1858" i="1"/>
  <c r="L1914" i="1"/>
  <c r="L1929" i="1"/>
  <c r="L1930" i="1"/>
  <c r="L1932" i="1"/>
  <c r="L1925" i="1"/>
  <c r="L1933" i="1"/>
  <c r="L1926" i="1"/>
  <c r="L1934" i="1"/>
  <c r="L1927" i="1"/>
  <c r="L1935" i="1"/>
  <c r="L1931" i="1"/>
  <c r="L1928" i="1"/>
  <c r="L1936" i="1"/>
  <c r="B1880" i="1"/>
  <c r="B1888" i="1"/>
  <c r="A1849" i="1"/>
  <c r="A1853" i="1"/>
  <c r="A1864" i="1"/>
  <c r="A1859" i="1"/>
  <c r="A1862" i="1"/>
  <c r="A1851" i="1"/>
  <c r="A1863" i="1"/>
  <c r="A1870" i="1"/>
  <c r="A1861" i="1"/>
  <c r="A1855" i="1"/>
  <c r="A1867" i="1"/>
  <c r="A1854" i="1"/>
  <c r="A1857" i="1"/>
  <c r="A1852" i="1"/>
  <c r="A1871" i="1"/>
  <c r="A1868" i="1"/>
  <c r="A1856" i="1"/>
  <c r="A1869" i="1"/>
  <c r="A1866" i="1"/>
  <c r="A1860" i="1"/>
  <c r="A1858" i="1"/>
  <c r="A1865" i="1"/>
  <c r="M1849" i="1"/>
  <c r="M1866" i="1"/>
  <c r="M1853" i="1"/>
  <c r="M1857" i="1"/>
  <c r="M1856" i="1"/>
  <c r="M1868" i="1"/>
  <c r="M1851" i="1"/>
  <c r="M1858" i="1"/>
  <c r="M1860" i="1"/>
  <c r="M1865" i="1"/>
  <c r="M1855" i="1"/>
  <c r="M1852" i="1"/>
  <c r="M1870" i="1"/>
  <c r="M1854" i="1"/>
  <c r="M1864" i="1"/>
  <c r="M1867" i="1"/>
  <c r="M1863" i="1"/>
  <c r="M1871" i="1"/>
  <c r="M1862" i="1"/>
  <c r="M1869" i="1"/>
  <c r="M1859" i="1"/>
  <c r="M1861" i="1"/>
  <c r="M1914" i="1"/>
  <c r="M1928" i="1"/>
  <c r="M1936" i="1"/>
  <c r="M1929" i="1"/>
  <c r="M1932" i="1"/>
  <c r="M1925" i="1"/>
  <c r="M1933" i="1"/>
  <c r="M1926" i="1"/>
  <c r="M1934" i="1"/>
  <c r="M1927" i="1"/>
  <c r="M1935" i="1"/>
  <c r="M1930" i="1"/>
  <c r="M1931" i="1"/>
  <c r="O1850" i="1"/>
  <c r="O1964" i="1"/>
  <c r="B1849" i="1"/>
  <c r="B1854" i="1"/>
  <c r="B1856" i="1"/>
  <c r="B1858" i="1"/>
  <c r="B1871" i="1"/>
  <c r="B1860" i="1"/>
  <c r="B1866" i="1"/>
  <c r="B1863" i="1"/>
  <c r="B1855" i="1"/>
  <c r="B1851" i="1"/>
  <c r="B1864" i="1"/>
  <c r="B1852" i="1"/>
  <c r="B1868" i="1"/>
  <c r="B1859" i="1"/>
  <c r="B1853" i="1"/>
  <c r="B1861" i="1"/>
  <c r="B1870" i="1"/>
  <c r="B1857" i="1"/>
  <c r="B1867" i="1"/>
  <c r="B1865" i="1"/>
  <c r="B1869" i="1"/>
  <c r="B1862" i="1"/>
  <c r="N1853" i="1"/>
  <c r="N1855" i="1"/>
  <c r="N1860" i="1"/>
  <c r="N1856" i="1"/>
  <c r="N1861" i="1"/>
  <c r="N1852" i="1"/>
  <c r="N1857" i="1"/>
  <c r="N1863" i="1"/>
  <c r="N1867" i="1"/>
  <c r="N1859" i="1"/>
  <c r="N1854" i="1"/>
  <c r="N1862" i="1"/>
  <c r="N1851" i="1"/>
  <c r="N1865" i="1"/>
  <c r="N1870" i="1"/>
  <c r="N1869" i="1"/>
  <c r="N1868" i="1"/>
  <c r="N1864" i="1"/>
  <c r="N1866" i="1"/>
  <c r="N1871" i="1"/>
  <c r="N1858" i="1"/>
  <c r="A1914" i="1"/>
  <c r="A1927" i="1"/>
  <c r="A1931" i="1"/>
  <c r="A1930" i="1"/>
  <c r="A1935" i="1"/>
  <c r="A1925" i="1"/>
  <c r="A1933" i="1"/>
  <c r="A1932" i="1"/>
  <c r="A1928" i="1"/>
  <c r="A1926" i="1"/>
  <c r="A1934" i="1"/>
  <c r="A1929" i="1"/>
  <c r="A1936" i="1"/>
  <c r="N1914" i="1"/>
  <c r="N1927" i="1"/>
  <c r="N1935" i="1"/>
  <c r="N1929" i="1"/>
  <c r="N1928" i="1"/>
  <c r="N1936" i="1"/>
  <c r="N1931" i="1"/>
  <c r="N1932" i="1"/>
  <c r="N1925" i="1"/>
  <c r="N1933" i="1"/>
  <c r="N1930" i="1"/>
  <c r="N1926" i="1"/>
  <c r="N1934" i="1"/>
  <c r="K1376" i="1"/>
  <c r="O1344" i="1"/>
  <c r="M1424" i="1"/>
  <c r="J676" i="1"/>
  <c r="P1693" i="1"/>
  <c r="L1979" i="1"/>
  <c r="K1994"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8" i="1"/>
  <c r="P1320" i="1"/>
  <c r="R1352" i="1"/>
  <c r="J1384" i="1"/>
  <c r="L398" i="1"/>
  <c r="M398" i="1"/>
  <c r="N398" i="1"/>
  <c r="O398" i="1"/>
  <c r="P398" i="1"/>
  <c r="Q398" i="1"/>
  <c r="J398" i="1"/>
  <c r="R398" i="1"/>
  <c r="K398" i="1"/>
  <c r="L390" i="1"/>
  <c r="M390" i="1"/>
  <c r="N390" i="1"/>
  <c r="O390" i="1"/>
  <c r="P390" i="1"/>
  <c r="Q390" i="1"/>
  <c r="J390" i="1"/>
  <c r="R390" i="1"/>
  <c r="K390" i="1"/>
  <c r="Q261" i="1"/>
  <c r="P1998"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2" i="1"/>
  <c r="K1360" i="1"/>
  <c r="K1328" i="1"/>
  <c r="N396" i="1"/>
  <c r="O396" i="1"/>
  <c r="P396" i="1"/>
  <c r="Q396" i="1"/>
  <c r="J396" i="1"/>
  <c r="R396" i="1"/>
  <c r="K396" i="1"/>
  <c r="L396" i="1"/>
  <c r="M396" i="1"/>
  <c r="N388" i="1"/>
  <c r="O388" i="1"/>
  <c r="P388" i="1"/>
  <c r="Q388" i="1"/>
  <c r="J388" i="1"/>
  <c r="R388" i="1"/>
  <c r="K388" i="1"/>
  <c r="L388" i="1"/>
  <c r="M388" i="1"/>
  <c r="K2022"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5" i="1"/>
  <c r="Q1915" i="1"/>
  <c r="Q1940" i="1"/>
  <c r="P2019" i="1"/>
  <c r="P2018" i="1"/>
  <c r="L1887" i="1"/>
  <c r="L1891" i="1"/>
  <c r="M323" i="1"/>
  <c r="M1694" i="1"/>
  <c r="B261" i="1"/>
  <c r="N2001" i="1"/>
  <c r="A323" i="1"/>
  <c r="J677" i="1"/>
  <c r="M2001" i="1"/>
  <c r="L1974" i="1"/>
  <c r="P1694" i="1"/>
  <c r="K202" i="1"/>
  <c r="A315" i="1"/>
  <c r="P677" i="1"/>
  <c r="R202" i="1"/>
  <c r="N2016" i="1"/>
  <c r="O677" i="1"/>
  <c r="J1974" i="1"/>
  <c r="M2016" i="1"/>
  <c r="N1991" i="1"/>
  <c r="Q1620" i="1"/>
  <c r="J229" i="1"/>
  <c r="A2016" i="1"/>
  <c r="Q723" i="1"/>
  <c r="Q149" i="1"/>
  <c r="J149" i="1"/>
  <c r="N1971" i="1"/>
  <c r="R680" i="1"/>
  <c r="N1330" i="1"/>
  <c r="L152" i="1"/>
  <c r="M1322" i="1"/>
  <c r="K1322" i="1"/>
  <c r="L1370" i="1"/>
  <c r="Q214" i="1"/>
  <c r="J1410" i="1"/>
  <c r="P152" i="1"/>
  <c r="K17" i="1"/>
  <c r="M1330" i="1"/>
  <c r="K1370" i="1"/>
  <c r="P1418" i="1"/>
  <c r="M2004" i="1"/>
  <c r="J696" i="1"/>
  <c r="N149" i="1"/>
  <c r="N67" i="1"/>
  <c r="P1620" i="1"/>
  <c r="O261" i="1"/>
  <c r="A261" i="1"/>
  <c r="J202" i="1"/>
  <c r="Q229" i="1"/>
  <c r="K1318" i="1"/>
  <c r="R1322" i="1"/>
  <c r="O1998" i="1"/>
  <c r="A2009" i="1"/>
  <c r="P483" i="1"/>
  <c r="Q686" i="1"/>
  <c r="K28" i="1"/>
  <c r="N1326" i="1"/>
  <c r="O1334" i="1"/>
  <c r="O1342" i="1"/>
  <c r="Q1342" i="1"/>
  <c r="J1350" i="1"/>
  <c r="R1358" i="1"/>
  <c r="K1366" i="1"/>
  <c r="L1374" i="1"/>
  <c r="M1382" i="1"/>
  <c r="N1390" i="1"/>
  <c r="O1338" i="1"/>
  <c r="O1398" i="1"/>
  <c r="P1406" i="1"/>
  <c r="N1414" i="1"/>
  <c r="P1422" i="1"/>
  <c r="Q1422" i="1"/>
  <c r="Q1418" i="1"/>
  <c r="A2004" i="1"/>
  <c r="M708" i="1"/>
  <c r="A149" i="1"/>
  <c r="M67" i="1"/>
  <c r="N1620" i="1"/>
  <c r="N261" i="1"/>
  <c r="Q202" i="1"/>
  <c r="B202" i="1"/>
  <c r="P229" i="1"/>
  <c r="J1318" i="1"/>
  <c r="Q1322" i="1"/>
  <c r="O685" i="1"/>
  <c r="R2008"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3" i="1"/>
  <c r="N2008"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3"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8" i="1"/>
  <c r="K1386" i="1"/>
  <c r="P316" i="1"/>
  <c r="B67" i="1"/>
  <c r="A67" i="1"/>
  <c r="K1620" i="1"/>
  <c r="B1620" i="1"/>
  <c r="R261" i="1"/>
  <c r="N202" i="1"/>
  <c r="L229" i="1"/>
  <c r="Q1318" i="1"/>
  <c r="O1318" i="1"/>
  <c r="P1983" i="1"/>
  <c r="B2008" i="1"/>
  <c r="K312" i="1"/>
  <c r="L1691" i="1"/>
  <c r="P674" i="1"/>
  <c r="A712" i="1"/>
  <c r="K1979" i="1"/>
  <c r="M1695" i="1"/>
  <c r="A152" i="1"/>
  <c r="R1620" i="1"/>
  <c r="L202" i="1"/>
  <c r="K229" i="1"/>
  <c r="N1318" i="1"/>
  <c r="L1322" i="1"/>
  <c r="B1983" i="1"/>
  <c r="R2022"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3"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1" i="1"/>
  <c r="L2016" i="1"/>
  <c r="K16" i="1"/>
  <c r="Q320" i="1"/>
  <c r="R312" i="1"/>
  <c r="O483" i="1"/>
  <c r="R1699" i="1"/>
  <c r="R1691" i="1"/>
  <c r="M1675" i="1"/>
  <c r="M674" i="1"/>
  <c r="P680" i="1"/>
  <c r="P686" i="1"/>
  <c r="Q706" i="1"/>
  <c r="N718" i="1"/>
  <c r="Q1974" i="1"/>
  <c r="R1387" i="1"/>
  <c r="O1395" i="1"/>
  <c r="R1332" i="1"/>
  <c r="Q1411" i="1"/>
  <c r="R1522" i="1"/>
  <c r="N1427" i="1"/>
  <c r="P1403" i="1"/>
  <c r="M1419" i="1"/>
  <c r="K2001" i="1"/>
  <c r="K2016" i="1"/>
  <c r="A1622" i="1"/>
  <c r="P320" i="1"/>
  <c r="P312" i="1"/>
  <c r="N483" i="1"/>
  <c r="J1699" i="1"/>
  <c r="J1691" i="1"/>
  <c r="R1675" i="1"/>
  <c r="L674" i="1"/>
  <c r="M680" i="1"/>
  <c r="K686" i="1"/>
  <c r="O706" i="1"/>
  <c r="L718" i="1"/>
  <c r="B1974" i="1"/>
  <c r="P1387" i="1"/>
  <c r="K1395" i="1"/>
  <c r="O1411" i="1"/>
  <c r="A1528" i="1"/>
  <c r="R1427" i="1"/>
  <c r="L1427" i="1"/>
  <c r="N1403" i="1"/>
  <c r="J1419" i="1"/>
  <c r="R2001" i="1"/>
  <c r="B2001" i="1"/>
  <c r="R2016" i="1"/>
  <c r="M1845" i="1"/>
  <c r="B320" i="1"/>
  <c r="O312" i="1"/>
  <c r="M483" i="1"/>
  <c r="P1699" i="1"/>
  <c r="Q1691" i="1"/>
  <c r="J1675" i="1"/>
  <c r="J674" i="1"/>
  <c r="J680" i="1"/>
  <c r="N686" i="1"/>
  <c r="A706" i="1"/>
  <c r="Q718" i="1"/>
  <c r="O1387" i="1"/>
  <c r="J1395" i="1"/>
  <c r="P1411" i="1"/>
  <c r="O1427" i="1"/>
  <c r="Q1403" i="1"/>
  <c r="L1403" i="1"/>
  <c r="N1419" i="1"/>
  <c r="J796" i="1"/>
  <c r="J2001" i="1"/>
  <c r="A2001" i="1"/>
  <c r="J2016" i="1"/>
  <c r="M320" i="1"/>
  <c r="A320" i="1"/>
  <c r="B312" i="1"/>
  <c r="L483" i="1"/>
  <c r="O1699" i="1"/>
  <c r="P1691" i="1"/>
  <c r="Q1675" i="1"/>
  <c r="K674" i="1"/>
  <c r="N680" i="1"/>
  <c r="A686" i="1"/>
  <c r="P712" i="1"/>
  <c r="K1387" i="1"/>
  <c r="Q1395" i="1"/>
  <c r="K1411" i="1"/>
  <c r="K1427" i="1"/>
  <c r="O1403" i="1"/>
  <c r="Q1419" i="1"/>
  <c r="L1419" i="1"/>
  <c r="O796" i="1"/>
  <c r="P1966" i="1"/>
  <c r="L320" i="1"/>
  <c r="N1699" i="1"/>
  <c r="N674" i="1"/>
  <c r="Q1379" i="1"/>
  <c r="N1387" i="1"/>
  <c r="P1395" i="1"/>
  <c r="Q1527" i="1"/>
  <c r="J1411" i="1"/>
  <c r="J1427" i="1"/>
  <c r="K1403" i="1"/>
  <c r="P1419" i="1"/>
  <c r="B822" i="1"/>
  <c r="Q2001" i="1"/>
  <c r="P2016" i="1"/>
  <c r="Q2016" i="1"/>
  <c r="N312" i="1"/>
  <c r="A312" i="1"/>
  <c r="A483" i="1"/>
  <c r="N1691" i="1"/>
  <c r="O1675" i="1"/>
  <c r="B680" i="1"/>
  <c r="K712" i="1"/>
  <c r="A1636" i="1"/>
  <c r="O2016" i="1"/>
  <c r="B1597" i="1"/>
  <c r="K320" i="1"/>
  <c r="M312" i="1"/>
  <c r="B483" i="1"/>
  <c r="A1699" i="1"/>
  <c r="B1691" i="1"/>
  <c r="N1675" i="1"/>
  <c r="A674" i="1"/>
  <c r="A680" i="1"/>
  <c r="J712" i="1"/>
  <c r="O1974" i="1"/>
  <c r="R1991" i="1"/>
  <c r="N1379" i="1"/>
  <c r="M1387" i="1"/>
  <c r="M1395" i="1"/>
  <c r="A1559" i="1"/>
  <c r="R1411" i="1"/>
  <c r="Q1427" i="1"/>
  <c r="J1403" i="1"/>
  <c r="K1419" i="1"/>
  <c r="N1428" i="1"/>
  <c r="R1597" i="1"/>
  <c r="N1717" i="1"/>
  <c r="N206" i="1"/>
  <c r="R32" i="1"/>
  <c r="O1999" i="1"/>
  <c r="J1321" i="1"/>
  <c r="L1321" i="1"/>
  <c r="Q1337" i="1"/>
  <c r="O1329" i="1"/>
  <c r="P1361" i="1"/>
  <c r="M1353" i="1"/>
  <c r="L1369" i="1"/>
  <c r="O1345" i="1"/>
  <c r="J1597" i="1"/>
  <c r="M1717" i="1"/>
  <c r="B206" i="1"/>
  <c r="N24" i="1"/>
  <c r="L1902" i="1"/>
  <c r="N2009" i="1"/>
  <c r="R1321" i="1"/>
  <c r="M1337" i="1"/>
  <c r="M1329" i="1"/>
  <c r="N1329" i="1"/>
  <c r="O1361" i="1"/>
  <c r="L1353" i="1"/>
  <c r="M1369" i="1"/>
  <c r="M1345" i="1"/>
  <c r="N1345" i="1"/>
  <c r="N1597" i="1"/>
  <c r="A1717" i="1"/>
  <c r="A206" i="1"/>
  <c r="M16" i="1"/>
  <c r="A1902" i="1"/>
  <c r="M2009" i="1"/>
  <c r="Q1321" i="1"/>
  <c r="R1337" i="1"/>
  <c r="L1329" i="1"/>
  <c r="K1361" i="1"/>
  <c r="N1361" i="1"/>
  <c r="K1353" i="1"/>
  <c r="K1369" i="1"/>
  <c r="K1345" i="1"/>
  <c r="M1435" i="1"/>
  <c r="A1710" i="1"/>
  <c r="R1717" i="1"/>
  <c r="L206" i="1"/>
  <c r="R56" i="1"/>
  <c r="L1630" i="1"/>
  <c r="N1984" i="1"/>
  <c r="L2023" i="1"/>
  <c r="O1321" i="1"/>
  <c r="P1337" i="1"/>
  <c r="R1329" i="1"/>
  <c r="R1361" i="1"/>
  <c r="J1377" i="1"/>
  <c r="P1353" i="1"/>
  <c r="R1369" i="1"/>
  <c r="J1345" i="1"/>
  <c r="Q1597" i="1"/>
  <c r="J1717" i="1"/>
  <c r="K206" i="1"/>
  <c r="K48" i="1"/>
  <c r="L1999" i="1"/>
  <c r="B2023" i="1"/>
  <c r="N1321" i="1"/>
  <c r="O1337" i="1"/>
  <c r="J1329" i="1"/>
  <c r="Q1361" i="1"/>
  <c r="O1353" i="1"/>
  <c r="P1369" i="1"/>
  <c r="R1345" i="1"/>
  <c r="R1401" i="1"/>
  <c r="M1597" i="1"/>
  <c r="Q1717" i="1"/>
  <c r="J206" i="1"/>
  <c r="L48" i="1"/>
  <c r="K1999" i="1"/>
  <c r="K1321" i="1"/>
  <c r="L1337" i="1"/>
  <c r="N1337" i="1"/>
  <c r="Q1329" i="1"/>
  <c r="M1361" i="1"/>
  <c r="Q1353" i="1"/>
  <c r="N1353" i="1"/>
  <c r="O1369" i="1"/>
  <c r="Q1345" i="1"/>
  <c r="K1597" i="1"/>
  <c r="P1717" i="1"/>
  <c r="P206" i="1"/>
  <c r="B40" i="1"/>
  <c r="Q1369" i="1"/>
  <c r="O1940" i="1"/>
  <c r="M223" i="1"/>
  <c r="K1332" i="1"/>
  <c r="P1915" i="1"/>
  <c r="M1340" i="1"/>
  <c r="L1348" i="1"/>
  <c r="Q1910" i="1"/>
  <c r="J233" i="1"/>
  <c r="P1372" i="1"/>
  <c r="M1356" i="1"/>
  <c r="O848" i="1"/>
  <c r="P1715" i="1"/>
  <c r="R1875" i="1"/>
  <c r="J268" i="1"/>
  <c r="J1364" i="1"/>
  <c r="Q1396" i="1"/>
  <c r="N58" i="1"/>
  <c r="L1850" i="1"/>
  <c r="L267" i="1"/>
  <c r="N1380" i="1"/>
  <c r="P1561" i="1"/>
  <c r="O1404" i="1"/>
  <c r="O34" i="1"/>
  <c r="O1628" i="1"/>
  <c r="Q1388" i="1"/>
  <c r="A1490" i="1"/>
  <c r="J1412" i="1"/>
  <c r="Q758" i="1"/>
  <c r="P764" i="1"/>
  <c r="N18" i="1"/>
  <c r="J1636" i="1"/>
  <c r="N1324" i="1"/>
  <c r="L1433" i="1"/>
  <c r="J1420" i="1"/>
  <c r="P203" i="1"/>
  <c r="K58" i="1"/>
  <c r="K34" i="1"/>
  <c r="B18" i="1"/>
  <c r="L1966" i="1"/>
  <c r="M1940" i="1"/>
  <c r="O1915" i="1"/>
  <c r="O1910" i="1"/>
  <c r="Q1875" i="1"/>
  <c r="K1850" i="1"/>
  <c r="N1628" i="1"/>
  <c r="Q1636" i="1"/>
  <c r="P268" i="1"/>
  <c r="B267" i="1"/>
  <c r="O263" i="1"/>
  <c r="L231" i="1"/>
  <c r="M366" i="1"/>
  <c r="L1340" i="1"/>
  <c r="M1372" i="1"/>
  <c r="M1324" i="1"/>
  <c r="Q1332" i="1"/>
  <c r="N1348" i="1"/>
  <c r="K1348" i="1"/>
  <c r="L1356" i="1"/>
  <c r="M1364" i="1"/>
  <c r="J1380" i="1"/>
  <c r="P1388" i="1"/>
  <c r="O1396" i="1"/>
  <c r="J1404" i="1"/>
  <c r="Q1412" i="1"/>
  <c r="R1420" i="1"/>
  <c r="J1428" i="1"/>
  <c r="K1966" i="1"/>
  <c r="L1940" i="1"/>
  <c r="N1915" i="1"/>
  <c r="M1910" i="1"/>
  <c r="N1875" i="1"/>
  <c r="J1850" i="1"/>
  <c r="M1628" i="1"/>
  <c r="P1636" i="1"/>
  <c r="Q268" i="1"/>
  <c r="L263" i="1"/>
  <c r="K231" i="1"/>
  <c r="Q1340" i="1"/>
  <c r="K1340" i="1"/>
  <c r="L1372" i="1"/>
  <c r="L1324" i="1"/>
  <c r="P1332" i="1"/>
  <c r="J1348" i="1"/>
  <c r="Q1356" i="1"/>
  <c r="K1356" i="1"/>
  <c r="L1364" i="1"/>
  <c r="M1380" i="1"/>
  <c r="N1388" i="1"/>
  <c r="M1396" i="1"/>
  <c r="Q1404" i="1"/>
  <c r="N1412" i="1"/>
  <c r="P1420" i="1"/>
  <c r="L1428" i="1"/>
  <c r="R1966" i="1"/>
  <c r="A1940" i="1"/>
  <c r="K1910" i="1"/>
  <c r="L1910" i="1"/>
  <c r="M1875"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5" i="1"/>
  <c r="J1910" i="1"/>
  <c r="B1910" i="1"/>
  <c r="B1875"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6" i="1"/>
  <c r="R203" i="1"/>
  <c r="J203" i="1"/>
  <c r="Q50" i="1"/>
  <c r="A1599" i="1"/>
  <c r="L213" i="1"/>
  <c r="O42" i="1"/>
  <c r="K26" i="1"/>
  <c r="K1940" i="1"/>
  <c r="J1915" i="1"/>
  <c r="R1910" i="1"/>
  <c r="A1910" i="1"/>
  <c r="A1875"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0" i="1"/>
  <c r="L1875" i="1"/>
  <c r="N268" i="1"/>
  <c r="P267" i="1"/>
  <c r="M1622" i="1"/>
  <c r="Q223" i="1"/>
  <c r="R1340" i="1"/>
  <c r="R1372" i="1"/>
  <c r="J1324" i="1"/>
  <c r="M1332" i="1"/>
  <c r="O1348" i="1"/>
  <c r="J1356" i="1"/>
  <c r="O1364" i="1"/>
  <c r="Q1380" i="1"/>
  <c r="J1388" i="1"/>
  <c r="J1512" i="1"/>
  <c r="N1464" i="1"/>
  <c r="L1396" i="1"/>
  <c r="P1404" i="1"/>
  <c r="P1412" i="1"/>
  <c r="Q1420" i="1"/>
  <c r="K1420" i="1"/>
  <c r="M1428" i="1"/>
  <c r="M1715" i="1"/>
  <c r="R1915" i="1"/>
  <c r="P1910" i="1"/>
  <c r="P1850"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4" i="1"/>
  <c r="B1940" i="1"/>
  <c r="Q1850" i="1"/>
  <c r="R1903" i="1"/>
  <c r="O1963" i="1"/>
  <c r="O1967" i="1"/>
  <c r="N1883" i="1"/>
  <c r="B1949" i="1"/>
  <c r="P2001" i="1"/>
  <c r="A1850" i="1"/>
  <c r="N1897" i="1"/>
  <c r="J1889" i="1"/>
  <c r="R316" i="1"/>
  <c r="A1904"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6" i="1"/>
  <c r="K1480" i="1"/>
  <c r="M1520" i="1"/>
  <c r="O1448" i="1"/>
  <c r="P1528" i="1"/>
  <c r="M324" i="1"/>
  <c r="N1904" i="1"/>
  <c r="R1572" i="1"/>
  <c r="M670" i="1"/>
  <c r="R702" i="1"/>
  <c r="K324" i="1"/>
  <c r="K1904" i="1"/>
  <c r="B1572" i="1"/>
  <c r="L670" i="1"/>
  <c r="J690" i="1"/>
  <c r="M702" i="1"/>
  <c r="N722" i="1"/>
  <c r="M1496" i="1"/>
  <c r="M1536" i="1"/>
  <c r="B1448" i="1"/>
  <c r="O1528" i="1"/>
  <c r="P30" i="1"/>
  <c r="L762" i="1"/>
  <c r="Q762" i="1"/>
  <c r="N729" i="1"/>
  <c r="J729" i="1"/>
  <c r="J755" i="1"/>
  <c r="B755" i="1"/>
  <c r="J315" i="1"/>
  <c r="O1694" i="1"/>
  <c r="R723" i="1"/>
  <c r="R1971" i="1"/>
  <c r="B742" i="1"/>
  <c r="K1541" i="1"/>
  <c r="O1541" i="1"/>
  <c r="J252" i="1"/>
  <c r="R252" i="1"/>
  <c r="N1846" i="1"/>
  <c r="R1846"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2" i="1"/>
  <c r="N1972" i="1"/>
  <c r="O1972" i="1"/>
  <c r="R1972" i="1"/>
  <c r="O1978" i="1"/>
  <c r="B1978" i="1"/>
  <c r="N1922" i="1"/>
  <c r="Q1922" i="1"/>
  <c r="J1922"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1" i="1"/>
  <c r="B1971" i="1"/>
  <c r="A1971" i="1"/>
  <c r="M1971"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6" i="1"/>
  <c r="Q1971" i="1"/>
  <c r="M56" i="1"/>
  <c r="M24" i="1"/>
  <c r="R16" i="1"/>
  <c r="L480" i="1"/>
  <c r="M1964" i="1"/>
  <c r="L1908" i="1"/>
  <c r="R1845" i="1"/>
  <c r="M1626" i="1"/>
  <c r="K1709" i="1"/>
  <c r="Q1603" i="1"/>
  <c r="B1719" i="1"/>
  <c r="N54" i="1"/>
  <c r="M30" i="1"/>
  <c r="Q71" i="1"/>
  <c r="Q1624" i="1"/>
  <c r="N233" i="1"/>
  <c r="K1323" i="1"/>
  <c r="A157" i="1"/>
  <c r="J32" i="1"/>
  <c r="A32" i="1"/>
  <c r="M48" i="1"/>
  <c r="N48" i="1"/>
  <c r="R323" i="1"/>
  <c r="R315" i="1"/>
  <c r="R1694" i="1"/>
  <c r="L677" i="1"/>
  <c r="A677" i="1"/>
  <c r="J1710" i="1"/>
  <c r="M1945" i="1"/>
  <c r="P1846" i="1"/>
  <c r="P1971" i="1"/>
  <c r="L56" i="1"/>
  <c r="O40" i="1"/>
  <c r="K32" i="1"/>
  <c r="L24" i="1"/>
  <c r="J16" i="1"/>
  <c r="R480" i="1"/>
  <c r="B1964" i="1"/>
  <c r="P1908" i="1"/>
  <c r="P1845"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5" i="1"/>
  <c r="M1846" i="1"/>
  <c r="P40" i="1"/>
  <c r="P32" i="1"/>
  <c r="J24" i="1"/>
  <c r="B16" i="1"/>
  <c r="Q480" i="1"/>
  <c r="O1921" i="1"/>
  <c r="K1908" i="1"/>
  <c r="O1845"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1" i="1"/>
  <c r="K1881" i="1"/>
  <c r="Q1955" i="1"/>
  <c r="K1955" i="1"/>
  <c r="N1710" i="1"/>
  <c r="K1945" i="1"/>
  <c r="A1846" i="1"/>
  <c r="Q48" i="1"/>
  <c r="M32" i="1"/>
  <c r="P480" i="1"/>
  <c r="N1921" i="1"/>
  <c r="Q1908" i="1"/>
  <c r="N1845"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6" i="1"/>
  <c r="O1323" i="1"/>
  <c r="O71" i="1"/>
  <c r="J71" i="1"/>
  <c r="K24" i="1"/>
  <c r="A24" i="1"/>
  <c r="R40" i="1"/>
  <c r="L40" i="1"/>
  <c r="Q56" i="1"/>
  <c r="K56" i="1"/>
  <c r="N1331" i="1"/>
  <c r="K1710" i="1"/>
  <c r="R1945" i="1"/>
  <c r="P48" i="1"/>
  <c r="K40" i="1"/>
  <c r="L32" i="1"/>
  <c r="O16" i="1"/>
  <c r="B480" i="1"/>
  <c r="R1902" i="1"/>
  <c r="B1908" i="1"/>
  <c r="Q1630" i="1"/>
  <c r="B1626" i="1"/>
  <c r="R1880" i="1"/>
  <c r="J38" i="1"/>
  <c r="O14" i="1"/>
  <c r="L1922" i="1"/>
  <c r="K266" i="1"/>
  <c r="L1323" i="1"/>
  <c r="A710" i="1"/>
  <c r="J710" i="1"/>
  <c r="R1371" i="1"/>
  <c r="B1710" i="1"/>
  <c r="B1945" i="1"/>
  <c r="L1846" i="1"/>
  <c r="P56" i="1"/>
  <c r="J48" i="1"/>
  <c r="N40" i="1"/>
  <c r="Q24" i="1"/>
  <c r="P16" i="1"/>
  <c r="A480" i="1"/>
  <c r="O1902"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8"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8" i="1"/>
  <c r="A2008" i="1"/>
  <c r="R2009"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4" i="1"/>
  <c r="M1974" i="1"/>
  <c r="J1991" i="1"/>
  <c r="O1991"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3" i="1"/>
  <c r="B1998" i="1"/>
  <c r="L2022" i="1"/>
  <c r="J1984" i="1"/>
  <c r="K2009" i="1"/>
  <c r="B706" i="1"/>
  <c r="O712" i="1"/>
  <c r="O718" i="1"/>
  <c r="O1922" i="1"/>
  <c r="R1974"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2"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1"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1"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5" i="1"/>
  <c r="P1875" i="1"/>
  <c r="A1945" i="1"/>
  <c r="J1964" i="1"/>
  <c r="Q1902" i="1"/>
  <c r="N1889" i="1"/>
  <c r="N1964" i="1"/>
  <c r="N1966" i="1"/>
  <c r="N1940" i="1"/>
  <c r="A1915" i="1"/>
  <c r="N1850" i="1"/>
  <c r="M1966" i="1"/>
  <c r="M150" i="1"/>
  <c r="N1942" i="1"/>
  <c r="O1947" i="1"/>
  <c r="L1894" i="1"/>
  <c r="L1886" i="1"/>
  <c r="M1850" i="1"/>
  <c r="R1921" i="1"/>
  <c r="R1922" i="1"/>
  <c r="R1904" i="1"/>
  <c r="N1947" i="1"/>
  <c r="B1885" i="1"/>
  <c r="A1921" i="1"/>
  <c r="Q2008" i="1"/>
  <c r="A1944" i="1"/>
  <c r="Q1999" i="1"/>
  <c r="Q1966" i="1"/>
  <c r="J1966" i="1"/>
  <c r="P1922" i="1"/>
  <c r="A1922" i="1"/>
  <c r="P1902" i="1"/>
  <c r="Q2007" i="1"/>
  <c r="N1849" i="1"/>
  <c r="J1904" i="1"/>
  <c r="J1875" i="1"/>
  <c r="Q1896" i="1"/>
  <c r="A1962" i="1"/>
  <c r="N1954" i="1"/>
  <c r="N1946" i="1"/>
  <c r="J1940" i="1"/>
  <c r="M1915" i="1"/>
  <c r="R1850" i="1"/>
  <c r="P1945" i="1"/>
  <c r="A1969" i="1"/>
  <c r="M1921" i="1"/>
  <c r="B1922" i="1"/>
  <c r="B1901" i="1"/>
  <c r="P1940" i="1"/>
  <c r="Q2022" i="1"/>
  <c r="A1964" i="1"/>
  <c r="J1955" i="1"/>
  <c r="B1915" i="1"/>
  <c r="B1850" i="1"/>
  <c r="Q1983" i="1"/>
  <c r="M1922" i="1"/>
  <c r="Q1951" i="1"/>
  <c r="L1884" i="1"/>
  <c r="R1950" i="1"/>
  <c r="A1966" i="1"/>
  <c r="O1875" i="1"/>
  <c r="O1877" i="1"/>
  <c r="B1917" i="1"/>
  <c r="R1947" i="1"/>
  <c r="Q194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5" i="1"/>
  <c r="O1945" i="1"/>
  <c r="K1846" i="1"/>
  <c r="B1846" i="1"/>
  <c r="Q1964" i="1"/>
  <c r="Q1921" i="1"/>
  <c r="J1921" i="1"/>
  <c r="N1902" i="1"/>
  <c r="J1908" i="1"/>
  <c r="A1908" i="1"/>
  <c r="J1845" i="1"/>
  <c r="P1630" i="1"/>
  <c r="B1630" i="1"/>
  <c r="P1626" i="1"/>
  <c r="N252" i="1"/>
  <c r="J1709" i="1"/>
  <c r="O1880" i="1"/>
  <c r="J1983" i="1"/>
  <c r="K1998" i="1"/>
  <c r="A1998" i="1"/>
  <c r="M2008" i="1"/>
  <c r="O2022" i="1"/>
  <c r="O1984" i="1"/>
  <c r="Q2009" i="1"/>
  <c r="R2023" i="1"/>
  <c r="M71" i="1"/>
  <c r="O1640" i="1"/>
  <c r="P1640" i="1"/>
  <c r="P1624" i="1"/>
  <c r="O266" i="1"/>
  <c r="O225" i="1"/>
  <c r="Q233" i="1"/>
  <c r="J157" i="1"/>
  <c r="R258" i="1"/>
  <c r="A264" i="1"/>
  <c r="N309" i="1"/>
  <c r="M374" i="1"/>
  <c r="L1710" i="1"/>
  <c r="P1964" i="1"/>
  <c r="P1921" i="1"/>
  <c r="B1921" i="1"/>
  <c r="M1902" i="1"/>
  <c r="R1908" i="1"/>
  <c r="Q1845" i="1"/>
  <c r="O1630" i="1"/>
  <c r="A1630" i="1"/>
  <c r="O1626" i="1"/>
  <c r="M252" i="1"/>
  <c r="O1709" i="1"/>
  <c r="M1880" i="1"/>
  <c r="K1983" i="1"/>
  <c r="R1998" i="1"/>
  <c r="K2008" i="1"/>
  <c r="L2008" i="1"/>
  <c r="N2022" i="1"/>
  <c r="K71" i="1"/>
  <c r="L71" i="1"/>
  <c r="N1640" i="1"/>
  <c r="B1640" i="1"/>
  <c r="B1624" i="1"/>
  <c r="M266" i="1"/>
  <c r="N225" i="1"/>
  <c r="P233" i="1"/>
  <c r="P157" i="1"/>
  <c r="K1969"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4" i="1"/>
  <c r="L1924"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5" i="1"/>
  <c r="O1846" i="1"/>
  <c r="J154" i="1"/>
  <c r="K1964" i="1"/>
  <c r="L1964" i="1"/>
  <c r="L1921" i="1"/>
  <c r="J1902" i="1"/>
  <c r="B1902" i="1"/>
  <c r="O1908" i="1"/>
  <c r="L1845" i="1"/>
  <c r="B1845" i="1"/>
  <c r="K1630" i="1"/>
  <c r="R1626" i="1"/>
  <c r="L361" i="1"/>
  <c r="P220" i="1"/>
  <c r="M1983" i="1"/>
  <c r="A1983" i="1"/>
  <c r="Q1998" i="1"/>
  <c r="P2008" i="1"/>
  <c r="J2022" i="1"/>
  <c r="B2022" i="1"/>
  <c r="K1984" i="1"/>
  <c r="M1999" i="1"/>
  <c r="O2023" i="1"/>
  <c r="P71" i="1"/>
  <c r="R1640" i="1"/>
  <c r="K1624" i="1"/>
  <c r="J225" i="1"/>
  <c r="B225" i="1"/>
  <c r="K233" i="1"/>
  <c r="K222" i="1"/>
  <c r="M157" i="1"/>
  <c r="B157" i="1"/>
  <c r="L661" i="1"/>
  <c r="N1689" i="1"/>
  <c r="B694" i="1"/>
  <c r="K626" i="1"/>
  <c r="B266" i="1"/>
  <c r="N266" i="1"/>
  <c r="A668" i="1"/>
  <c r="J668" i="1"/>
  <c r="Q1904" i="1"/>
  <c r="K1572" i="1"/>
  <c r="R1695" i="1"/>
  <c r="L372" i="1"/>
  <c r="L676" i="1"/>
  <c r="Q696" i="1"/>
  <c r="O702" i="1"/>
  <c r="A708" i="1"/>
  <c r="P722" i="1"/>
  <c r="R1599" i="1"/>
  <c r="B1715" i="1"/>
  <c r="J213" i="1"/>
  <c r="B42" i="1"/>
  <c r="R1964" i="1"/>
  <c r="M1908" i="1"/>
  <c r="K1845" i="1"/>
  <c r="R361" i="1"/>
  <c r="B220" i="1"/>
  <c r="M1998" i="1"/>
  <c r="P2022" i="1"/>
  <c r="R1984" i="1"/>
  <c r="B1999" i="1"/>
  <c r="N2023" i="1"/>
  <c r="J1624" i="1"/>
  <c r="J266" i="1"/>
  <c r="Q225" i="1"/>
  <c r="R233" i="1"/>
  <c r="A233" i="1"/>
  <c r="K157" i="1"/>
  <c r="J1689" i="1"/>
  <c r="B700" i="1"/>
  <c r="A1974" i="1"/>
  <c r="N1974" i="1"/>
  <c r="P1991" i="1"/>
  <c r="M1991"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1" i="1"/>
  <c r="Q1434" i="1"/>
  <c r="L1450" i="1"/>
  <c r="P1466" i="1"/>
  <c r="O1474" i="1"/>
  <c r="Q1490" i="1"/>
  <c r="L1506" i="1"/>
  <c r="B1514" i="1"/>
  <c r="J1530" i="1"/>
  <c r="K1546" i="1"/>
  <c r="M1562" i="1"/>
  <c r="N793" i="1"/>
  <c r="K1450" i="1"/>
  <c r="N1466" i="1"/>
  <c r="B1490" i="1"/>
  <c r="L1522" i="1"/>
  <c r="L1562" i="1"/>
  <c r="M793" i="1"/>
  <c r="O1718" i="1"/>
  <c r="A1718" i="1"/>
  <c r="M1718" i="1"/>
  <c r="M1692" i="1"/>
  <c r="J1692" i="1"/>
  <c r="R1979" i="1"/>
  <c r="A1979" i="1"/>
  <c r="M1994" i="1"/>
  <c r="L2004" i="1"/>
  <c r="M2019" i="1"/>
  <c r="N2019" i="1"/>
  <c r="M66" i="1"/>
  <c r="O1604" i="1"/>
  <c r="N23" i="1"/>
  <c r="Q506" i="1"/>
  <c r="K506" i="1"/>
  <c r="Q1706" i="1"/>
  <c r="A1706" i="1"/>
  <c r="R364" i="1"/>
  <c r="B364" i="1"/>
  <c r="M364" i="1"/>
  <c r="P364" i="1"/>
  <c r="N480" i="1"/>
  <c r="M480" i="1"/>
  <c r="B32" i="1"/>
  <c r="Q32" i="1"/>
  <c r="A56" i="1"/>
  <c r="O56" i="1"/>
  <c r="L1717" i="1"/>
  <c r="K1717" i="1"/>
  <c r="P1972" i="1"/>
  <c r="A1972" i="1"/>
  <c r="Q1972" i="1"/>
  <c r="B1972" i="1"/>
  <c r="J1972" i="1"/>
  <c r="L1972" i="1"/>
  <c r="A2018" i="1"/>
  <c r="M2018" i="1"/>
  <c r="M2003" i="1"/>
  <c r="J2003" i="1"/>
  <c r="K2003"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3" i="1"/>
  <c r="L1973" i="1"/>
  <c r="Q1979" i="1"/>
  <c r="Q1994" i="1"/>
  <c r="J1994" i="1"/>
  <c r="R2004" i="1"/>
  <c r="K2019" i="1"/>
  <c r="A2019" i="1"/>
  <c r="B66" i="1"/>
  <c r="L1604" i="1"/>
  <c r="A1941" i="1"/>
  <c r="Q1941" i="1"/>
  <c r="R699" i="1"/>
  <c r="N699" i="1"/>
  <c r="P1979" i="1"/>
  <c r="P1994" i="1"/>
  <c r="B1994" i="1"/>
  <c r="J2004" i="1"/>
  <c r="R2019" i="1"/>
  <c r="R66" i="1"/>
  <c r="K1604" i="1"/>
  <c r="O673" i="1"/>
  <c r="M363" i="1"/>
  <c r="J150" i="1"/>
  <c r="N1439" i="1"/>
  <c r="O1463" i="1"/>
  <c r="N1487" i="1"/>
  <c r="P1511" i="1"/>
  <c r="K1535" i="1"/>
  <c r="K1559" i="1"/>
  <c r="J1641" i="1"/>
  <c r="A1641" i="1"/>
  <c r="J1979" i="1"/>
  <c r="B1979" i="1"/>
  <c r="R1994" i="1"/>
  <c r="K2004" i="1"/>
  <c r="L2019" i="1"/>
  <c r="B2019" i="1"/>
  <c r="O1979" i="1"/>
  <c r="O1994" i="1"/>
  <c r="A1994" i="1"/>
  <c r="Q2004" i="1"/>
  <c r="J2019" i="1"/>
  <c r="K66" i="1"/>
  <c r="R1604" i="1"/>
  <c r="Q679" i="1"/>
  <c r="Q1641" i="1"/>
  <c r="L1706" i="1"/>
  <c r="A313" i="1"/>
  <c r="J313" i="1"/>
  <c r="M313" i="1"/>
  <c r="M1957" i="1"/>
  <c r="Q1957" i="1"/>
  <c r="N1957" i="1"/>
  <c r="N1979" i="1"/>
  <c r="N1994" i="1"/>
  <c r="O2004" i="1"/>
  <c r="P2004" i="1"/>
  <c r="Q2019" i="1"/>
  <c r="Q66" i="1"/>
  <c r="B1604" i="1"/>
  <c r="O679" i="1"/>
  <c r="O55" i="1"/>
  <c r="L1978" i="1"/>
  <c r="N1447" i="1"/>
  <c r="Q1471" i="1"/>
  <c r="A1487" i="1"/>
  <c r="B1511" i="1"/>
  <c r="L1535" i="1"/>
  <c r="B1559" i="1"/>
  <c r="N1627" i="1"/>
  <c r="M1627" i="1"/>
  <c r="N2004"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0" i="1"/>
  <c r="R1924" i="1"/>
  <c r="N1354" i="1"/>
  <c r="L1392" i="1"/>
  <c r="R1377" i="1"/>
  <c r="N1377" i="1"/>
  <c r="P1330" i="1"/>
  <c r="L1338" i="1"/>
  <c r="P1346" i="1"/>
  <c r="P1362" i="1"/>
  <c r="M1362" i="1"/>
  <c r="N1370" i="1"/>
  <c r="N593" i="1"/>
  <c r="R1400" i="1"/>
  <c r="O1400" i="1"/>
  <c r="Q1408" i="1"/>
  <c r="P1416" i="1"/>
  <c r="L1424" i="1"/>
  <c r="R741" i="1"/>
  <c r="Q767" i="1"/>
  <c r="A805" i="1"/>
  <c r="Q1897" i="1"/>
  <c r="K567" i="1"/>
  <c r="A361" i="1"/>
  <c r="L220" i="1"/>
  <c r="L1709" i="1"/>
  <c r="P1880" i="1"/>
  <c r="K1714" i="1"/>
  <c r="R721" i="1"/>
  <c r="A44" i="1"/>
  <c r="J1354" i="1"/>
  <c r="M1354" i="1"/>
  <c r="J1392" i="1"/>
  <c r="K1377" i="1"/>
  <c r="L1330" i="1"/>
  <c r="K1338" i="1"/>
  <c r="Q1346" i="1"/>
  <c r="K1362" i="1"/>
  <c r="Q1370" i="1"/>
  <c r="M1370" i="1"/>
  <c r="K167" i="1"/>
  <c r="P1400" i="1"/>
  <c r="N1408" i="1"/>
  <c r="O1408" i="1"/>
  <c r="Q1416" i="1"/>
  <c r="K1424" i="1"/>
  <c r="A741" i="1"/>
  <c r="B773" i="1"/>
  <c r="J810" i="1"/>
  <c r="A1897" i="1"/>
  <c r="Q252" i="1"/>
  <c r="R220" i="1"/>
  <c r="A1709" i="1"/>
  <c r="A1880"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1"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6" i="1"/>
  <c r="P1876" i="1"/>
  <c r="R1876" i="1"/>
  <c r="K1876" i="1"/>
  <c r="B1916" i="1"/>
  <c r="O1916" i="1"/>
  <c r="P1916" i="1"/>
  <c r="M1941" i="1"/>
  <c r="N1941" i="1"/>
  <c r="O1941" i="1"/>
  <c r="B1941" i="1"/>
  <c r="J1941" i="1"/>
  <c r="K1941" i="1"/>
  <c r="R1941" i="1"/>
  <c r="L1941"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3" i="1"/>
  <c r="Q1973" i="1"/>
  <c r="R1973" i="1"/>
  <c r="M1973" i="1"/>
  <c r="N1973" i="1"/>
  <c r="A1973" i="1"/>
  <c r="O1973"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3" i="1"/>
  <c r="K39" i="1"/>
  <c r="L74" i="1"/>
  <c r="L595" i="1"/>
  <c r="O595" i="1"/>
  <c r="A595" i="1"/>
  <c r="N850" i="1"/>
  <c r="R321" i="1"/>
  <c r="R313" i="1"/>
  <c r="R1700" i="1"/>
  <c r="R1692" i="1"/>
  <c r="M269" i="1"/>
  <c r="M673" i="1"/>
  <c r="P679" i="1"/>
  <c r="R685" i="1"/>
  <c r="A685" i="1"/>
  <c r="A699" i="1"/>
  <c r="B1641" i="1"/>
  <c r="B1718" i="1"/>
  <c r="M55" i="1"/>
  <c r="B1973" i="1"/>
  <c r="L39" i="1"/>
  <c r="O740" i="1"/>
  <c r="P818" i="1"/>
  <c r="A850" i="1"/>
  <c r="O167" i="1"/>
  <c r="P617" i="1"/>
  <c r="J618" i="1"/>
  <c r="L729" i="1"/>
  <c r="J741" i="1"/>
  <c r="A755" i="1"/>
  <c r="K773" i="1"/>
  <c r="O787" i="1"/>
  <c r="O805" i="1"/>
  <c r="A819" i="1"/>
  <c r="M858" i="1"/>
  <c r="N780" i="1"/>
  <c r="O826" i="1"/>
  <c r="K1897" i="1"/>
  <c r="B1663" i="1"/>
  <c r="N1658" i="1"/>
  <c r="Q618" i="1"/>
  <c r="L761" i="1"/>
  <c r="J773" i="1"/>
  <c r="A787" i="1"/>
  <c r="M805" i="1"/>
  <c r="M825" i="1"/>
  <c r="O851" i="1"/>
  <c r="R1897" i="1"/>
  <c r="P560" i="1"/>
  <c r="A1663" i="1"/>
  <c r="P1657" i="1"/>
  <c r="A12" i="1"/>
  <c r="M831" i="1"/>
  <c r="Q851" i="1"/>
  <c r="B1395" i="1"/>
  <c r="B1655" i="1"/>
  <c r="O1657" i="1"/>
  <c r="B1387" i="1"/>
  <c r="R1671" i="1"/>
  <c r="J1655" i="1"/>
  <c r="A1366" i="1"/>
  <c r="Q1671" i="1"/>
  <c r="K1653" i="1"/>
  <c r="P741" i="1"/>
  <c r="P755" i="1"/>
  <c r="N767" i="1"/>
  <c r="P793" i="1"/>
  <c r="N819" i="1"/>
  <c r="O837" i="1"/>
  <c r="Q857" i="1"/>
  <c r="B806" i="1"/>
  <c r="Q1881" i="1"/>
  <c r="A1955" i="1"/>
  <c r="R1670" i="1"/>
  <c r="K741" i="1"/>
  <c r="N755" i="1"/>
  <c r="L767" i="1"/>
  <c r="R799" i="1"/>
  <c r="M819" i="1"/>
  <c r="P837" i="1"/>
  <c r="Q838" i="1"/>
  <c r="M812" i="1"/>
  <c r="L1955" i="1"/>
  <c r="L1889"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1" i="1"/>
  <c r="L1971"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3" i="1"/>
  <c r="A1843" i="1"/>
  <c r="M1843" i="1"/>
  <c r="J1878" i="1"/>
  <c r="N1878" i="1"/>
  <c r="P1899" i="1"/>
  <c r="N1899" i="1"/>
  <c r="L1899" i="1"/>
  <c r="K1918" i="1"/>
  <c r="J1918" i="1"/>
  <c r="R1918" i="1"/>
  <c r="B1943" i="1"/>
  <c r="R1943" i="1"/>
  <c r="M1943" i="1"/>
  <c r="A228" i="1"/>
  <c r="K228" i="1"/>
  <c r="B68" i="1"/>
  <c r="M68" i="1"/>
  <c r="N68" i="1"/>
  <c r="Q68" i="1"/>
  <c r="L68" i="1"/>
  <c r="A68" i="1"/>
  <c r="K1598" i="1"/>
  <c r="A1598" i="1"/>
  <c r="M1598" i="1"/>
  <c r="K697" i="1"/>
  <c r="M697" i="1"/>
  <c r="A691" i="1"/>
  <c r="B691" i="1"/>
  <c r="K691" i="1"/>
  <c r="N691" i="1"/>
  <c r="J254" i="1"/>
  <c r="B1918"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8"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5" i="1"/>
  <c r="B1889" i="1"/>
  <c r="Q1886"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3" i="1"/>
  <c r="J560" i="1"/>
  <c r="K576" i="1"/>
  <c r="B1411" i="1"/>
  <c r="A1667" i="1"/>
  <c r="L1668" i="1"/>
  <c r="R1662" i="1"/>
  <c r="M1659" i="1"/>
  <c r="J1654" i="1"/>
  <c r="N1650" i="1"/>
  <c r="N1667" i="1"/>
  <c r="K1662" i="1"/>
  <c r="O1658" i="1"/>
  <c r="L1653" i="1"/>
  <c r="P1649" i="1"/>
  <c r="O1649" i="1"/>
  <c r="R1883" i="1"/>
  <c r="B1659" i="1"/>
  <c r="K1670" i="1"/>
  <c r="O1666" i="1"/>
  <c r="L1661" i="1"/>
  <c r="M1652" i="1"/>
  <c r="M1923" i="1"/>
  <c r="P1894" i="1"/>
  <c r="K568" i="1"/>
  <c r="A1659" i="1"/>
  <c r="J1670" i="1"/>
  <c r="N1666" i="1"/>
  <c r="K1661" i="1"/>
  <c r="L1652" i="1"/>
  <c r="R1923" i="1"/>
  <c r="M373" i="1"/>
  <c r="A212" i="1"/>
  <c r="O700" i="1"/>
  <c r="R1962" i="1"/>
  <c r="Q568" i="1"/>
  <c r="L1669" i="1"/>
  <c r="P1665" i="1"/>
  <c r="M1660" i="1"/>
  <c r="N1651" i="1"/>
  <c r="P1947" i="1"/>
  <c r="R1889" i="1"/>
  <c r="R1882" i="1"/>
  <c r="P1949" i="1"/>
  <c r="Q1873" i="1"/>
  <c r="Q1893" i="1"/>
  <c r="R1873" i="1"/>
  <c r="P1954" i="1"/>
  <c r="K1844" i="1"/>
  <c r="L1844" i="1"/>
  <c r="O1844" i="1"/>
  <c r="P1844" i="1"/>
  <c r="Q1844" i="1"/>
  <c r="M1844" i="1"/>
  <c r="J1844" i="1"/>
  <c r="A1844" i="1"/>
  <c r="N1844" i="1"/>
  <c r="Q1874" i="1"/>
  <c r="K1874" i="1"/>
  <c r="R1909" i="1"/>
  <c r="A1909" i="1"/>
  <c r="L1909" i="1"/>
  <c r="N1909" i="1"/>
  <c r="P1909" i="1"/>
  <c r="O1939" i="1"/>
  <c r="J1939" i="1"/>
  <c r="B1939" i="1"/>
  <c r="Q1939" i="1"/>
  <c r="K1939" i="1"/>
  <c r="A1939" i="1"/>
  <c r="R1939" i="1"/>
  <c r="L1939" i="1"/>
  <c r="M1939" i="1"/>
  <c r="N1939"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1" i="1"/>
  <c r="R2021" i="1"/>
  <c r="N2021" i="1"/>
  <c r="O2021" i="1"/>
  <c r="K2021" i="1"/>
  <c r="A2021" i="1"/>
  <c r="Q2021" i="1"/>
  <c r="B1982" i="1"/>
  <c r="O1982" i="1"/>
  <c r="L1982" i="1"/>
  <c r="J1982" i="1"/>
  <c r="K1982" i="1"/>
  <c r="M1982" i="1"/>
  <c r="O72" i="1"/>
  <c r="R1982" i="1"/>
  <c r="Q29" i="1"/>
  <c r="B1844"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7" i="1"/>
  <c r="A2007" i="1"/>
  <c r="K2007" i="1"/>
  <c r="M2007" i="1"/>
  <c r="L2007" i="1"/>
  <c r="O2007" i="1"/>
  <c r="P2007" i="1"/>
  <c r="L360" i="1"/>
  <c r="R218" i="1"/>
  <c r="P507" i="1"/>
  <c r="L72" i="1"/>
  <c r="Q1982" i="1"/>
  <c r="N2007" i="1"/>
  <c r="L1698" i="1"/>
  <c r="B687" i="1"/>
  <c r="K1602" i="1"/>
  <c r="K1965" i="1"/>
  <c r="R1965" i="1"/>
  <c r="B1965"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7" i="1"/>
  <c r="Q1997" i="1"/>
  <c r="K1997" i="1"/>
  <c r="B1997" i="1"/>
  <c r="M1997" i="1"/>
  <c r="O1997" i="1"/>
  <c r="N1997" i="1"/>
  <c r="R360" i="1"/>
  <c r="B218" i="1"/>
  <c r="M507" i="1"/>
  <c r="Q1909" i="1"/>
  <c r="K72" i="1"/>
  <c r="A1982" i="1"/>
  <c r="B2007" i="1"/>
  <c r="O64" i="1"/>
  <c r="M1690" i="1"/>
  <c r="B693" i="1"/>
  <c r="O1643" i="1"/>
  <c r="O1909" i="1"/>
  <c r="A72" i="1"/>
  <c r="L1997" i="1"/>
  <c r="J2021" i="1"/>
  <c r="Q205" i="1"/>
  <c r="M665" i="1"/>
  <c r="L64" i="1"/>
  <c r="O360" i="1"/>
  <c r="O1711" i="1"/>
  <c r="J507" i="1"/>
  <c r="K1909" i="1"/>
  <c r="P1997" i="1"/>
  <c r="P2021" i="1"/>
  <c r="M1623" i="1"/>
  <c r="N707" i="1"/>
  <c r="M209" i="1"/>
  <c r="M1711" i="1"/>
  <c r="J1997" i="1"/>
  <c r="M2021" i="1"/>
  <c r="K1623" i="1"/>
  <c r="R319" i="1"/>
  <c r="P713" i="1"/>
  <c r="A360" i="1"/>
  <c r="A507" i="1"/>
  <c r="J1909" i="1"/>
  <c r="Q265" i="1"/>
  <c r="N1674" i="1"/>
  <c r="B61" i="1"/>
  <c r="P218" i="1"/>
  <c r="K1711" i="1"/>
  <c r="M1909" i="1"/>
  <c r="R72" i="1"/>
  <c r="P1982" i="1"/>
  <c r="A1997" i="1"/>
  <c r="B2021" i="1"/>
  <c r="A265" i="1"/>
  <c r="K311" i="1"/>
  <c r="P675" i="1"/>
  <c r="Q719" i="1"/>
  <c r="A53" i="1"/>
  <c r="J361" i="1"/>
  <c r="K252" i="1"/>
  <c r="B252" i="1"/>
  <c r="J220" i="1"/>
  <c r="Q1709" i="1"/>
  <c r="L1880" i="1"/>
  <c r="M1984" i="1"/>
  <c r="B1984" i="1"/>
  <c r="N1999" i="1"/>
  <c r="P2009" i="1"/>
  <c r="Q2023" i="1"/>
  <c r="J2023" i="1"/>
  <c r="P363" i="1"/>
  <c r="Q254" i="1"/>
  <c r="B254" i="1"/>
  <c r="M217" i="1"/>
  <c r="R1707" i="1"/>
  <c r="N695" i="1"/>
  <c r="P68" i="1"/>
  <c r="M691" i="1"/>
  <c r="P70" i="1"/>
  <c r="J1924" i="1"/>
  <c r="Q1923" i="1"/>
  <c r="B1714" i="1"/>
  <c r="M258" i="1"/>
  <c r="O226" i="1"/>
  <c r="R1899" i="1"/>
  <c r="R1843" i="1"/>
  <c r="L250" i="1"/>
  <c r="K1706" i="1"/>
  <c r="J1978" i="1"/>
  <c r="P2003" i="1"/>
  <c r="B2018" i="1"/>
  <c r="P1969" i="1"/>
  <c r="A689" i="1"/>
  <c r="N721" i="1"/>
  <c r="B19" i="1"/>
  <c r="J228" i="1"/>
  <c r="P671" i="1"/>
  <c r="O1977" i="1"/>
  <c r="O1917" i="1"/>
  <c r="J715" i="1"/>
  <c r="Q361" i="1"/>
  <c r="O252" i="1"/>
  <c r="A252" i="1"/>
  <c r="Q220" i="1"/>
  <c r="P1709" i="1"/>
  <c r="K1880" i="1"/>
  <c r="L1984" i="1"/>
  <c r="A1984" i="1"/>
  <c r="P1999" i="1"/>
  <c r="O2009" i="1"/>
  <c r="P2023" i="1"/>
  <c r="A2023" i="1"/>
  <c r="O363" i="1"/>
  <c r="M254" i="1"/>
  <c r="A254" i="1"/>
  <c r="L217" i="1"/>
  <c r="J1707" i="1"/>
  <c r="M695" i="1"/>
  <c r="O68" i="1"/>
  <c r="L691" i="1"/>
  <c r="O70" i="1"/>
  <c r="P1924" i="1"/>
  <c r="A1923" i="1"/>
  <c r="A1714" i="1"/>
  <c r="M226" i="1"/>
  <c r="B1969" i="1"/>
  <c r="O212" i="1"/>
  <c r="O35" i="1"/>
  <c r="R695" i="1"/>
  <c r="L695" i="1"/>
  <c r="N70" i="1"/>
  <c r="B1924" i="1"/>
  <c r="B1923"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7" i="1"/>
  <c r="R1877" i="1"/>
  <c r="M1877" i="1"/>
  <c r="B1877" i="1"/>
  <c r="O1912" i="1"/>
  <c r="B1912" i="1"/>
  <c r="R1912" i="1"/>
  <c r="K1912" i="1"/>
  <c r="N1917" i="1"/>
  <c r="M1917" i="1"/>
  <c r="K1917" i="1"/>
  <c r="J1917" i="1"/>
  <c r="L1942" i="1"/>
  <c r="J1942" i="1"/>
  <c r="O1942" i="1"/>
  <c r="P1942" i="1"/>
  <c r="Q1968" i="1"/>
  <c r="O1968" i="1"/>
  <c r="R1968" i="1"/>
  <c r="K2018" i="1"/>
  <c r="O2018" i="1"/>
  <c r="Q2018" i="1"/>
  <c r="L2018" i="1"/>
  <c r="N2018" i="1"/>
  <c r="J2018" i="1"/>
  <c r="R2003" i="1"/>
  <c r="B2003" i="1"/>
  <c r="O2003" i="1"/>
  <c r="Q2003" i="1"/>
  <c r="N2003" i="1"/>
  <c r="L2003" i="1"/>
  <c r="B1993" i="1"/>
  <c r="J1993" i="1"/>
  <c r="P1993" i="1"/>
  <c r="A1993" i="1"/>
  <c r="R1993" i="1"/>
  <c r="K1993" i="1"/>
  <c r="O1993" i="1"/>
  <c r="Q1978" i="1"/>
  <c r="P1978" i="1"/>
  <c r="R1978" i="1"/>
  <c r="A1978" i="1"/>
  <c r="M1978" i="1"/>
  <c r="K1978" i="1"/>
  <c r="J695" i="1"/>
  <c r="B695" i="1"/>
  <c r="O1923" i="1"/>
  <c r="M1714" i="1"/>
  <c r="R256" i="1"/>
  <c r="J264" i="1"/>
  <c r="P1571" i="1"/>
  <c r="O373" i="1"/>
  <c r="L212" i="1"/>
  <c r="K35" i="1"/>
  <c r="O1633" i="1"/>
  <c r="N1633" i="1"/>
  <c r="Q1633" i="1"/>
  <c r="J1633" i="1"/>
  <c r="K1633" i="1"/>
  <c r="B1633" i="1"/>
  <c r="L1843" i="1"/>
  <c r="B1843" i="1"/>
  <c r="N1843" i="1"/>
  <c r="J1843" i="1"/>
  <c r="K1843" i="1"/>
  <c r="P1843" i="1"/>
  <c r="A1878" i="1"/>
  <c r="P1878" i="1"/>
  <c r="R1878" i="1"/>
  <c r="K1878" i="1"/>
  <c r="M1878" i="1"/>
  <c r="B1878" i="1"/>
  <c r="J1899" i="1"/>
  <c r="A1899" i="1"/>
  <c r="K1899" i="1"/>
  <c r="O1899" i="1"/>
  <c r="Q1899" i="1"/>
  <c r="B1899" i="1"/>
  <c r="N1918" i="1"/>
  <c r="P1918" i="1"/>
  <c r="M1918" i="1"/>
  <c r="Q1918" i="1"/>
  <c r="A1918" i="1"/>
  <c r="L1918" i="1"/>
  <c r="A1943" i="1"/>
  <c r="N1943" i="1"/>
  <c r="Q1943" i="1"/>
  <c r="P1943" i="1"/>
  <c r="J1943" i="1"/>
  <c r="K1943"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7" i="1"/>
  <c r="A2017" i="1"/>
  <c r="L2017" i="1"/>
  <c r="M2017" i="1"/>
  <c r="N2017" i="1"/>
  <c r="B2017" i="1"/>
  <c r="K2017" i="1"/>
  <c r="R2002" i="1"/>
  <c r="A2002" i="1"/>
  <c r="Q2002" i="1"/>
  <c r="M2002" i="1"/>
  <c r="P2002" i="1"/>
  <c r="B2002" i="1"/>
  <c r="L2002" i="1"/>
  <c r="K2002" i="1"/>
  <c r="N2002" i="1"/>
  <c r="N1992" i="1"/>
  <c r="O1992" i="1"/>
  <c r="P1992" i="1"/>
  <c r="R1992" i="1"/>
  <c r="L1992" i="1"/>
  <c r="Q1992" i="1"/>
  <c r="Q1977" i="1"/>
  <c r="A1977" i="1"/>
  <c r="M1977" i="1"/>
  <c r="P1977" i="1"/>
  <c r="N1977" i="1"/>
  <c r="R1977" i="1"/>
  <c r="J1977" i="1"/>
  <c r="L1977" i="1"/>
  <c r="M361" i="1"/>
  <c r="N361" i="1"/>
  <c r="L252" i="1"/>
  <c r="M220" i="1"/>
  <c r="A220" i="1"/>
  <c r="M1709" i="1"/>
  <c r="Q1880" i="1"/>
  <c r="Q1984" i="1"/>
  <c r="R1999" i="1"/>
  <c r="A1999" i="1"/>
  <c r="L2009" i="1"/>
  <c r="M2023" i="1"/>
  <c r="K363" i="1"/>
  <c r="L363" i="1"/>
  <c r="R254" i="1"/>
  <c r="Q217" i="1"/>
  <c r="B217" i="1"/>
  <c r="O1707" i="1"/>
  <c r="K695" i="1"/>
  <c r="A695" i="1"/>
  <c r="R68" i="1"/>
  <c r="P691" i="1"/>
  <c r="J691" i="1"/>
  <c r="O1943" i="1"/>
  <c r="O1918" i="1"/>
  <c r="O1878" i="1"/>
  <c r="L1633" i="1"/>
  <c r="K364" i="1"/>
  <c r="Q150" i="1"/>
  <c r="R506" i="1"/>
  <c r="Q1993" i="1"/>
  <c r="A2003" i="1"/>
  <c r="P1639" i="1"/>
  <c r="N260" i="1"/>
  <c r="B697" i="1"/>
  <c r="L204" i="1"/>
  <c r="O2017" i="1"/>
  <c r="M1716" i="1"/>
  <c r="Q1901" i="1"/>
  <c r="K1901" i="1"/>
  <c r="M1901" i="1"/>
  <c r="O1901" i="1"/>
  <c r="A1901" i="1"/>
  <c r="L1901" i="1"/>
  <c r="P1901" i="1"/>
  <c r="R1901" i="1"/>
  <c r="P1920" i="1"/>
  <c r="M1920" i="1"/>
  <c r="L226" i="1"/>
  <c r="N226" i="1"/>
  <c r="J226" i="1"/>
  <c r="K226" i="1"/>
  <c r="A226" i="1"/>
  <c r="Q226" i="1"/>
  <c r="L256" i="1"/>
  <c r="O256" i="1"/>
  <c r="P256" i="1"/>
  <c r="B256" i="1"/>
  <c r="Q256" i="1"/>
  <c r="M256" i="1"/>
  <c r="J258" i="1"/>
  <c r="A258" i="1"/>
  <c r="L258" i="1"/>
  <c r="K258" i="1"/>
  <c r="O258" i="1"/>
  <c r="N258" i="1"/>
  <c r="O1714" i="1"/>
  <c r="N1714" i="1"/>
  <c r="Q1714" i="1"/>
  <c r="R1714" i="1"/>
  <c r="L1923" i="1"/>
  <c r="P1923" i="1"/>
  <c r="J1923" i="1"/>
  <c r="Q1924" i="1"/>
  <c r="A1924" i="1"/>
  <c r="M1924" i="1"/>
  <c r="O1924"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69" i="1"/>
  <c r="R1969" i="1"/>
  <c r="L1969" i="1"/>
  <c r="Q1969" i="1"/>
  <c r="M1969" i="1"/>
  <c r="O1969"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0" i="1"/>
  <c r="J2009" i="1"/>
  <c r="J363" i="1"/>
  <c r="L1707" i="1"/>
  <c r="K68" i="1"/>
  <c r="O691" i="1"/>
  <c r="J70" i="1"/>
  <c r="K1924" i="1"/>
  <c r="K1923" i="1"/>
  <c r="J1714" i="1"/>
  <c r="Q258" i="1"/>
  <c r="A256" i="1"/>
  <c r="L1943" i="1"/>
  <c r="M1899" i="1"/>
  <c r="L1878" i="1"/>
  <c r="O1843" i="1"/>
  <c r="P1633" i="1"/>
  <c r="K250" i="1"/>
  <c r="N1706" i="1"/>
  <c r="A506" i="1"/>
  <c r="L1993" i="1"/>
  <c r="R2018" i="1"/>
  <c r="N1969" i="1"/>
  <c r="J373" i="1"/>
  <c r="N689" i="1"/>
  <c r="Q721" i="1"/>
  <c r="J1645" i="1"/>
  <c r="O51" i="1"/>
  <c r="M19" i="1"/>
  <c r="Q1639" i="1"/>
  <c r="A260" i="1"/>
  <c r="B709" i="1"/>
  <c r="R41" i="1"/>
  <c r="M661" i="1"/>
  <c r="J1901" i="1"/>
  <c r="P2017" i="1"/>
  <c r="K1968" i="1"/>
  <c r="B669" i="1"/>
  <c r="R43" i="1"/>
  <c r="R369" i="1"/>
  <c r="J248" i="1"/>
  <c r="P1713" i="1"/>
  <c r="A1713" i="1"/>
  <c r="O1635" i="1"/>
  <c r="B1635" i="1"/>
  <c r="N1635" i="1"/>
  <c r="M1635" i="1"/>
  <c r="O1876" i="1"/>
  <c r="B1876" i="1"/>
  <c r="Q1876" i="1"/>
  <c r="M1876" i="1"/>
  <c r="J1876" i="1"/>
  <c r="A1916" i="1"/>
  <c r="N1916" i="1"/>
  <c r="R1916" i="1"/>
  <c r="Q1916"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4" i="1"/>
  <c r="M1894" i="1"/>
  <c r="N1894" i="1"/>
  <c r="B1894" i="1"/>
  <c r="Q1894" i="1"/>
  <c r="R1894" i="1"/>
  <c r="O1894" i="1"/>
  <c r="O1886" i="1"/>
  <c r="N1886" i="1"/>
  <c r="P1886" i="1"/>
  <c r="R1886" i="1"/>
  <c r="B1886" i="1"/>
  <c r="A1886" i="1"/>
  <c r="M1886" i="1"/>
  <c r="K1960" i="1"/>
  <c r="L1960" i="1"/>
  <c r="M1960" i="1"/>
  <c r="P1960" i="1"/>
  <c r="B1960" i="1"/>
  <c r="A1960" i="1"/>
  <c r="Q1960" i="1"/>
  <c r="R1960" i="1"/>
  <c r="N1960" i="1"/>
  <c r="R1952" i="1"/>
  <c r="L1952" i="1"/>
  <c r="M1952" i="1"/>
  <c r="P1952" i="1"/>
  <c r="K1952" i="1"/>
  <c r="N1952" i="1"/>
  <c r="O1952" i="1"/>
  <c r="A1952" i="1"/>
  <c r="A1324" i="1"/>
  <c r="B1324" i="1"/>
  <c r="L668" i="1"/>
  <c r="N1685" i="1"/>
  <c r="M619" i="1"/>
  <c r="P626" i="1"/>
  <c r="R626" i="1"/>
  <c r="Q610" i="1"/>
  <c r="N610" i="1"/>
  <c r="N602" i="1"/>
  <c r="L602" i="1"/>
  <c r="A1467" i="1"/>
  <c r="Q1952"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2"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1" i="1"/>
  <c r="O1891" i="1"/>
  <c r="P1883" i="1"/>
  <c r="M1883" i="1"/>
  <c r="L1957" i="1"/>
  <c r="A1957" i="1"/>
  <c r="K1957" i="1"/>
  <c r="R1957" i="1"/>
  <c r="L1949" i="1"/>
  <c r="K1949" i="1"/>
  <c r="M1949"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7" i="1"/>
  <c r="B1897" i="1"/>
  <c r="P1897" i="1"/>
  <c r="M1897" i="1"/>
  <c r="K1889" i="1"/>
  <c r="P1889" i="1"/>
  <c r="Q1889" i="1"/>
  <c r="M1889" i="1"/>
  <c r="R1881" i="1"/>
  <c r="O1881" i="1"/>
  <c r="P1881" i="1"/>
  <c r="M1881" i="1"/>
  <c r="N1955" i="1"/>
  <c r="B1955" i="1"/>
  <c r="M1955" i="1"/>
  <c r="R1955" i="1"/>
  <c r="B1947" i="1"/>
  <c r="A1947" i="1"/>
  <c r="M1947" i="1"/>
  <c r="Q1947"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7" i="1"/>
  <c r="R1847" i="1"/>
  <c r="L1847" i="1"/>
  <c r="K1847" i="1"/>
  <c r="M1847" i="1"/>
  <c r="N1847" i="1"/>
  <c r="O1847" i="1"/>
  <c r="P1847" i="1"/>
  <c r="Q1847" i="1"/>
  <c r="J1879" i="1"/>
  <c r="R1879" i="1"/>
  <c r="K1879" i="1"/>
  <c r="L1879" i="1"/>
  <c r="M1879" i="1"/>
  <c r="A1879" i="1"/>
  <c r="N1879" i="1"/>
  <c r="B1879" i="1"/>
  <c r="O1879" i="1"/>
  <c r="A1900" i="1"/>
  <c r="R1900" i="1"/>
  <c r="B1900" i="1"/>
  <c r="L1900" i="1"/>
  <c r="M1900" i="1"/>
  <c r="K1900" i="1"/>
  <c r="N1900" i="1"/>
  <c r="O1900" i="1"/>
  <c r="P1900" i="1"/>
  <c r="Q1900" i="1"/>
  <c r="P1944" i="1"/>
  <c r="O1944" i="1"/>
  <c r="Q1944" i="1"/>
  <c r="J1944" i="1"/>
  <c r="R1944" i="1"/>
  <c r="K1944" i="1"/>
  <c r="L1944" i="1"/>
  <c r="B1944" i="1"/>
  <c r="M1944"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4" i="1"/>
  <c r="A2024" i="1"/>
  <c r="N2024" i="1"/>
  <c r="B2024" i="1"/>
  <c r="O2024" i="1"/>
  <c r="Q2024" i="1"/>
  <c r="P2024" i="1"/>
  <c r="J2024" i="1"/>
  <c r="R2024" i="1"/>
  <c r="K2024" i="1"/>
  <c r="P2006" i="1"/>
  <c r="Q2006" i="1"/>
  <c r="J2006" i="1"/>
  <c r="R2006" i="1"/>
  <c r="A2006" i="1"/>
  <c r="K2006" i="1"/>
  <c r="B2006" i="1"/>
  <c r="L2006" i="1"/>
  <c r="N2006" i="1"/>
  <c r="M2006" i="1"/>
  <c r="L1981" i="1"/>
  <c r="N1981" i="1"/>
  <c r="A1981" i="1"/>
  <c r="O1981" i="1"/>
  <c r="B1981" i="1"/>
  <c r="P1981" i="1"/>
  <c r="J1981" i="1"/>
  <c r="Q1981" i="1"/>
  <c r="R1981" i="1"/>
  <c r="K1981" i="1"/>
  <c r="K608" i="1"/>
  <c r="P608" i="1"/>
  <c r="Q608" i="1"/>
  <c r="J608" i="1"/>
  <c r="R608" i="1"/>
  <c r="L608" i="1"/>
  <c r="L324" i="1"/>
  <c r="O316" i="1"/>
  <c r="O1904" i="1"/>
  <c r="B1904"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0" i="1"/>
  <c r="O2006" i="1"/>
  <c r="B608" i="1"/>
  <c r="R324" i="1"/>
  <c r="B324" i="1"/>
  <c r="M316" i="1"/>
  <c r="M1904"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79" i="1"/>
  <c r="L2024" i="1"/>
  <c r="N163" i="1"/>
  <c r="K227" i="1"/>
  <c r="Q324" i="1"/>
  <c r="A324" i="1"/>
  <c r="L316" i="1"/>
  <c r="L1904"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79" i="1"/>
  <c r="J316" i="1"/>
  <c r="Q1572" i="1"/>
  <c r="N670" i="1"/>
  <c r="R690" i="1"/>
  <c r="Q708" i="1"/>
  <c r="R722" i="1"/>
  <c r="K1599" i="1"/>
  <c r="O1715" i="1"/>
  <c r="K213" i="1"/>
  <c r="P58" i="1"/>
  <c r="A58" i="1"/>
  <c r="J50" i="1"/>
  <c r="R42" i="1"/>
  <c r="L34" i="1"/>
  <c r="J26" i="1"/>
  <c r="M18" i="1"/>
  <c r="A18" i="1"/>
  <c r="J662" i="1"/>
  <c r="R221" i="1"/>
  <c r="J1847" i="1"/>
  <c r="M1708" i="1"/>
  <c r="L151" i="1"/>
  <c r="K159" i="1"/>
  <c r="O592" i="1"/>
  <c r="J592" i="1"/>
  <c r="R592" i="1"/>
  <c r="L592" i="1"/>
  <c r="N592" i="1"/>
  <c r="O584" i="1"/>
  <c r="A584" i="1"/>
  <c r="R662" i="1"/>
  <c r="N1944" i="1"/>
  <c r="A1847" i="1"/>
  <c r="M1981" i="1"/>
  <c r="O69" i="1"/>
  <c r="B584" i="1"/>
  <c r="Q253" i="1"/>
  <c r="K253" i="1"/>
  <c r="L253" i="1"/>
  <c r="M253" i="1"/>
  <c r="N253" i="1"/>
  <c r="J253" i="1"/>
  <c r="B253" i="1"/>
  <c r="P253" i="1"/>
  <c r="J1632" i="1"/>
  <c r="R1632" i="1"/>
  <c r="K1632" i="1"/>
  <c r="L1632" i="1"/>
  <c r="A1632" i="1"/>
  <c r="M1632" i="1"/>
  <c r="B1632" i="1"/>
  <c r="N1632" i="1"/>
  <c r="P1632" i="1"/>
  <c r="O1632" i="1"/>
  <c r="O1919" i="1"/>
  <c r="P1919" i="1"/>
  <c r="Q1919" i="1"/>
  <c r="B1919" i="1"/>
  <c r="J1919" i="1"/>
  <c r="A1919" i="1"/>
  <c r="R1919" i="1"/>
  <c r="L1919" i="1"/>
  <c r="K1919" i="1"/>
  <c r="M1919" i="1"/>
  <c r="P368" i="1"/>
  <c r="J368" i="1"/>
  <c r="R368" i="1"/>
  <c r="K368" i="1"/>
  <c r="L368" i="1"/>
  <c r="A368" i="1"/>
  <c r="M368" i="1"/>
  <c r="B368" i="1"/>
  <c r="N368" i="1"/>
  <c r="O368" i="1"/>
  <c r="A203" i="1"/>
  <c r="N203" i="1"/>
  <c r="A1996" i="1"/>
  <c r="N1996" i="1"/>
  <c r="P1996" i="1"/>
  <c r="O1996" i="1"/>
  <c r="K1996" i="1"/>
  <c r="Q1996" i="1"/>
  <c r="J1996" i="1"/>
  <c r="R1996" i="1"/>
  <c r="L1996"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0" i="1"/>
  <c r="J1683" i="1"/>
  <c r="A1684" i="1"/>
  <c r="R171" i="1"/>
  <c r="J383" i="1"/>
  <c r="O585" i="1"/>
  <c r="R595" i="1"/>
  <c r="Q586" i="1"/>
  <c r="M587" i="1"/>
  <c r="L625" i="1"/>
  <c r="P602" i="1"/>
  <c r="J610" i="1"/>
  <c r="R618" i="1"/>
  <c r="L626" i="1"/>
  <c r="B626" i="1"/>
  <c r="O619" i="1"/>
  <c r="B1429" i="1"/>
  <c r="L1485" i="1"/>
  <c r="P1533" i="1"/>
  <c r="R820" i="1"/>
  <c r="L738" i="1"/>
  <c r="B1890" i="1"/>
  <c r="L1890" i="1"/>
  <c r="M1890" i="1"/>
  <c r="P1882" i="1"/>
  <c r="K1882" i="1"/>
  <c r="M1882" i="1"/>
  <c r="N1882" i="1"/>
  <c r="P1956" i="1"/>
  <c r="Q1956" i="1"/>
  <c r="K1956" i="1"/>
  <c r="B1948" i="1"/>
  <c r="M1948" i="1"/>
  <c r="Q1683" i="1"/>
  <c r="Q595" i="1"/>
  <c r="L587" i="1"/>
  <c r="N619" i="1"/>
  <c r="R1565" i="1"/>
  <c r="A1565" i="1"/>
  <c r="A1469" i="1"/>
  <c r="M1469" i="1"/>
  <c r="O1453" i="1"/>
  <c r="L1453" i="1"/>
  <c r="Q820" i="1"/>
  <c r="L756" i="1"/>
  <c r="L834" i="1"/>
  <c r="L782" i="1"/>
  <c r="M248" i="1"/>
  <c r="L1967" i="1"/>
  <c r="J1976" i="1"/>
  <c r="J47" i="1"/>
  <c r="R1684" i="1"/>
  <c r="J168" i="1"/>
  <c r="N595" i="1"/>
  <c r="O627" i="1"/>
  <c r="O834" i="1"/>
  <c r="N808" i="1"/>
  <c r="B1713" i="1"/>
  <c r="B1911" i="1"/>
  <c r="J207" i="1"/>
  <c r="L155" i="1"/>
  <c r="P168" i="1"/>
  <c r="P594" i="1"/>
  <c r="M595" i="1"/>
  <c r="J587" i="1"/>
  <c r="K602" i="1"/>
  <c r="A602" i="1"/>
  <c r="M610" i="1"/>
  <c r="O618" i="1"/>
  <c r="J626" i="1"/>
  <c r="R603" i="1"/>
  <c r="J1445" i="1"/>
  <c r="N1501" i="1"/>
  <c r="O1565" i="1"/>
  <c r="N1453" i="1"/>
  <c r="A1477" i="1"/>
  <c r="J770" i="1"/>
  <c r="Q846" i="1"/>
  <c r="A840" i="1"/>
  <c r="P1948"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2"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3" i="1"/>
  <c r="R1949" i="1"/>
  <c r="R1891"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8" i="1"/>
  <c r="K1883" i="1"/>
  <c r="Q1891"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6" i="1"/>
  <c r="P1957" i="1"/>
  <c r="Q1883" i="1"/>
  <c r="N1949" i="1"/>
  <c r="N1891" i="1"/>
  <c r="R736" i="1"/>
  <c r="O768" i="1"/>
  <c r="M806" i="1"/>
  <c r="N844" i="1"/>
  <c r="L1946" i="1"/>
  <c r="Q155" i="1"/>
  <c r="B1634" i="1"/>
  <c r="N1634" i="1"/>
  <c r="P1634" i="1"/>
  <c r="B1638" i="1"/>
  <c r="L1638" i="1"/>
  <c r="N1638" i="1"/>
  <c r="N1877" i="1"/>
  <c r="Q1877" i="1"/>
  <c r="J1877" i="1"/>
  <c r="M1912" i="1"/>
  <c r="N1912" i="1"/>
  <c r="P1917" i="1"/>
  <c r="L1917" i="1"/>
  <c r="A1917" i="1"/>
  <c r="K1942" i="1"/>
  <c r="A1942" i="1"/>
  <c r="M1968" i="1"/>
  <c r="B1968" i="1"/>
  <c r="P1968" i="1"/>
  <c r="A153" i="1"/>
  <c r="P153" i="1"/>
  <c r="M1916" i="1"/>
  <c r="N1876" i="1"/>
  <c r="Q1635" i="1"/>
  <c r="K247" i="1"/>
  <c r="A247" i="1"/>
  <c r="Q1704" i="1"/>
  <c r="M74" i="1"/>
  <c r="M230" i="1"/>
  <c r="B705" i="1"/>
  <c r="A1568" i="1"/>
  <c r="A407" i="1"/>
  <c r="L1968" i="1"/>
  <c r="R1942" i="1"/>
  <c r="L1912" i="1"/>
  <c r="L1877" i="1"/>
  <c r="P1638" i="1"/>
  <c r="A1634" i="1"/>
  <c r="P248" i="1"/>
  <c r="N1967" i="1"/>
  <c r="R1976" i="1"/>
  <c r="K153" i="1"/>
  <c r="K207" i="1"/>
  <c r="N1681" i="1"/>
  <c r="L1681" i="1"/>
  <c r="M1681" i="1"/>
  <c r="B1681" i="1"/>
  <c r="K1681" i="1"/>
  <c r="B398" i="1"/>
  <c r="A390" i="1"/>
  <c r="B390" i="1"/>
  <c r="J1916" i="1"/>
  <c r="L1876" i="1"/>
  <c r="L1991" i="1"/>
  <c r="R230" i="1"/>
  <c r="K407" i="1"/>
  <c r="Q365" i="1"/>
  <c r="A248" i="1"/>
  <c r="R1967" i="1"/>
  <c r="P1712" i="1"/>
  <c r="O1976" i="1"/>
  <c r="P591" i="1"/>
  <c r="J591" i="1"/>
  <c r="O365" i="1"/>
  <c r="O1713" i="1"/>
  <c r="Q1967"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6" i="1"/>
  <c r="K1976" i="1"/>
  <c r="K1705" i="1"/>
  <c r="B1705" i="1"/>
  <c r="N1713" i="1"/>
  <c r="L1713" i="1"/>
  <c r="M1713" i="1"/>
  <c r="A365" i="1"/>
  <c r="R365" i="1"/>
  <c r="M1911" i="1"/>
  <c r="O1911" i="1"/>
  <c r="Q1911" i="1"/>
  <c r="A1911"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4"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0" i="1"/>
  <c r="Q1890" i="1"/>
  <c r="R1890" i="1"/>
  <c r="L1956" i="1"/>
  <c r="B1956" i="1"/>
  <c r="M1956" i="1"/>
  <c r="A1948" i="1"/>
  <c r="Q1948" i="1"/>
  <c r="K1948" i="1"/>
  <c r="O576" i="1"/>
  <c r="M577" i="1"/>
  <c r="A1393" i="1"/>
  <c r="B1364" i="1"/>
  <c r="B1332" i="1"/>
  <c r="J577" i="1"/>
  <c r="A1426" i="1"/>
  <c r="A1402" i="1"/>
  <c r="B1396" i="1"/>
  <c r="A1350" i="1"/>
  <c r="A1318" i="1"/>
  <c r="B1428" i="1"/>
  <c r="A1410" i="1"/>
  <c r="B1404" i="1"/>
  <c r="B1400" i="1"/>
  <c r="A1386" i="1"/>
  <c r="B1380" i="1"/>
  <c r="B1348" i="1"/>
  <c r="K561" i="1"/>
  <c r="L1947" i="1"/>
  <c r="B1957" i="1"/>
  <c r="B1883" i="1"/>
  <c r="B1891"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8" i="1"/>
  <c r="M1942" i="1"/>
  <c r="Q1917" i="1"/>
  <c r="P1912" i="1"/>
  <c r="A1912" i="1"/>
  <c r="K1877" i="1"/>
  <c r="M1638" i="1"/>
  <c r="R1634" i="1"/>
  <c r="N669" i="1"/>
  <c r="J701" i="1"/>
  <c r="J666" i="1"/>
  <c r="A1600" i="1"/>
  <c r="B43" i="1"/>
  <c r="R663" i="1"/>
  <c r="L1976"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2" i="1"/>
  <c r="J1992" i="1"/>
  <c r="L36" i="1"/>
  <c r="Q36" i="1"/>
  <c r="J60" i="1"/>
  <c r="P60" i="1"/>
  <c r="N1644" i="1"/>
  <c r="B1644" i="1"/>
  <c r="L667" i="1"/>
  <c r="A667" i="1"/>
  <c r="Q714" i="1"/>
  <c r="K714" i="1"/>
  <c r="O694" i="1"/>
  <c r="L694" i="1"/>
  <c r="B1575" i="1"/>
  <c r="M1575" i="1"/>
  <c r="A318" i="1"/>
  <c r="K318" i="1"/>
  <c r="K1637" i="1"/>
  <c r="R1637" i="1"/>
  <c r="M1629" i="1"/>
  <c r="L1629" i="1"/>
  <c r="R1629" i="1"/>
  <c r="M1903" i="1"/>
  <c r="B1903" i="1"/>
  <c r="P1903" i="1"/>
  <c r="O1965" i="1"/>
  <c r="A1965" i="1"/>
  <c r="J1965" i="1"/>
  <c r="P232" i="1"/>
  <c r="L232" i="1"/>
  <c r="N232" i="1"/>
  <c r="R455" i="1"/>
  <c r="Q455" i="1"/>
  <c r="A455" i="1"/>
  <c r="L371" i="1"/>
  <c r="K371" i="1"/>
  <c r="J371" i="1"/>
  <c r="P1939" i="1"/>
  <c r="R1844" i="1"/>
  <c r="Q1637" i="1"/>
  <c r="O219" i="1"/>
  <c r="L224" i="1"/>
  <c r="N1901" i="1"/>
  <c r="K1977" i="1"/>
  <c r="K1992" i="1"/>
  <c r="B1992" i="1"/>
  <c r="J2002" i="1"/>
  <c r="Q2017" i="1"/>
  <c r="K309" i="1"/>
  <c r="B1697" i="1"/>
  <c r="O668" i="1"/>
  <c r="Q688" i="1"/>
  <c r="K210" i="1"/>
  <c r="P52" i="1"/>
  <c r="P20" i="1"/>
  <c r="R158" i="1"/>
  <c r="B158" i="1"/>
  <c r="Q1942" i="1"/>
  <c r="B1942" i="1"/>
  <c r="R1917" i="1"/>
  <c r="P1877" i="1"/>
  <c r="Q1638" i="1"/>
  <c r="B317" i="1"/>
  <c r="B1696" i="1"/>
  <c r="P669" i="1"/>
  <c r="P683" i="1"/>
  <c r="N701" i="1"/>
  <c r="O715" i="1"/>
  <c r="K666" i="1"/>
  <c r="Q1600" i="1"/>
  <c r="Q215" i="1"/>
  <c r="O59" i="1"/>
  <c r="L43" i="1"/>
  <c r="N27" i="1"/>
  <c r="O663" i="1"/>
  <c r="L369" i="1"/>
  <c r="J1911" i="1"/>
  <c r="R153" i="1"/>
  <c r="O1874" i="1"/>
  <c r="N15" i="1"/>
  <c r="O371" i="1"/>
  <c r="L1920" i="1"/>
  <c r="R717" i="1"/>
  <c r="O232" i="1"/>
  <c r="P215" i="1"/>
  <c r="P59" i="1"/>
  <c r="P43" i="1"/>
  <c r="P27" i="1"/>
  <c r="M663" i="1"/>
  <c r="N1874" i="1"/>
  <c r="B371" i="1"/>
  <c r="K1920" i="1"/>
  <c r="N1631" i="1"/>
  <c r="L1705" i="1"/>
  <c r="P1705" i="1"/>
  <c r="R1713" i="1"/>
  <c r="J1713" i="1"/>
  <c r="N248" i="1"/>
  <c r="Q248" i="1"/>
  <c r="N365" i="1"/>
  <c r="M365" i="1"/>
  <c r="A1635" i="1"/>
  <c r="R1635" i="1"/>
  <c r="K1916" i="1"/>
  <c r="L1916" i="1"/>
  <c r="M1967" i="1"/>
  <c r="A1967" i="1"/>
  <c r="B230" i="1"/>
  <c r="L230" i="1"/>
  <c r="Q262" i="1"/>
  <c r="J262" i="1"/>
  <c r="A74" i="1"/>
  <c r="O74" i="1"/>
  <c r="B31" i="1"/>
  <c r="K31" i="1"/>
  <c r="L31" i="1"/>
  <c r="L47" i="1"/>
  <c r="A47" i="1"/>
  <c r="Q47" i="1"/>
  <c r="P207" i="1"/>
  <c r="L207" i="1"/>
  <c r="L711" i="1"/>
  <c r="K711" i="1"/>
  <c r="A705" i="1"/>
  <c r="O705" i="1"/>
  <c r="O1629" i="1"/>
  <c r="A1920" i="1"/>
  <c r="M1631" i="1"/>
  <c r="O1634" i="1"/>
  <c r="Q1634" i="1"/>
  <c r="A1638" i="1"/>
  <c r="R1638" i="1"/>
  <c r="J1912" i="1"/>
  <c r="Q1912" i="1"/>
  <c r="A1968" i="1"/>
  <c r="N1968" i="1"/>
  <c r="B153" i="1"/>
  <c r="M153" i="1"/>
  <c r="B1991" i="1"/>
  <c r="K1991" i="1"/>
  <c r="Q1976" i="1"/>
  <c r="A1976" i="1"/>
  <c r="M1976" i="1"/>
  <c r="R715" i="1"/>
  <c r="A715" i="1"/>
  <c r="B666" i="1"/>
  <c r="K1600" i="1"/>
  <c r="M215" i="1"/>
  <c r="Q59" i="1"/>
  <c r="J43" i="1"/>
  <c r="K27" i="1"/>
  <c r="J663" i="1"/>
  <c r="N1976" i="1"/>
  <c r="P1965" i="1"/>
  <c r="N1629" i="1"/>
  <c r="O455" i="1"/>
  <c r="K1903"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6" i="1"/>
  <c r="L1896" i="1"/>
  <c r="N1896" i="1"/>
  <c r="Q1888" i="1"/>
  <c r="R1888" i="1"/>
  <c r="B1962" i="1"/>
  <c r="O1962" i="1"/>
  <c r="P1962" i="1"/>
  <c r="M1962" i="1"/>
  <c r="K1954" i="1"/>
  <c r="M1954" i="1"/>
  <c r="A1954" i="1"/>
  <c r="A1946" i="1"/>
  <c r="P1946" i="1"/>
  <c r="R1946" i="1"/>
  <c r="B1377" i="1"/>
  <c r="A1377" i="1"/>
  <c r="B1345" i="1"/>
  <c r="A1345" i="1"/>
  <c r="R1895" i="1"/>
  <c r="Q1895" i="1"/>
  <c r="M1895" i="1"/>
  <c r="M1887" i="1"/>
  <c r="Q1887" i="1"/>
  <c r="J1887" i="1"/>
  <c r="B1961" i="1"/>
  <c r="Q1961" i="1"/>
  <c r="M1953" i="1"/>
  <c r="P1953"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5" i="1"/>
  <c r="B1950" i="1"/>
  <c r="Q579" i="1"/>
  <c r="B1369" i="1"/>
  <c r="A1369" i="1"/>
  <c r="B1337" i="1"/>
  <c r="A1337" i="1"/>
  <c r="N1534" i="1"/>
  <c r="K1454" i="1"/>
  <c r="N1502" i="1"/>
  <c r="Q1430" i="1"/>
  <c r="M1478" i="1"/>
  <c r="P1550" i="1"/>
  <c r="L1470" i="1"/>
  <c r="L1518" i="1"/>
  <c r="B1518" i="1"/>
  <c r="R790" i="1"/>
  <c r="Q842" i="1"/>
  <c r="R843" i="1"/>
  <c r="K843" i="1"/>
  <c r="L843" i="1"/>
  <c r="N843" i="1"/>
  <c r="Q843" i="1"/>
  <c r="L1961" i="1"/>
  <c r="M1884"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1"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6"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2"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7" i="1"/>
  <c r="B1967" i="1"/>
  <c r="L1911" i="1"/>
  <c r="R262" i="1"/>
  <c r="A262" i="1"/>
  <c r="L1965" i="1"/>
  <c r="P1629" i="1"/>
  <c r="R251" i="1"/>
  <c r="A251" i="1"/>
  <c r="B711" i="1"/>
  <c r="N207" i="1"/>
  <c r="N31" i="1"/>
  <c r="P15" i="1"/>
  <c r="M479" i="1"/>
  <c r="B479" i="1"/>
  <c r="J455" i="1"/>
  <c r="N1920" i="1"/>
  <c r="N1621" i="1"/>
  <c r="N1903"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3"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4" i="1"/>
  <c r="L1874"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7" i="1"/>
  <c r="M262" i="1"/>
  <c r="Q1965" i="1"/>
  <c r="M1874" i="1"/>
  <c r="B1874" i="1"/>
  <c r="K1629" i="1"/>
  <c r="M251" i="1"/>
  <c r="R207" i="1"/>
  <c r="O31" i="1"/>
  <c r="K15" i="1"/>
  <c r="Q479" i="1"/>
  <c r="P371" i="1"/>
  <c r="N455" i="1"/>
  <c r="R1920" i="1"/>
  <c r="B1920" i="1"/>
  <c r="N362" i="1"/>
  <c r="J1621" i="1"/>
  <c r="A1621" i="1"/>
  <c r="J1903" i="1"/>
  <c r="K47" i="1"/>
  <c r="L370" i="1"/>
  <c r="B370" i="1"/>
  <c r="M232" i="1"/>
  <c r="K1631" i="1"/>
  <c r="B1712" i="1"/>
  <c r="O1712" i="1"/>
  <c r="A155" i="1"/>
  <c r="O155" i="1"/>
  <c r="K251" i="1"/>
  <c r="A1705" i="1"/>
  <c r="M1705" i="1"/>
  <c r="L248" i="1"/>
  <c r="O248" i="1"/>
  <c r="K1911" i="1"/>
  <c r="R1911"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7" i="1"/>
  <c r="P1911" i="1"/>
  <c r="K262" i="1"/>
  <c r="N1965" i="1"/>
  <c r="R1874" i="1"/>
  <c r="J1629" i="1"/>
  <c r="A1629" i="1"/>
  <c r="Q251" i="1"/>
  <c r="R711" i="1"/>
  <c r="Q207" i="1"/>
  <c r="J31" i="1"/>
  <c r="Q15" i="1"/>
  <c r="A15" i="1"/>
  <c r="O479" i="1"/>
  <c r="N371" i="1"/>
  <c r="M455" i="1"/>
  <c r="Q1920" i="1"/>
  <c r="K362" i="1"/>
  <c r="A362" i="1"/>
  <c r="P1621" i="1"/>
  <c r="Q1903" i="1"/>
  <c r="A1903" i="1"/>
  <c r="J717" i="1"/>
  <c r="O47" i="1"/>
  <c r="R370" i="1"/>
  <c r="K232" i="1"/>
  <c r="B232" i="1"/>
  <c r="J1631" i="1"/>
  <c r="J153" i="1"/>
  <c r="Q153" i="1"/>
  <c r="N318" i="1"/>
  <c r="O1575" i="1"/>
  <c r="N668" i="1"/>
  <c r="L688" i="1"/>
  <c r="L720" i="1"/>
  <c r="O1601" i="1"/>
  <c r="P211" i="1"/>
  <c r="L52" i="1"/>
  <c r="R28" i="1"/>
  <c r="N153" i="1"/>
  <c r="O262" i="1"/>
  <c r="M1965" i="1"/>
  <c r="J1874" i="1"/>
  <c r="Q1629" i="1"/>
  <c r="J251" i="1"/>
  <c r="B251" i="1"/>
  <c r="J711" i="1"/>
  <c r="O207" i="1"/>
  <c r="P31" i="1"/>
  <c r="R15" i="1"/>
  <c r="N479" i="1"/>
  <c r="A479" i="1"/>
  <c r="M371" i="1"/>
  <c r="L455" i="1"/>
  <c r="O1920" i="1"/>
  <c r="R362" i="1"/>
  <c r="O1621" i="1"/>
  <c r="O1903"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3" i="1"/>
  <c r="J1893" i="1"/>
  <c r="A1893" i="1"/>
  <c r="R1893" i="1"/>
  <c r="B1893" i="1"/>
  <c r="M1893" i="1"/>
  <c r="K1885" i="1"/>
  <c r="P1885" i="1"/>
  <c r="Q1885" i="1"/>
  <c r="R1885" i="1"/>
  <c r="L1885" i="1"/>
  <c r="B1959" i="1"/>
  <c r="M1959" i="1"/>
  <c r="N1959" i="1"/>
  <c r="P1959" i="1"/>
  <c r="R1959" i="1"/>
  <c r="A1951" i="1"/>
  <c r="O1951" i="1"/>
  <c r="M1951" i="1"/>
  <c r="N1951" i="1"/>
  <c r="P1951" i="1"/>
  <c r="R1951"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3" i="1"/>
  <c r="B1951" i="1"/>
  <c r="A1885" i="1"/>
  <c r="R1892" i="1"/>
  <c r="Q1892" i="1"/>
  <c r="K1892" i="1"/>
  <c r="M1892" i="1"/>
  <c r="R1884" i="1"/>
  <c r="K1884" i="1"/>
  <c r="B1884" i="1"/>
  <c r="N1884" i="1"/>
  <c r="N1958" i="1"/>
  <c r="P1958" i="1"/>
  <c r="A1958" i="1"/>
  <c r="Q1958" i="1"/>
  <c r="B1958" i="1"/>
  <c r="L1958" i="1"/>
  <c r="L1950" i="1"/>
  <c r="P1950" i="1"/>
  <c r="Q1950" i="1"/>
  <c r="A1950" i="1"/>
  <c r="K1950"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3" i="1"/>
  <c r="O1958" i="1"/>
  <c r="P1892" i="1"/>
  <c r="L1959" i="1"/>
  <c r="N572" i="1"/>
  <c r="O565" i="1"/>
  <c r="B573" i="1"/>
  <c r="Q577" i="1"/>
  <c r="O731" i="1"/>
  <c r="O737" i="1"/>
  <c r="Q743" i="1"/>
  <c r="N749" i="1"/>
  <c r="Q763" i="1"/>
  <c r="M769" i="1"/>
  <c r="L775" i="1"/>
  <c r="A775" i="1"/>
  <c r="K795" i="1"/>
  <c r="J801" i="1"/>
  <c r="P807" i="1"/>
  <c r="N813" i="1"/>
  <c r="L833" i="1"/>
  <c r="K839" i="1"/>
  <c r="J845" i="1"/>
  <c r="O859" i="1"/>
  <c r="M1570" i="1"/>
  <c r="K1893" i="1"/>
  <c r="M1958" i="1"/>
  <c r="N1892" i="1"/>
  <c r="K1959"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8" i="1"/>
  <c r="L1892" i="1"/>
  <c r="Q1959" i="1"/>
  <c r="R565" i="1"/>
  <c r="M581" i="1"/>
  <c r="A577" i="1"/>
  <c r="K577" i="1"/>
  <c r="L577" i="1"/>
  <c r="N577" i="1"/>
  <c r="O577" i="1"/>
  <c r="P577" i="1"/>
  <c r="R577" i="1"/>
  <c r="Q569" i="1"/>
  <c r="R569" i="1"/>
  <c r="B569" i="1"/>
  <c r="N569" i="1"/>
  <c r="O569" i="1"/>
  <c r="K569" i="1"/>
  <c r="N561" i="1"/>
  <c r="M561" i="1"/>
  <c r="Q561" i="1"/>
  <c r="A561" i="1"/>
  <c r="B561" i="1"/>
  <c r="O561" i="1"/>
  <c r="R561" i="1"/>
  <c r="O1884"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8" i="1"/>
  <c r="B1892" i="1"/>
  <c r="A1959" i="1"/>
  <c r="B1896" i="1"/>
  <c r="O1896" i="1"/>
  <c r="K1896" i="1"/>
  <c r="M1896" i="1"/>
  <c r="P1896" i="1"/>
  <c r="N1888" i="1"/>
  <c r="K1888" i="1"/>
  <c r="M1888" i="1"/>
  <c r="P1888" i="1"/>
  <c r="K1962" i="1"/>
  <c r="Q1962" i="1"/>
  <c r="L1962" i="1"/>
  <c r="N1962" i="1"/>
  <c r="R1954" i="1"/>
  <c r="Q1954" i="1"/>
  <c r="L1954" i="1"/>
  <c r="B1954" i="1"/>
  <c r="Q1946" i="1"/>
  <c r="J1946" i="1"/>
  <c r="K1946" i="1"/>
  <c r="B1946"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0" i="1"/>
  <c r="Q1884" i="1"/>
  <c r="L1951" i="1"/>
  <c r="N1885" i="1"/>
  <c r="N1895" i="1"/>
  <c r="P1895" i="1"/>
  <c r="B1895" i="1"/>
  <c r="K1895" i="1"/>
  <c r="R1887" i="1"/>
  <c r="N1887" i="1"/>
  <c r="P1887" i="1"/>
  <c r="B1887" i="1"/>
  <c r="K1887" i="1"/>
  <c r="A1961" i="1"/>
  <c r="N1961" i="1"/>
  <c r="P1961" i="1"/>
  <c r="R1961" i="1"/>
  <c r="M1961" i="1"/>
  <c r="L1953" i="1"/>
  <c r="N1953" i="1"/>
  <c r="A1953" i="1"/>
  <c r="B1953" i="1"/>
  <c r="R1953"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0" i="1"/>
  <c r="P1884" i="1"/>
  <c r="K1951" i="1"/>
  <c r="M1885" i="1"/>
  <c r="J572" i="1"/>
  <c r="K580" i="1"/>
  <c r="M573" i="1"/>
  <c r="Q570" i="1"/>
  <c r="L561" i="1"/>
  <c r="A569" i="1"/>
  <c r="A843" i="1"/>
  <c r="O843" i="1"/>
  <c r="R1948" i="1"/>
  <c r="R1956" i="1"/>
  <c r="L1882" i="1"/>
  <c r="K1890" i="1"/>
  <c r="P1891" i="1"/>
  <c r="M575" i="1"/>
  <c r="N560" i="1"/>
  <c r="A560" i="1"/>
  <c r="Q576" i="1"/>
  <c r="K559" i="1"/>
  <c r="R567" i="1"/>
  <c r="N1948" i="1"/>
  <c r="N1956" i="1"/>
  <c r="Q1882" i="1"/>
  <c r="N1890" i="1"/>
  <c r="A1949" i="1"/>
  <c r="J1949" i="1"/>
  <c r="R575" i="1"/>
  <c r="O568" i="1"/>
  <c r="N568" i="1"/>
  <c r="J1886" i="1"/>
  <c r="B567" i="1"/>
  <c r="N567" i="1"/>
  <c r="L567" i="1"/>
  <c r="L559" i="1"/>
  <c r="Q559" i="1"/>
  <c r="L1948" i="1"/>
  <c r="A1956" i="1"/>
  <c r="B1882" i="1"/>
  <c r="K1891" i="1"/>
  <c r="P575" i="1"/>
  <c r="O559" i="1"/>
  <c r="A559" i="1"/>
  <c r="O567" i="1"/>
  <c r="B19" i="10" a="1"/>
  <c r="B19" i="10" s="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0" i="1"/>
  <c r="B1422" i="1"/>
  <c r="B1414" i="1"/>
  <c r="B1406" i="1"/>
  <c r="B1398" i="1"/>
  <c r="B1390" i="1"/>
  <c r="B1382" i="1"/>
  <c r="B1376" i="1"/>
  <c r="B1368" i="1"/>
  <c r="B1360" i="1"/>
  <c r="B1352" i="1"/>
  <c r="B1344" i="1"/>
  <c r="B1336" i="1"/>
  <c r="B1328" i="1"/>
  <c r="B1320" i="1"/>
  <c r="A1896" i="1"/>
  <c r="O1961" i="1"/>
  <c r="O1948" i="1"/>
  <c r="J1956" i="1"/>
  <c r="O1882" i="1"/>
  <c r="J1890" i="1"/>
  <c r="J1957" i="1"/>
  <c r="O1883" i="1"/>
  <c r="O1953" i="1"/>
  <c r="O1887" i="1"/>
  <c r="O1892" i="1"/>
  <c r="J1959" i="1"/>
  <c r="O1885" i="1"/>
  <c r="J1960" i="1"/>
  <c r="O1946" i="1"/>
  <c r="J1954" i="1"/>
  <c r="J1888" i="1"/>
  <c r="A1881" i="1"/>
  <c r="O1893" i="1"/>
  <c r="A1887" i="1"/>
  <c r="O1955" i="1"/>
  <c r="O1889" i="1"/>
  <c r="J1897" i="1"/>
  <c r="A1882" i="1"/>
  <c r="J1895" i="1"/>
  <c r="O1949" i="1"/>
  <c r="J1950" i="1"/>
  <c r="J1884" i="1"/>
  <c r="A1884" i="1"/>
  <c r="O1959" i="1"/>
  <c r="O1960" i="1"/>
  <c r="O1888" i="1"/>
  <c r="O1956" i="1"/>
  <c r="O1890" i="1"/>
  <c r="O1957" i="1"/>
  <c r="A1891" i="1"/>
  <c r="O1954" i="1"/>
  <c r="J1962" i="1"/>
  <c r="J1896" i="1"/>
  <c r="J1947" i="1"/>
  <c r="J1881" i="1"/>
  <c r="A1889" i="1"/>
  <c r="A1883" i="1"/>
  <c r="O1895" i="1"/>
  <c r="J1891" i="1"/>
  <c r="J1894" i="1"/>
  <c r="A1888" i="1"/>
  <c r="O1897" i="1"/>
  <c r="J1961" i="1"/>
  <c r="J1948" i="1"/>
  <c r="J1882" i="1"/>
  <c r="A1890" i="1"/>
  <c r="J1883" i="1"/>
  <c r="J1953" i="1"/>
  <c r="A1895" i="1"/>
  <c r="A1894" i="1"/>
  <c r="J1958" i="1"/>
  <c r="J1892" i="1"/>
  <c r="J1951" i="1"/>
  <c r="J1885"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1"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8"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3"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<sst xmlns="http://schemas.openxmlformats.org/spreadsheetml/2006/main" count="19098" uniqueCount="3939">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</sst>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9"/>
      <color indexed="81"/>
      <name val="Tahoma"/>
      <charset val="1"/>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71">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31" fillId="9" borderId="27"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28" fillId="8" borderId="0" xfId="7" applyFill="1" applyAlignment="1">
      <alignment horizontal="left" vertical="center"/>
    </xf>
    <xf numFmtId="0" fontId="28" fillId="17" borderId="0" xfId="7" applyFill="1" applyAlignment="1">
      <alignment horizontal="left" vertical="center"/>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0" fontId="28" fillId="8" borderId="0" xfId="7" applyFill="1" applyAlignment="1">
      <alignment horizontal="left"/>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xf numFmtId="0" fontId="0" fillId="0" borderId="0" xfId="0" applyFont="1"/>
    <xf numFmtId="49" fontId="0" fillId="0" borderId="0" xfId="0" applyNumberFormat="1" applyAlignment="1"/>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1" dT="2021-05-24T22:05:02.77" personId="{811026A2-74EF-4287-974D-D90683F22217}" id="{C12E46EA-3F96-434D-AD07-C9DAE30A70F4}">
    <text>Several Vensim variables are grouped under the same policy lever in the web app for this policy.</text>
  </threadedComment>
  <threadedComment ref="B108" dT="2021-05-24T22:19:40.61" personId="{811026A2-74EF-4287-974D-D90683F22217}" id="{A29A373E-8B2B-4B45-BF1E-AC6A2B5F3C17}">
    <text>Several Vensim variables are grouped under the same policy lever in the web app for this policy.</text>
  </threadedComment>
  <threadedComment ref="D113" dT="2020-08-19T00:06:43.00" personId="{811026A2-74EF-4287-974D-D90683F22217}" id="{4879F214-E99D-4D42-8C39-70789BBBC99D}">
    <text>Leave this cell blank.</text>
  </threadedComment>
  <threadedComment ref="D114" dT="2020-08-19T00:06:43.00" personId="{811026A2-74EF-4287-974D-D90683F22217}" id="{29C92E86-4989-4367-A9C0-46D156A7CEBB}">
    <text>Leave this cell blank.</text>
  </threadedComment>
  <threadedComment ref="D115" dT="2020-08-19T00:06:43.00" personId="{811026A2-74EF-4287-974D-D90683F22217}" id="{8C94AB36-0C9D-4D5F-A64A-5E1836200BD4}">
    <text>Leave this cell blank.</text>
  </threadedComment>
  <threadedComment ref="D117" dT="2020-08-19T00:06:43.00" personId="{811026A2-74EF-4287-974D-D90683F22217}" id="{0785BC27-69F5-4B43-8886-6AB6B3A1C38C}">
    <text>Leave this cell blank.</text>
  </threadedComment>
  <threadedComment ref="D118" dT="2020-08-19T00:06:43.00" personId="{811026A2-74EF-4287-974D-D90683F22217}" id="{4E6A3C34-D015-4798-8B15-C2C63B01F6C3}">
    <text>Leave this cell blank.</text>
  </threadedComment>
  <threadedComment ref="D119" dT="2020-08-19T00:06:43.00" personId="{811026A2-74EF-4287-974D-D90683F22217}" id="{7355F6F6-D3AD-4011-944E-FCE1A44D743D}">
    <text>Leave this cell blank.</text>
  </threadedComment>
  <threadedComment ref="D120" dT="2020-08-19T00:06:43.00" personId="{811026A2-74EF-4287-974D-D90683F22217}" id="{52DDC055-DFE6-4C4D-97FC-B38B71C63DF3}">
    <text>Leave this cell blank.</text>
  </threadedComment>
  <threadedComment ref="D122" dT="2020-08-19T00:06:43.00" personId="{811026A2-74EF-4287-974D-D90683F22217}" id="{0EFD8687-3DDE-4CBD-AEA3-EE622A1F5ED4}">
    <text>Leave this cell blank.</text>
  </threadedComment>
  <threadedComment ref="D123" dT="2020-08-19T00:06:43.00" personId="{811026A2-74EF-4287-974D-D90683F22217}" id="{4F677542-9574-41F5-9B11-3E8FA1978897}">
    <text>Leave this cell blank.</text>
  </threadedComment>
  <threadedComment ref="D124" dT="2020-08-19T00:06:43.00" personId="{811026A2-74EF-4287-974D-D90683F22217}" id="{C6EC601F-FF77-423D-9BE3-C8F28EB3F9D6}">
    <text>Leave this cell blank.</text>
  </threadedComment>
  <threadedComment ref="D125" dT="2020-08-19T00:06:43.00" personId="{811026A2-74EF-4287-974D-D90683F22217}" id="{A5E5F926-8C26-4331-A7DC-EFA14653951A}">
    <text>Leave this cell blank.</text>
  </threadedComment>
  <threadedComment ref="E12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5" workbookViewId="0">
      <selection activeCell="B17" sqref="B17"/>
    </sheetView>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2758</v>
      </c>
    </row>
    <row r="11" spans="1:2" x14ac:dyDescent="0.35">
      <c r="A11" s="41"/>
    </row>
    <row r="12" spans="1:2" x14ac:dyDescent="0.35">
      <c r="A12" t="s">
        <v>108</v>
      </c>
    </row>
    <row r="13" spans="1:2" x14ac:dyDescent="0.35">
      <c r="A13" t="s">
        <v>109</v>
      </c>
    </row>
    <row r="14" spans="1:2" x14ac:dyDescent="0.35">
      <c r="A14" t="s">
        <v>110</v>
      </c>
    </row>
    <row r="16" spans="1:2" x14ac:dyDescent="0.35">
      <c r="A16" s="42" t="s">
        <v>2844</v>
      </c>
      <c r="B16" s="159"/>
    </row>
    <row r="17" spans="1:3" x14ac:dyDescent="0.35">
      <c r="A17" t="s">
        <v>2827</v>
      </c>
      <c r="B17" s="20">
        <f>MAX(PolicyLevers!H:H)</f>
        <v>2771</v>
      </c>
    </row>
    <row r="18" spans="1:3" x14ac:dyDescent="0.35">
      <c r="A18" t="s">
        <v>2843</v>
      </c>
      <c r="B18" s="20" t="str" cm="1">
        <f t="array" ref="B18">IF(MIN(IF(COUNTIF(PolicyLevers!$H$2:$H$2026,PolicyLevers!$H$2:$H$2026)&gt;1,PolicyLevers!$H$2:$H$2026, ""))=0,"No duplicate ID numbers",MIN(IF(COUNTIF(PolicyLevers!$H$2:$H$2026,PolicyLevers!$H$2:$H$2026)&gt;1,PolicyLevers!$H$2:$H$2026, "")))</f>
        <v>No duplicate ID numbers</v>
      </c>
    </row>
    <row r="19" spans="1:3" ht="29" x14ac:dyDescent="0.35">
      <c r="A19" s="1" t="s">
        <v>2963</v>
      </c>
      <c r="B19" s="20" t="str" cm="1">
        <f t="array" ref="B19">IF(MIN(IF((NOT(ISNUMBER(PolicyLevers!$H$2:$H$2026)))*(ISTEXT(PolicyLevers!$I$2:$I$2026)),ROW(PolicyLevers!$H$2:$H$2026)))=0,"No missing ID numbers",MIN(IF((NOT(ISNUMBER(PolicyLevers!$H$2:$H$2026)))*(ISTEXT(PolicyLevers!$I$2:$I$2026)),ROW(PolicyLevers!$H$2:$H$2026))))</f>
        <v>No missing ID numbers</v>
      </c>
    </row>
    <row r="21" spans="1:3" x14ac:dyDescent="0.35">
      <c r="A21" s="42" t="s">
        <v>3196</v>
      </c>
      <c r="B21" s="159"/>
    </row>
    <row r="22" spans="1:3" x14ac:dyDescent="0.35">
      <c r="A22" t="s">
        <v>3190</v>
      </c>
    </row>
    <row r="23" spans="1:3" x14ac:dyDescent="0.35">
      <c r="A23" t="s">
        <v>3191</v>
      </c>
    </row>
    <row r="24" spans="1:3" x14ac:dyDescent="0.35">
      <c r="A24" t="s">
        <v>3192</v>
      </c>
    </row>
    <row r="25" spans="1:3" x14ac:dyDescent="0.35">
      <c r="A25" t="s">
        <v>3193</v>
      </c>
    </row>
    <row r="27" spans="1:3" x14ac:dyDescent="0.35">
      <c r="A27" s="42" t="s">
        <v>3194</v>
      </c>
      <c r="B27" s="159"/>
      <c r="C27" s="159"/>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2" t="s">
        <v>3195</v>
      </c>
      <c r="B46" s="159"/>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5"/>
  <sheetViews>
    <sheetView topLeftCell="A14" zoomScale="54" workbookViewId="0">
      <selection activeCell="C18" sqref="C18"/>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3171</v>
      </c>
      <c r="M1"/>
    </row>
    <row r="2" spans="1:14" x14ac:dyDescent="0.35">
      <c r="A2" s="16" t="s">
        <v>3172</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35">
      <c r="A5" s="317" t="s">
        <v>4</v>
      </c>
      <c r="B5" s="317" t="s">
        <v>2450</v>
      </c>
      <c r="C5" t="s">
        <v>3441</v>
      </c>
      <c r="D5" s="317" t="s">
        <v>2451</v>
      </c>
      <c r="E5" s="317" t="s">
        <v>2452</v>
      </c>
      <c r="F5" s="389">
        <v>-1</v>
      </c>
      <c r="G5" s="389">
        <v>3</v>
      </c>
      <c r="H5" s="389">
        <v>0.1</v>
      </c>
      <c r="I5" s="317" t="s">
        <v>2870</v>
      </c>
      <c r="J5" s="314" t="s">
        <v>3853</v>
      </c>
      <c r="K5" s="317"/>
      <c r="L5" s="317" t="s">
        <v>2690</v>
      </c>
      <c r="M5" s="388" t="s">
        <v>3188</v>
      </c>
    </row>
    <row r="6" spans="1:14" x14ac:dyDescent="0.3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35">
      <c r="A7" s="317" t="s">
        <v>4</v>
      </c>
      <c r="B7" s="317" t="s">
        <v>3416</v>
      </c>
      <c r="C7" t="s">
        <v>3418</v>
      </c>
      <c r="D7" s="317" t="s">
        <v>3420</v>
      </c>
      <c r="E7" t="s">
        <v>3421</v>
      </c>
      <c r="F7" s="392">
        <v>-45000</v>
      </c>
      <c r="G7" s="392">
        <v>50000</v>
      </c>
      <c r="H7" s="392">
        <v>100</v>
      </c>
      <c r="I7" s="392" t="s">
        <v>3423</v>
      </c>
      <c r="J7" s="393" t="s">
        <v>3854</v>
      </c>
      <c r="K7" s="387" t="s">
        <v>458</v>
      </c>
      <c r="L7" s="387" t="s">
        <v>459</v>
      </c>
      <c r="M7" s="391" t="s">
        <v>460</v>
      </c>
    </row>
    <row r="8" spans="1:14" x14ac:dyDescent="0.35">
      <c r="A8" s="317" t="s">
        <v>4</v>
      </c>
      <c r="B8" s="317" t="s">
        <v>3417</v>
      </c>
      <c r="C8" t="s">
        <v>3419</v>
      </c>
      <c r="D8" s="317" t="s">
        <v>3420</v>
      </c>
      <c r="E8" t="s">
        <v>3422</v>
      </c>
      <c r="F8" s="392">
        <v>-45000</v>
      </c>
      <c r="G8" s="392">
        <v>50000</v>
      </c>
      <c r="H8" s="392">
        <v>100</v>
      </c>
      <c r="I8" s="392" t="s">
        <v>3423</v>
      </c>
      <c r="J8" s="393" t="s">
        <v>3855</v>
      </c>
      <c r="K8" s="387" t="s">
        <v>458</v>
      </c>
      <c r="L8" s="387" t="s">
        <v>459</v>
      </c>
      <c r="M8" s="391"/>
    </row>
    <row r="9" spans="1:14" x14ac:dyDescent="0.3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3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3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3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188.5" x14ac:dyDescent="0.35">
      <c r="A14" s="317" t="s">
        <v>4</v>
      </c>
      <c r="B14" s="317" t="s">
        <v>3850</v>
      </c>
      <c r="C14" t="s">
        <v>3828</v>
      </c>
      <c r="D14" s="317" t="s">
        <v>3409</v>
      </c>
      <c r="E14" t="s">
        <v>3410</v>
      </c>
      <c r="F14" s="394">
        <v>-1</v>
      </c>
      <c r="G14" s="394">
        <v>1</v>
      </c>
      <c r="H14" s="394">
        <v>0.01</v>
      </c>
      <c r="I14" s="370" t="s">
        <v>3646</v>
      </c>
      <c r="J14" s="45" t="s">
        <v>3856</v>
      </c>
      <c r="K14" s="387" t="s">
        <v>461</v>
      </c>
      <c r="L14" s="387" t="s">
        <v>462</v>
      </c>
      <c r="M14" s="388" t="s">
        <v>3173</v>
      </c>
    </row>
    <row r="15" spans="1:14" x14ac:dyDescent="0.35">
      <c r="A15" s="317" t="s">
        <v>4</v>
      </c>
      <c r="B15" s="317" t="s">
        <v>3413</v>
      </c>
      <c r="C15" t="s">
        <v>3414</v>
      </c>
      <c r="D15" s="317" t="s">
        <v>3409</v>
      </c>
      <c r="E15" t="s">
        <v>3411</v>
      </c>
      <c r="F15" s="397">
        <v>0</v>
      </c>
      <c r="G15" s="397">
        <v>1</v>
      </c>
      <c r="H15" s="397">
        <v>1</v>
      </c>
      <c r="I15" s="370" t="s">
        <v>29</v>
      </c>
      <c r="J15" s="370" t="s">
        <v>3412</v>
      </c>
      <c r="K15" s="387"/>
      <c r="L15" s="387"/>
    </row>
    <row r="16" spans="1:14" x14ac:dyDescent="0.35">
      <c r="A16" s="317" t="s">
        <v>4</v>
      </c>
      <c r="B16" s="317" t="s">
        <v>3598</v>
      </c>
      <c r="C16" t="s">
        <v>3599</v>
      </c>
      <c r="D16" s="317" t="s">
        <v>3600</v>
      </c>
      <c r="E16" t="s">
        <v>3601</v>
      </c>
      <c r="F16" s="397">
        <v>-50</v>
      </c>
      <c r="G16" s="397">
        <v>50</v>
      </c>
      <c r="H16" s="397">
        <v>1</v>
      </c>
      <c r="I16" s="370" t="s">
        <v>3645</v>
      </c>
      <c r="J16" s="370" t="s">
        <v>3776</v>
      </c>
      <c r="K16" s="387"/>
      <c r="L16" s="387"/>
    </row>
    <row r="17" spans="1:14" ht="29" x14ac:dyDescent="0.35">
      <c r="A17" t="s">
        <v>4</v>
      </c>
      <c r="B17" t="s">
        <v>3851</v>
      </c>
      <c r="C17" t="s">
        <v>3761</v>
      </c>
      <c r="D17" s="317" t="s">
        <v>3409</v>
      </c>
      <c r="E17" t="s">
        <v>3760</v>
      </c>
      <c r="F17" s="397">
        <v>0</v>
      </c>
      <c r="G17" s="397">
        <v>1</v>
      </c>
      <c r="H17" s="397">
        <v>1</v>
      </c>
      <c r="I17" s="370" t="s">
        <v>29</v>
      </c>
      <c r="J17" s="45" t="s">
        <v>3857</v>
      </c>
      <c r="K17" s="387"/>
      <c r="L17" s="387"/>
    </row>
    <row r="18" spans="1:14" x14ac:dyDescent="0.35">
      <c r="A18" t="s">
        <v>4</v>
      </c>
      <c r="B18" t="s">
        <v>3936</v>
      </c>
      <c r="C18" t="s">
        <v>3937</v>
      </c>
      <c r="D18" s="469" t="s">
        <v>463</v>
      </c>
      <c r="E18" s="184"/>
      <c r="F18" s="397">
        <v>0</v>
      </c>
      <c r="G18" s="397">
        <v>1</v>
      </c>
      <c r="H18" s="397">
        <v>1</v>
      </c>
      <c r="I18" s="370" t="s">
        <v>29</v>
      </c>
      <c r="J18" s="470" t="s">
        <v>3938</v>
      </c>
      <c r="K18" s="387"/>
      <c r="L18" s="387"/>
    </row>
    <row r="19" spans="1:14" x14ac:dyDescent="0.35">
      <c r="A19" t="s">
        <v>71</v>
      </c>
      <c r="B19" t="s">
        <v>15</v>
      </c>
      <c r="C19" t="s">
        <v>2482</v>
      </c>
      <c r="D19" t="s">
        <v>15</v>
      </c>
      <c r="E19" t="s">
        <v>2481</v>
      </c>
      <c r="F19" s="394">
        <v>0</v>
      </c>
      <c r="G19" s="394">
        <v>1</v>
      </c>
      <c r="H19" s="394">
        <v>0.01</v>
      </c>
      <c r="I19" s="370" t="s">
        <v>113</v>
      </c>
      <c r="J19" s="370" t="s">
        <v>3662</v>
      </c>
      <c r="K19" s="370" t="s">
        <v>195</v>
      </c>
      <c r="L19" s="314" t="s">
        <v>196</v>
      </c>
      <c r="M19" s="395" t="s">
        <v>3176</v>
      </c>
    </row>
    <row r="20" spans="1:14" x14ac:dyDescent="0.35">
      <c r="A20" t="s">
        <v>71</v>
      </c>
      <c r="B20" t="s">
        <v>100</v>
      </c>
      <c r="C20" t="s">
        <v>298</v>
      </c>
      <c r="D20" t="s">
        <v>100</v>
      </c>
      <c r="E20" t="s">
        <v>2295</v>
      </c>
      <c r="F20" s="394">
        <v>0</v>
      </c>
      <c r="G20" s="394">
        <v>0.75</v>
      </c>
      <c r="H20" s="394">
        <v>0.01</v>
      </c>
      <c r="I20" s="370" t="s">
        <v>30</v>
      </c>
      <c r="J20" s="370" t="s">
        <v>3177</v>
      </c>
      <c r="K20" s="370" t="s">
        <v>197</v>
      </c>
      <c r="L20" s="314" t="s">
        <v>198</v>
      </c>
      <c r="M20" s="395" t="s">
        <v>146</v>
      </c>
      <c r="N20" s="370" t="s">
        <v>428</v>
      </c>
    </row>
    <row r="21" spans="1:14" x14ac:dyDescent="0.35">
      <c r="A21" t="s">
        <v>71</v>
      </c>
      <c r="B21" t="s">
        <v>14</v>
      </c>
      <c r="C21" t="s">
        <v>7</v>
      </c>
      <c r="D21" t="s">
        <v>14</v>
      </c>
      <c r="E21" t="s">
        <v>2294</v>
      </c>
      <c r="F21">
        <v>0</v>
      </c>
      <c r="G21">
        <v>1</v>
      </c>
      <c r="H21">
        <v>1</v>
      </c>
      <c r="I21" s="370" t="s">
        <v>29</v>
      </c>
      <c r="J21" s="370" t="s">
        <v>2306</v>
      </c>
      <c r="K21" s="370" t="s">
        <v>199</v>
      </c>
      <c r="L21" s="314" t="s">
        <v>200</v>
      </c>
    </row>
    <row r="22" spans="1:14" x14ac:dyDescent="0.35">
      <c r="A22" t="s">
        <v>71</v>
      </c>
      <c r="B22" t="s">
        <v>258</v>
      </c>
      <c r="C22" t="s">
        <v>299</v>
      </c>
      <c r="D22" s="20" t="s">
        <v>344</v>
      </c>
      <c r="E22" t="s">
        <v>2293</v>
      </c>
      <c r="F22">
        <v>0</v>
      </c>
      <c r="G22" s="13">
        <f>ROUND(MaxBoundCalculations!B172,2)</f>
        <v>0.24</v>
      </c>
      <c r="H22" s="399">
        <v>5.0000000000000001E-3</v>
      </c>
      <c r="I22" s="370" t="s">
        <v>259</v>
      </c>
      <c r="J22" s="370" t="s">
        <v>2299</v>
      </c>
      <c r="K22" s="370" t="s">
        <v>260</v>
      </c>
      <c r="L22" s="314" t="s">
        <v>261</v>
      </c>
      <c r="M22" s="396" t="s">
        <v>303</v>
      </c>
      <c r="N22" s="314" t="s">
        <v>394</v>
      </c>
    </row>
    <row r="23" spans="1:14" x14ac:dyDescent="0.35">
      <c r="A23" t="s">
        <v>71</v>
      </c>
      <c r="B23" t="s">
        <v>262</v>
      </c>
      <c r="C23" t="s">
        <v>3436</v>
      </c>
      <c r="D23" s="20" t="s">
        <v>344</v>
      </c>
      <c r="E23" t="s">
        <v>2292</v>
      </c>
      <c r="F23">
        <v>0</v>
      </c>
      <c r="G23" s="394">
        <v>0.5</v>
      </c>
      <c r="H23" s="13">
        <v>0.01</v>
      </c>
      <c r="I23" s="370" t="s">
        <v>265</v>
      </c>
      <c r="J23" s="370" t="s">
        <v>3437</v>
      </c>
      <c r="K23" s="370" t="s">
        <v>263</v>
      </c>
      <c r="L23" s="314" t="s">
        <v>264</v>
      </c>
      <c r="M23" s="396" t="s">
        <v>304</v>
      </c>
      <c r="N23" s="400"/>
    </row>
    <row r="24" spans="1:14" x14ac:dyDescent="0.35">
      <c r="A24" t="s">
        <v>71</v>
      </c>
      <c r="B24" t="s">
        <v>3714</v>
      </c>
      <c r="C24" t="s">
        <v>3715</v>
      </c>
      <c r="D24" s="20" t="s">
        <v>344</v>
      </c>
      <c r="E24" t="s">
        <v>3716</v>
      </c>
      <c r="F24">
        <v>0</v>
      </c>
      <c r="G24" s="39">
        <v>600000</v>
      </c>
      <c r="H24" s="39">
        <v>5000</v>
      </c>
      <c r="I24" s="370" t="s">
        <v>3717</v>
      </c>
      <c r="J24" s="370" t="s">
        <v>3725</v>
      </c>
      <c r="K24" s="370"/>
      <c r="L24" s="314"/>
    </row>
    <row r="25" spans="1:14" x14ac:dyDescent="0.35">
      <c r="A25" t="s">
        <v>71</v>
      </c>
      <c r="B25" t="s">
        <v>3772</v>
      </c>
      <c r="C25" t="s">
        <v>3771</v>
      </c>
      <c r="D25" s="20" t="s">
        <v>344</v>
      </c>
      <c r="E25" t="s">
        <v>3773</v>
      </c>
      <c r="F25">
        <v>0</v>
      </c>
      <c r="G25">
        <v>1</v>
      </c>
      <c r="H25">
        <v>1</v>
      </c>
      <c r="I25" s="370" t="s">
        <v>29</v>
      </c>
      <c r="J25" s="370" t="s">
        <v>3858</v>
      </c>
      <c r="K25" s="370"/>
      <c r="L25" s="314"/>
    </row>
    <row r="26" spans="1:14" x14ac:dyDescent="0.35">
      <c r="A26" t="s">
        <v>71</v>
      </c>
      <c r="B26" t="s">
        <v>13</v>
      </c>
      <c r="C26" t="s">
        <v>126</v>
      </c>
      <c r="D26" t="s">
        <v>13</v>
      </c>
      <c r="E26" t="s">
        <v>2291</v>
      </c>
      <c r="F26">
        <v>0</v>
      </c>
      <c r="G26">
        <v>1</v>
      </c>
      <c r="H26">
        <v>1</v>
      </c>
      <c r="I26" s="370" t="s">
        <v>29</v>
      </c>
      <c r="J26" s="370" t="s">
        <v>2930</v>
      </c>
      <c r="K26" s="370" t="s">
        <v>201</v>
      </c>
      <c r="L26" s="314" t="s">
        <v>202</v>
      </c>
      <c r="M26" s="396" t="s">
        <v>74</v>
      </c>
      <c r="N26" s="400"/>
    </row>
    <row r="27" spans="1:14" x14ac:dyDescent="0.35">
      <c r="A27" t="s">
        <v>71</v>
      </c>
      <c r="B27" t="s">
        <v>2459</v>
      </c>
      <c r="C27" t="s">
        <v>2458</v>
      </c>
      <c r="D27" t="s">
        <v>16</v>
      </c>
      <c r="E27" t="s">
        <v>2290</v>
      </c>
      <c r="F27" s="394">
        <v>0</v>
      </c>
      <c r="G27" s="394">
        <v>0.5</v>
      </c>
      <c r="H27" s="394">
        <v>0.01</v>
      </c>
      <c r="I27" s="370" t="s">
        <v>2460</v>
      </c>
      <c r="J27" s="370" t="s">
        <v>3648</v>
      </c>
      <c r="K27" s="370" t="s">
        <v>203</v>
      </c>
      <c r="L27" s="314" t="s">
        <v>204</v>
      </c>
      <c r="M27" s="395" t="s">
        <v>150</v>
      </c>
    </row>
    <row r="28" spans="1:14" x14ac:dyDescent="0.35">
      <c r="A28" t="s">
        <v>71</v>
      </c>
      <c r="B28" t="s">
        <v>12</v>
      </c>
      <c r="C28" t="s">
        <v>6</v>
      </c>
      <c r="D28" t="s">
        <v>12</v>
      </c>
      <c r="E28" t="s">
        <v>2289</v>
      </c>
      <c r="F28">
        <v>0</v>
      </c>
      <c r="G28">
        <v>1</v>
      </c>
      <c r="H28">
        <v>1</v>
      </c>
      <c r="I28" s="370" t="s">
        <v>29</v>
      </c>
      <c r="J28" s="370" t="s">
        <v>3178</v>
      </c>
      <c r="K28" s="370" t="s">
        <v>205</v>
      </c>
      <c r="L28" s="314" t="s">
        <v>206</v>
      </c>
    </row>
    <row r="29" spans="1:14" x14ac:dyDescent="0.35">
      <c r="A29" s="317" t="s">
        <v>8</v>
      </c>
      <c r="B29" s="317" t="s">
        <v>327</v>
      </c>
      <c r="C29" t="s">
        <v>328</v>
      </c>
      <c r="D29" s="317" t="s">
        <v>327</v>
      </c>
      <c r="E29" t="s">
        <v>2288</v>
      </c>
      <c r="F29" s="317">
        <v>0</v>
      </c>
      <c r="G29" s="317">
        <v>1</v>
      </c>
      <c r="H29" s="317">
        <v>1</v>
      </c>
      <c r="I29" s="314" t="s">
        <v>29</v>
      </c>
      <c r="J29" s="370" t="s">
        <v>3179</v>
      </c>
      <c r="K29" s="370" t="s">
        <v>329</v>
      </c>
      <c r="L29" s="314" t="s">
        <v>330</v>
      </c>
    </row>
    <row r="30" spans="1:14" x14ac:dyDescent="0.35">
      <c r="A30" s="317" t="s">
        <v>8</v>
      </c>
      <c r="B30" s="317" t="s">
        <v>3718</v>
      </c>
      <c r="C30" t="s">
        <v>3719</v>
      </c>
      <c r="D30" s="317" t="s">
        <v>3718</v>
      </c>
      <c r="E30" t="s">
        <v>3720</v>
      </c>
      <c r="F30" s="317">
        <v>0</v>
      </c>
      <c r="G30" s="317">
        <v>1</v>
      </c>
      <c r="H30" s="317">
        <v>1</v>
      </c>
      <c r="I30" s="314" t="s">
        <v>29</v>
      </c>
      <c r="J30" s="370" t="s">
        <v>3721</v>
      </c>
      <c r="K30" s="370"/>
      <c r="L30" s="314"/>
    </row>
    <row r="31" spans="1:14" x14ac:dyDescent="0.35">
      <c r="A31" t="s">
        <v>8</v>
      </c>
      <c r="B31" s="370" t="s">
        <v>3109</v>
      </c>
      <c r="C31" t="s">
        <v>3907</v>
      </c>
      <c r="D31" s="370" t="s">
        <v>3109</v>
      </c>
      <c r="E31" t="s">
        <v>3908</v>
      </c>
      <c r="F31" s="394">
        <v>0</v>
      </c>
      <c r="G31" s="13">
        <v>1</v>
      </c>
      <c r="H31" s="13">
        <v>0.01</v>
      </c>
      <c r="I31" s="370" t="s">
        <v>34</v>
      </c>
      <c r="J31" s="370" t="s">
        <v>3875</v>
      </c>
      <c r="K31" s="370" t="s">
        <v>2446</v>
      </c>
      <c r="L31" s="314" t="s">
        <v>2447</v>
      </c>
      <c r="M31" s="396" t="s">
        <v>148</v>
      </c>
    </row>
    <row r="32" spans="1:14" x14ac:dyDescent="0.35">
      <c r="A32" t="s">
        <v>8</v>
      </c>
      <c r="B32" s="370" t="s">
        <v>3906</v>
      </c>
      <c r="C32" t="s">
        <v>2735</v>
      </c>
      <c r="D32" s="370" t="s">
        <v>3906</v>
      </c>
      <c r="E32" t="s">
        <v>2279</v>
      </c>
      <c r="F32" s="394">
        <v>0</v>
      </c>
      <c r="G32" s="13">
        <v>1</v>
      </c>
      <c r="H32" s="13">
        <v>0.01</v>
      </c>
      <c r="I32" s="370" t="s">
        <v>34</v>
      </c>
      <c r="J32" s="370" t="s">
        <v>3909</v>
      </c>
      <c r="K32" s="370"/>
      <c r="L32" s="314"/>
      <c r="M32" s="396"/>
    </row>
    <row r="33" spans="1:14" x14ac:dyDescent="0.35">
      <c r="A33" t="s">
        <v>8</v>
      </c>
      <c r="B33" s="370" t="s">
        <v>3520</v>
      </c>
      <c r="C33" t="s">
        <v>3521</v>
      </c>
      <c r="D33" s="184"/>
      <c r="E33" s="184"/>
      <c r="F33" s="317">
        <v>0</v>
      </c>
      <c r="G33" s="317">
        <v>1</v>
      </c>
      <c r="H33" s="317">
        <v>1</v>
      </c>
      <c r="I33" s="314" t="s">
        <v>29</v>
      </c>
      <c r="J33" s="370" t="s">
        <v>3522</v>
      </c>
      <c r="K33" s="370"/>
      <c r="L33" s="314"/>
      <c r="M33" s="396"/>
    </row>
    <row r="34" spans="1:14" x14ac:dyDescent="0.35">
      <c r="A34" t="s">
        <v>8</v>
      </c>
      <c r="B34" s="370" t="s">
        <v>3706</v>
      </c>
      <c r="C34" t="s">
        <v>3707</v>
      </c>
      <c r="D34" s="370" t="s">
        <v>3109</v>
      </c>
      <c r="E34" t="s">
        <v>3704</v>
      </c>
      <c r="F34" s="317">
        <v>0</v>
      </c>
      <c r="G34" s="317">
        <v>1</v>
      </c>
      <c r="H34" s="317">
        <v>1</v>
      </c>
      <c r="I34" s="317" t="s">
        <v>29</v>
      </c>
      <c r="J34" s="370" t="s">
        <v>3705</v>
      </c>
      <c r="K34" s="370"/>
      <c r="L34" s="314"/>
      <c r="M34" s="396"/>
    </row>
    <row r="35" spans="1:14" x14ac:dyDescent="0.35">
      <c r="A35" s="317" t="s">
        <v>8</v>
      </c>
      <c r="B35" s="317" t="s">
        <v>266</v>
      </c>
      <c r="C35" t="s">
        <v>269</v>
      </c>
      <c r="D35" s="317" t="s">
        <v>345</v>
      </c>
      <c r="E35" t="s">
        <v>2287</v>
      </c>
      <c r="F35" s="386">
        <v>-0.5</v>
      </c>
      <c r="G35" s="386">
        <v>1</v>
      </c>
      <c r="H35" s="386">
        <v>0.02</v>
      </c>
      <c r="I35" s="314" t="s">
        <v>270</v>
      </c>
      <c r="J35" s="370" t="s">
        <v>2307</v>
      </c>
      <c r="K35" s="370" t="s">
        <v>272</v>
      </c>
      <c r="L35" s="314" t="s">
        <v>274</v>
      </c>
      <c r="M35" s="396" t="s">
        <v>305</v>
      </c>
    </row>
    <row r="36" spans="1:14" x14ac:dyDescent="0.35">
      <c r="A36" s="317" t="s">
        <v>8</v>
      </c>
      <c r="B36" s="317" t="s">
        <v>267</v>
      </c>
      <c r="C36" t="s">
        <v>268</v>
      </c>
      <c r="D36" s="317" t="s">
        <v>345</v>
      </c>
      <c r="E36" t="s">
        <v>2286</v>
      </c>
      <c r="F36" s="386">
        <v>-0.5</v>
      </c>
      <c r="G36" s="386">
        <v>1</v>
      </c>
      <c r="H36" s="386">
        <v>0.02</v>
      </c>
      <c r="I36" s="314" t="s">
        <v>271</v>
      </c>
      <c r="J36" s="370" t="s">
        <v>2308</v>
      </c>
      <c r="K36" s="370" t="s">
        <v>273</v>
      </c>
      <c r="L36" s="314" t="s">
        <v>274</v>
      </c>
      <c r="M36" s="396" t="s">
        <v>305</v>
      </c>
    </row>
    <row r="37" spans="1:14" x14ac:dyDescent="0.35">
      <c r="A37" t="s">
        <v>8</v>
      </c>
      <c r="B37" t="s">
        <v>301</v>
      </c>
      <c r="C37" t="s">
        <v>300</v>
      </c>
      <c r="D37" t="s">
        <v>301</v>
      </c>
      <c r="E37" t="s">
        <v>2285</v>
      </c>
      <c r="F37">
        <v>0</v>
      </c>
      <c r="G37">
        <v>1</v>
      </c>
      <c r="H37">
        <v>1</v>
      </c>
      <c r="I37" s="370" t="s">
        <v>29</v>
      </c>
    </row>
    <row r="38" spans="1:14" x14ac:dyDescent="0.35">
      <c r="A38" t="s">
        <v>8</v>
      </c>
      <c r="B38" t="s">
        <v>3458</v>
      </c>
      <c r="C38" t="s">
        <v>3459</v>
      </c>
      <c r="D38" t="s">
        <v>3460</v>
      </c>
      <c r="E38" t="s">
        <v>3615</v>
      </c>
      <c r="F38" s="317">
        <v>0</v>
      </c>
      <c r="G38" s="404">
        <v>1</v>
      </c>
      <c r="H38" s="317">
        <v>1</v>
      </c>
      <c r="I38" s="317" t="s">
        <v>3461</v>
      </c>
      <c r="J38" s="370" t="s">
        <v>3462</v>
      </c>
      <c r="K38" s="370"/>
      <c r="L38" s="314"/>
      <c r="M38" s="41" t="s">
        <v>3463</v>
      </c>
    </row>
    <row r="39" spans="1:14" x14ac:dyDescent="0.35">
      <c r="A39" t="s">
        <v>8</v>
      </c>
      <c r="B39" t="s">
        <v>17</v>
      </c>
      <c r="C39" t="s">
        <v>27</v>
      </c>
      <c r="D39" t="s">
        <v>17</v>
      </c>
      <c r="E39" t="s">
        <v>2284</v>
      </c>
      <c r="F39" s="394">
        <v>0</v>
      </c>
      <c r="G39" s="13">
        <v>1</v>
      </c>
      <c r="H39" s="13">
        <v>0.01</v>
      </c>
      <c r="I39" s="370" t="s">
        <v>33</v>
      </c>
      <c r="J39" s="370" t="s">
        <v>3649</v>
      </c>
      <c r="K39" s="370" t="s">
        <v>207</v>
      </c>
      <c r="L39" s="314" t="s">
        <v>208</v>
      </c>
      <c r="M39" s="395" t="s">
        <v>150</v>
      </c>
    </row>
    <row r="40" spans="1:14" x14ac:dyDescent="0.35">
      <c r="A40" t="s">
        <v>8</v>
      </c>
      <c r="B40" t="s">
        <v>128</v>
      </c>
      <c r="C40" t="s">
        <v>127</v>
      </c>
      <c r="D40" t="s">
        <v>128</v>
      </c>
      <c r="E40" t="s">
        <v>2283</v>
      </c>
      <c r="F40" s="39">
        <v>0</v>
      </c>
      <c r="G40" s="39">
        <v>25000</v>
      </c>
      <c r="H40" s="39">
        <v>500</v>
      </c>
      <c r="I40" s="370" t="s">
        <v>185</v>
      </c>
      <c r="J40" s="370" t="s">
        <v>3663</v>
      </c>
      <c r="K40" s="370" t="s">
        <v>209</v>
      </c>
      <c r="L40" s="314" t="s">
        <v>210</v>
      </c>
      <c r="M40" s="395" t="s">
        <v>147</v>
      </c>
      <c r="N40" s="370" t="s">
        <v>186</v>
      </c>
    </row>
    <row r="41" spans="1:14" x14ac:dyDescent="0.35">
      <c r="A41" t="s">
        <v>8</v>
      </c>
      <c r="B41" t="s">
        <v>3003</v>
      </c>
      <c r="C41" t="s">
        <v>3004</v>
      </c>
      <c r="D41" t="s">
        <v>3003</v>
      </c>
      <c r="E41" s="184"/>
      <c r="F41">
        <v>0</v>
      </c>
      <c r="G41">
        <v>1</v>
      </c>
      <c r="H41">
        <v>1</v>
      </c>
      <c r="I41" s="370" t="s">
        <v>29</v>
      </c>
      <c r="J41" s="393" t="s">
        <v>3859</v>
      </c>
    </row>
    <row r="42" spans="1:14" x14ac:dyDescent="0.35">
      <c r="A42" t="s">
        <v>8</v>
      </c>
      <c r="B42" t="s">
        <v>59</v>
      </c>
      <c r="C42" t="s">
        <v>129</v>
      </c>
      <c r="D42" t="s">
        <v>59</v>
      </c>
      <c r="E42" s="184"/>
      <c r="F42">
        <v>0</v>
      </c>
      <c r="G42">
        <v>1</v>
      </c>
      <c r="H42">
        <v>1</v>
      </c>
      <c r="I42" s="370" t="s">
        <v>29</v>
      </c>
      <c r="J42" s="393" t="s">
        <v>3823</v>
      </c>
    </row>
    <row r="43" spans="1:14" x14ac:dyDescent="0.35">
      <c r="A43" t="s">
        <v>8</v>
      </c>
      <c r="B43" t="s">
        <v>3675</v>
      </c>
      <c r="C43" t="s">
        <v>3676</v>
      </c>
      <c r="D43" t="s">
        <v>3675</v>
      </c>
      <c r="E43" s="184"/>
      <c r="F43">
        <v>0</v>
      </c>
      <c r="G43">
        <v>1</v>
      </c>
      <c r="H43">
        <v>1</v>
      </c>
      <c r="I43" s="370" t="s">
        <v>29</v>
      </c>
      <c r="J43" s="393" t="s">
        <v>3860</v>
      </c>
    </row>
    <row r="44" spans="1:14" x14ac:dyDescent="0.35">
      <c r="A44" t="s">
        <v>8</v>
      </c>
      <c r="B44" t="s">
        <v>356</v>
      </c>
      <c r="C44" t="s">
        <v>357</v>
      </c>
      <c r="D44" t="s">
        <v>356</v>
      </c>
      <c r="E44" t="s">
        <v>2282</v>
      </c>
      <c r="F44">
        <v>0</v>
      </c>
      <c r="G44">
        <v>1</v>
      </c>
      <c r="H44">
        <v>1</v>
      </c>
      <c r="I44" s="370" t="s">
        <v>29</v>
      </c>
      <c r="J44" s="370"/>
    </row>
    <row r="45" spans="1:14" x14ac:dyDescent="0.35">
      <c r="A45" s="317" t="s">
        <v>8</v>
      </c>
      <c r="B45" s="317" t="s">
        <v>3862</v>
      </c>
      <c r="C45" t="s">
        <v>254</v>
      </c>
      <c r="D45" s="317" t="s">
        <v>253</v>
      </c>
      <c r="E45" t="s">
        <v>2281</v>
      </c>
      <c r="F45" s="386">
        <v>-0.3</v>
      </c>
      <c r="G45" s="386">
        <v>0.6</v>
      </c>
      <c r="H45" s="386">
        <v>0.01</v>
      </c>
      <c r="I45" s="314" t="s">
        <v>255</v>
      </c>
      <c r="J45" s="370" t="s">
        <v>3861</v>
      </c>
      <c r="K45" s="314" t="s">
        <v>2242</v>
      </c>
      <c r="L45" s="314" t="s">
        <v>256</v>
      </c>
      <c r="M45" s="395" t="s">
        <v>3186</v>
      </c>
    </row>
    <row r="46" spans="1:14" x14ac:dyDescent="0.35">
      <c r="A46" s="317" t="s">
        <v>8</v>
      </c>
      <c r="B46" s="319" t="s">
        <v>2321</v>
      </c>
      <c r="C46" t="s">
        <v>2322</v>
      </c>
      <c r="D46" s="319" t="s">
        <v>2321</v>
      </c>
      <c r="E46" s="317" t="s">
        <v>2323</v>
      </c>
      <c r="F46" s="386">
        <v>0</v>
      </c>
      <c r="G46" s="386">
        <v>0.9</v>
      </c>
      <c r="H46" s="386">
        <v>0.01</v>
      </c>
      <c r="I46" s="314" t="s">
        <v>2324</v>
      </c>
      <c r="J46" s="370" t="s">
        <v>3180</v>
      </c>
      <c r="K46" s="314" t="s">
        <v>2376</v>
      </c>
      <c r="L46" s="314" t="s">
        <v>2375</v>
      </c>
    </row>
    <row r="47" spans="1:14" x14ac:dyDescent="0.35">
      <c r="A47" s="317" t="s">
        <v>8</v>
      </c>
      <c r="B47" s="317" t="s">
        <v>250</v>
      </c>
      <c r="C47" t="s">
        <v>280</v>
      </c>
      <c r="D47" s="317" t="s">
        <v>346</v>
      </c>
      <c r="E47" t="s">
        <v>2280</v>
      </c>
      <c r="F47" s="386">
        <v>0</v>
      </c>
      <c r="G47" s="386">
        <v>0.4</v>
      </c>
      <c r="H47" s="386">
        <v>0.01</v>
      </c>
      <c r="I47" s="314" t="s">
        <v>251</v>
      </c>
      <c r="J47" s="370" t="s">
        <v>2300</v>
      </c>
      <c r="K47" s="314" t="s">
        <v>2243</v>
      </c>
      <c r="L47" s="314" t="s">
        <v>252</v>
      </c>
      <c r="M47" s="396" t="s">
        <v>306</v>
      </c>
    </row>
    <row r="48" spans="1:14" x14ac:dyDescent="0.35">
      <c r="A48" s="317" t="s">
        <v>8</v>
      </c>
      <c r="B48" t="s">
        <v>2781</v>
      </c>
      <c r="C48" t="s">
        <v>2783</v>
      </c>
      <c r="D48" t="s">
        <v>2781</v>
      </c>
      <c r="E48" t="s">
        <v>2784</v>
      </c>
      <c r="F48" s="386">
        <v>0</v>
      </c>
      <c r="G48" s="386">
        <v>0.95</v>
      </c>
      <c r="H48" s="386">
        <v>0.01</v>
      </c>
      <c r="I48" s="314" t="s">
        <v>2785</v>
      </c>
      <c r="J48" s="370" t="s">
        <v>3876</v>
      </c>
      <c r="K48" s="370" t="s">
        <v>211</v>
      </c>
      <c r="L48" s="314"/>
      <c r="M48" s="395" t="s">
        <v>3185</v>
      </c>
    </row>
    <row r="49" spans="1:14" x14ac:dyDescent="0.35">
      <c r="A49" t="s">
        <v>8</v>
      </c>
      <c r="B49" t="s">
        <v>18</v>
      </c>
      <c r="C49" t="s">
        <v>130</v>
      </c>
      <c r="D49" t="s">
        <v>18</v>
      </c>
      <c r="E49" t="s">
        <v>2782</v>
      </c>
      <c r="F49" s="317">
        <v>0</v>
      </c>
      <c r="G49" s="317">
        <v>60</v>
      </c>
      <c r="H49" s="317">
        <v>1</v>
      </c>
      <c r="I49" s="317" t="str">
        <f>UnitControlCenter!$B$56</f>
        <v>$/MWh</v>
      </c>
      <c r="J49" s="370" t="s">
        <v>3877</v>
      </c>
      <c r="K49" s="370" t="s">
        <v>211</v>
      </c>
      <c r="L49" s="314" t="s">
        <v>212</v>
      </c>
      <c r="M49" s="395" t="s">
        <v>149</v>
      </c>
    </row>
    <row r="50" spans="1:14" x14ac:dyDescent="0.35">
      <c r="A50" t="s">
        <v>8</v>
      </c>
      <c r="B50" t="s">
        <v>3550</v>
      </c>
      <c r="C50" t="s">
        <v>3551</v>
      </c>
      <c r="D50" t="s">
        <v>3552</v>
      </c>
      <c r="E50" t="s">
        <v>3553</v>
      </c>
      <c r="F50" s="394">
        <v>0</v>
      </c>
      <c r="G50" s="13">
        <v>1</v>
      </c>
      <c r="H50" s="13">
        <v>0.01</v>
      </c>
      <c r="I50" s="317" t="s">
        <v>3554</v>
      </c>
      <c r="J50" s="370" t="s">
        <v>3555</v>
      </c>
      <c r="K50" s="370"/>
      <c r="L50" s="314"/>
      <c r="M50" s="395"/>
    </row>
    <row r="51" spans="1:14" x14ac:dyDescent="0.35">
      <c r="A51" t="s">
        <v>8</v>
      </c>
      <c r="B51" t="s">
        <v>3820</v>
      </c>
      <c r="C51" t="s">
        <v>3821</v>
      </c>
      <c r="D51" t="s">
        <v>3603</v>
      </c>
      <c r="E51" t="s">
        <v>3822</v>
      </c>
      <c r="F51" s="401">
        <v>-100</v>
      </c>
      <c r="G51">
        <v>100</v>
      </c>
      <c r="H51">
        <v>1</v>
      </c>
      <c r="I51" s="370" t="s">
        <v>3645</v>
      </c>
      <c r="J51" s="370" t="s">
        <v>3863</v>
      </c>
      <c r="K51" s="370"/>
      <c r="L51" s="314"/>
      <c r="M51" s="395"/>
    </row>
    <row r="52" spans="1:14" x14ac:dyDescent="0.35">
      <c r="A52" t="s">
        <v>8</v>
      </c>
      <c r="B52" t="s">
        <v>3604</v>
      </c>
      <c r="C52" t="s">
        <v>3602</v>
      </c>
      <c r="D52" t="s">
        <v>3603</v>
      </c>
      <c r="E52" t="s">
        <v>3607</v>
      </c>
      <c r="F52" s="401">
        <v>-100</v>
      </c>
      <c r="G52">
        <v>100</v>
      </c>
      <c r="H52">
        <v>1</v>
      </c>
      <c r="I52" s="370" t="s">
        <v>3645</v>
      </c>
      <c r="J52" s="370" t="s">
        <v>3777</v>
      </c>
      <c r="K52" s="370"/>
      <c r="L52" s="314"/>
      <c r="M52" s="395"/>
    </row>
    <row r="53" spans="1:14" x14ac:dyDescent="0.35">
      <c r="A53" t="s">
        <v>8</v>
      </c>
      <c r="B53" t="s">
        <v>3605</v>
      </c>
      <c r="C53" t="s">
        <v>3606</v>
      </c>
      <c r="D53" t="s">
        <v>3603</v>
      </c>
      <c r="E53" t="s">
        <v>3608</v>
      </c>
      <c r="F53" s="394">
        <v>-1</v>
      </c>
      <c r="G53" s="13">
        <v>1</v>
      </c>
      <c r="H53" s="13">
        <v>0.01</v>
      </c>
      <c r="I53" s="317" t="s">
        <v>3609</v>
      </c>
      <c r="J53" s="370" t="s">
        <v>3778</v>
      </c>
      <c r="K53" s="370"/>
      <c r="L53" s="314"/>
      <c r="M53" s="395"/>
    </row>
    <row r="54" spans="1:14" x14ac:dyDescent="0.35">
      <c r="A54" t="s">
        <v>8</v>
      </c>
      <c r="B54" t="s">
        <v>3610</v>
      </c>
      <c r="C54" t="s">
        <v>3611</v>
      </c>
      <c r="D54" t="s">
        <v>3610</v>
      </c>
      <c r="E54" t="s">
        <v>3612</v>
      </c>
      <c r="F54" s="401">
        <v>-100</v>
      </c>
      <c r="G54">
        <v>100</v>
      </c>
      <c r="H54">
        <v>1</v>
      </c>
      <c r="I54" s="317" t="s">
        <v>3613</v>
      </c>
      <c r="J54" s="370" t="s">
        <v>3614</v>
      </c>
      <c r="K54" s="370"/>
      <c r="L54" s="314"/>
      <c r="M54" s="395"/>
    </row>
    <row r="55" spans="1:14" x14ac:dyDescent="0.35">
      <c r="A55" t="s">
        <v>9</v>
      </c>
      <c r="B55" t="s">
        <v>3205</v>
      </c>
      <c r="C55" t="s">
        <v>3169</v>
      </c>
      <c r="D55" t="s">
        <v>3205</v>
      </c>
      <c r="E55" t="s">
        <v>3170</v>
      </c>
      <c r="F55" s="386">
        <v>0</v>
      </c>
      <c r="G55" s="386">
        <v>0.5</v>
      </c>
      <c r="H55" s="386">
        <v>0.01</v>
      </c>
      <c r="I55" s="314" t="s">
        <v>3168</v>
      </c>
      <c r="J55" s="370" t="s">
        <v>3206</v>
      </c>
    </row>
    <row r="56" spans="1:14" x14ac:dyDescent="0.35">
      <c r="A56" t="s">
        <v>9</v>
      </c>
      <c r="B56" t="s">
        <v>26</v>
      </c>
      <c r="C56" t="s">
        <v>3006</v>
      </c>
      <c r="D56" t="s">
        <v>3007</v>
      </c>
      <c r="E56" t="s">
        <v>3005</v>
      </c>
      <c r="F56" s="394">
        <v>0</v>
      </c>
      <c r="G56" s="13">
        <v>1</v>
      </c>
      <c r="H56" s="13">
        <v>0.01</v>
      </c>
      <c r="I56" s="370" t="s">
        <v>2808</v>
      </c>
      <c r="J56" s="370" t="s">
        <v>3008</v>
      </c>
      <c r="K56" s="370" t="s">
        <v>238</v>
      </c>
      <c r="L56" s="314" t="s">
        <v>239</v>
      </c>
    </row>
    <row r="57" spans="1:14" x14ac:dyDescent="0.35">
      <c r="A57" t="s">
        <v>9</v>
      </c>
      <c r="B57" t="s">
        <v>3769</v>
      </c>
      <c r="C57" t="s">
        <v>3768</v>
      </c>
      <c r="D57" t="s">
        <v>3007</v>
      </c>
      <c r="E57" t="s">
        <v>3770</v>
      </c>
      <c r="F57">
        <v>0</v>
      </c>
      <c r="G57">
        <v>1</v>
      </c>
      <c r="H57">
        <v>1</v>
      </c>
      <c r="I57" s="370" t="s">
        <v>29</v>
      </c>
      <c r="J57" s="370" t="s">
        <v>3864</v>
      </c>
      <c r="K57" s="370" t="s">
        <v>238</v>
      </c>
      <c r="L57" s="314" t="s">
        <v>239</v>
      </c>
    </row>
    <row r="58" spans="1:14" x14ac:dyDescent="0.35">
      <c r="A58" t="s">
        <v>9</v>
      </c>
      <c r="B58" t="s">
        <v>20</v>
      </c>
      <c r="C58" t="s">
        <v>2763</v>
      </c>
      <c r="D58" t="s">
        <v>20</v>
      </c>
      <c r="E58" t="s">
        <v>2764</v>
      </c>
      <c r="F58" s="394">
        <v>0</v>
      </c>
      <c r="G58" s="13">
        <v>1</v>
      </c>
      <c r="H58" s="13">
        <v>0.01</v>
      </c>
      <c r="I58" s="370" t="s">
        <v>33</v>
      </c>
      <c r="J58" s="370" t="s">
        <v>2388</v>
      </c>
      <c r="K58" s="370" t="s">
        <v>213</v>
      </c>
      <c r="L58" s="314" t="s">
        <v>214</v>
      </c>
      <c r="M58" s="395" t="s">
        <v>2389</v>
      </c>
    </row>
    <row r="59" spans="1:14" x14ac:dyDescent="0.35">
      <c r="A59" t="s">
        <v>9</v>
      </c>
      <c r="B59" t="s">
        <v>24</v>
      </c>
      <c r="C59" t="s">
        <v>281</v>
      </c>
      <c r="D59" t="s">
        <v>24</v>
      </c>
      <c r="E59" t="s">
        <v>2278</v>
      </c>
      <c r="F59" s="394">
        <v>0</v>
      </c>
      <c r="G59" s="13">
        <v>1</v>
      </c>
      <c r="H59" s="13">
        <v>0.01</v>
      </c>
      <c r="I59" s="370" t="s">
        <v>33</v>
      </c>
      <c r="J59" s="370" t="s">
        <v>2301</v>
      </c>
      <c r="K59" s="370" t="s">
        <v>215</v>
      </c>
      <c r="L59" s="314" t="s">
        <v>216</v>
      </c>
      <c r="M59" s="395" t="s">
        <v>150</v>
      </c>
    </row>
    <row r="60" spans="1:14" x14ac:dyDescent="0.35">
      <c r="A60" t="s">
        <v>9</v>
      </c>
      <c r="B60" t="s">
        <v>22</v>
      </c>
      <c r="C60" t="s">
        <v>58</v>
      </c>
      <c r="D60" t="s">
        <v>22</v>
      </c>
      <c r="E60" t="s">
        <v>2277</v>
      </c>
      <c r="F60" s="394">
        <v>0</v>
      </c>
      <c r="G60" s="13">
        <v>1</v>
      </c>
      <c r="H60" s="13">
        <v>0.01</v>
      </c>
      <c r="I60" s="370" t="s">
        <v>33</v>
      </c>
      <c r="J60" s="370" t="s">
        <v>2302</v>
      </c>
      <c r="K60" s="370" t="s">
        <v>217</v>
      </c>
      <c r="L60" s="314" t="s">
        <v>218</v>
      </c>
      <c r="M60" s="395" t="s">
        <v>150</v>
      </c>
    </row>
    <row r="61" spans="1:14" x14ac:dyDescent="0.35">
      <c r="A61" t="s">
        <v>9</v>
      </c>
      <c r="B61" t="s">
        <v>101</v>
      </c>
      <c r="C61" t="s">
        <v>282</v>
      </c>
      <c r="D61" t="s">
        <v>101</v>
      </c>
      <c r="E61" t="s">
        <v>2276</v>
      </c>
      <c r="F61" s="13">
        <v>0</v>
      </c>
      <c r="G61" s="13">
        <v>0.25</v>
      </c>
      <c r="H61" s="13">
        <v>0.01</v>
      </c>
      <c r="I61" s="370" t="s">
        <v>30</v>
      </c>
      <c r="J61" s="370" t="s">
        <v>3012</v>
      </c>
      <c r="K61" s="370" t="s">
        <v>219</v>
      </c>
      <c r="L61" s="314" t="s">
        <v>220</v>
      </c>
      <c r="M61" s="396" t="s">
        <v>2255</v>
      </c>
      <c r="N61" s="314" t="s">
        <v>2255</v>
      </c>
    </row>
    <row r="62" spans="1:14" x14ac:dyDescent="0.35">
      <c r="A62" t="s">
        <v>9</v>
      </c>
      <c r="B62" t="s">
        <v>23</v>
      </c>
      <c r="C62" t="s">
        <v>283</v>
      </c>
      <c r="D62" t="s">
        <v>23</v>
      </c>
      <c r="E62" t="s">
        <v>2275</v>
      </c>
      <c r="F62" s="394">
        <v>0</v>
      </c>
      <c r="G62" s="13">
        <v>1</v>
      </c>
      <c r="H62" s="13">
        <v>0.01</v>
      </c>
      <c r="I62" s="370" t="s">
        <v>33</v>
      </c>
      <c r="J62" s="370" t="s">
        <v>2303</v>
      </c>
      <c r="K62" s="370" t="s">
        <v>221</v>
      </c>
      <c r="L62" s="314" t="s">
        <v>222</v>
      </c>
      <c r="M62" s="395" t="s">
        <v>150</v>
      </c>
    </row>
    <row r="63" spans="1:14" x14ac:dyDescent="0.35">
      <c r="A63" t="s">
        <v>9</v>
      </c>
      <c r="B63" t="s">
        <v>3512</v>
      </c>
      <c r="C63" t="s">
        <v>3514</v>
      </c>
      <c r="D63" t="s">
        <v>3512</v>
      </c>
      <c r="E63" t="s">
        <v>3516</v>
      </c>
      <c r="F63" s="394">
        <v>0</v>
      </c>
      <c r="G63" s="394">
        <v>1</v>
      </c>
      <c r="H63" s="13">
        <v>0.01</v>
      </c>
      <c r="I63" s="370" t="s">
        <v>2409</v>
      </c>
      <c r="J63" s="370" t="s">
        <v>3519</v>
      </c>
      <c r="K63" s="370" t="s">
        <v>223</v>
      </c>
      <c r="L63" s="314" t="s">
        <v>2697</v>
      </c>
      <c r="M63" s="395"/>
    </row>
    <row r="64" spans="1:14" x14ac:dyDescent="0.35">
      <c r="A64" s="317" t="s">
        <v>9</v>
      </c>
      <c r="B64" s="317" t="s">
        <v>2768</v>
      </c>
      <c r="C64" t="s">
        <v>2771</v>
      </c>
      <c r="D64" s="317" t="s">
        <v>2775</v>
      </c>
      <c r="E64" s="317" t="s">
        <v>2776</v>
      </c>
      <c r="F64" s="390">
        <v>0</v>
      </c>
      <c r="G64" s="386">
        <v>1</v>
      </c>
      <c r="H64" s="386">
        <v>0.01</v>
      </c>
      <c r="I64" s="314" t="s">
        <v>33</v>
      </c>
      <c r="J64" s="314" t="s">
        <v>3657</v>
      </c>
      <c r="K64" s="314" t="s">
        <v>2257</v>
      </c>
      <c r="L64" s="314" t="s">
        <v>2258</v>
      </c>
      <c r="M64" s="396" t="s">
        <v>150</v>
      </c>
    </row>
    <row r="65" spans="1:14" x14ac:dyDescent="0.35">
      <c r="A65" s="317" t="s">
        <v>9</v>
      </c>
      <c r="B65" s="317" t="s">
        <v>2769</v>
      </c>
      <c r="C65" t="s">
        <v>2772</v>
      </c>
      <c r="D65" s="317" t="s">
        <v>2775</v>
      </c>
      <c r="E65" s="317" t="s">
        <v>2777</v>
      </c>
      <c r="F65" s="390">
        <v>0</v>
      </c>
      <c r="G65" s="386">
        <v>1</v>
      </c>
      <c r="H65" s="386">
        <v>0.01</v>
      </c>
      <c r="I65" s="314" t="s">
        <v>33</v>
      </c>
      <c r="J65" s="314" t="s">
        <v>3658</v>
      </c>
      <c r="K65" s="314" t="s">
        <v>2257</v>
      </c>
      <c r="L65" s="314" t="s">
        <v>2258</v>
      </c>
      <c r="M65" s="396"/>
    </row>
    <row r="66" spans="1:14" x14ac:dyDescent="0.35">
      <c r="A66" s="317" t="s">
        <v>9</v>
      </c>
      <c r="B66" s="317" t="s">
        <v>2770</v>
      </c>
      <c r="C66" t="s">
        <v>2773</v>
      </c>
      <c r="D66" s="317" t="s">
        <v>2775</v>
      </c>
      <c r="E66" s="317" t="s">
        <v>2778</v>
      </c>
      <c r="F66" s="390">
        <v>0</v>
      </c>
      <c r="G66" s="386">
        <v>1</v>
      </c>
      <c r="H66" s="386">
        <v>0.01</v>
      </c>
      <c r="I66" s="314" t="s">
        <v>33</v>
      </c>
      <c r="J66" s="314" t="s">
        <v>3659</v>
      </c>
      <c r="K66" s="314" t="s">
        <v>2257</v>
      </c>
      <c r="L66" s="314" t="s">
        <v>2258</v>
      </c>
      <c r="M66" s="396"/>
    </row>
    <row r="67" spans="1:14" x14ac:dyDescent="0.35">
      <c r="A67" s="317" t="s">
        <v>9</v>
      </c>
      <c r="B67" s="317" t="s">
        <v>2780</v>
      </c>
      <c r="C67" t="s">
        <v>2774</v>
      </c>
      <c r="D67" s="317" t="s">
        <v>2775</v>
      </c>
      <c r="E67" s="317" t="s">
        <v>2779</v>
      </c>
      <c r="F67" s="390">
        <v>0</v>
      </c>
      <c r="G67" s="386">
        <v>1</v>
      </c>
      <c r="H67" s="386">
        <v>0.01</v>
      </c>
      <c r="I67" s="314" t="s">
        <v>33</v>
      </c>
      <c r="J67" s="314" t="s">
        <v>3660</v>
      </c>
      <c r="K67" s="314" t="s">
        <v>2257</v>
      </c>
      <c r="L67" s="314" t="s">
        <v>2258</v>
      </c>
      <c r="M67" s="396"/>
    </row>
    <row r="68" spans="1:14" x14ac:dyDescent="0.35">
      <c r="A68" t="s">
        <v>9</v>
      </c>
      <c r="B68" t="s">
        <v>3722</v>
      </c>
      <c r="C68" t="s">
        <v>3747</v>
      </c>
      <c r="D68" t="s">
        <v>3722</v>
      </c>
      <c r="E68" s="317" t="s">
        <v>3723</v>
      </c>
      <c r="F68" s="390">
        <v>0</v>
      </c>
      <c r="G68" s="386">
        <v>1</v>
      </c>
      <c r="H68" s="386">
        <v>0.01</v>
      </c>
      <c r="I68" s="314" t="s">
        <v>33</v>
      </c>
      <c r="J68" s="314" t="s">
        <v>3724</v>
      </c>
      <c r="K68" s="314"/>
      <c r="L68" s="314"/>
      <c r="M68" s="396"/>
    </row>
    <row r="69" spans="1:14" x14ac:dyDescent="0.35">
      <c r="A69" t="s">
        <v>9</v>
      </c>
      <c r="B69" t="s">
        <v>3513</v>
      </c>
      <c r="C69" t="s">
        <v>3515</v>
      </c>
      <c r="D69" t="s">
        <v>3513</v>
      </c>
      <c r="E69" t="s">
        <v>3517</v>
      </c>
      <c r="F69" s="394">
        <v>0</v>
      </c>
      <c r="G69" s="394">
        <v>1</v>
      </c>
      <c r="H69" s="13">
        <v>0.01</v>
      </c>
      <c r="I69" s="370" t="s">
        <v>2409</v>
      </c>
      <c r="J69" s="370" t="s">
        <v>3518</v>
      </c>
      <c r="K69" s="370" t="s">
        <v>223</v>
      </c>
      <c r="L69" s="314" t="s">
        <v>2697</v>
      </c>
      <c r="M69" s="395"/>
    </row>
    <row r="70" spans="1:14" x14ac:dyDescent="0.35">
      <c r="A70" t="s">
        <v>9</v>
      </c>
      <c r="B70" t="s">
        <v>2434</v>
      </c>
      <c r="C70" t="s">
        <v>2433</v>
      </c>
      <c r="D70" t="s">
        <v>2434</v>
      </c>
      <c r="E70" t="s">
        <v>2436</v>
      </c>
      <c r="F70" s="394">
        <v>0</v>
      </c>
      <c r="G70" s="13">
        <v>1</v>
      </c>
      <c r="H70" s="13">
        <v>0.01</v>
      </c>
      <c r="I70" s="370" t="s">
        <v>2437</v>
      </c>
      <c r="J70" s="370" t="s">
        <v>3181</v>
      </c>
      <c r="K70" s="370"/>
      <c r="L70" s="314" t="s">
        <v>2692</v>
      </c>
      <c r="M70" s="395" t="s">
        <v>3184</v>
      </c>
    </row>
    <row r="71" spans="1:14" x14ac:dyDescent="0.35">
      <c r="A71" t="s">
        <v>9</v>
      </c>
      <c r="B71" t="s">
        <v>21</v>
      </c>
      <c r="C71" t="s">
        <v>284</v>
      </c>
      <c r="D71" s="20" t="s">
        <v>347</v>
      </c>
      <c r="E71" t="s">
        <v>2274</v>
      </c>
      <c r="F71" s="394">
        <v>0</v>
      </c>
      <c r="G71" s="13">
        <v>1</v>
      </c>
      <c r="H71" s="13">
        <v>0.01</v>
      </c>
      <c r="I71" s="370" t="s">
        <v>33</v>
      </c>
      <c r="J71" s="370" t="s">
        <v>3655</v>
      </c>
      <c r="K71" s="370" t="s">
        <v>224</v>
      </c>
      <c r="L71" s="314" t="s">
        <v>225</v>
      </c>
      <c r="M71" s="395"/>
    </row>
    <row r="72" spans="1:14" x14ac:dyDescent="0.35">
      <c r="A72" t="s">
        <v>9</v>
      </c>
      <c r="B72" t="s">
        <v>19</v>
      </c>
      <c r="C72" t="s">
        <v>285</v>
      </c>
      <c r="D72" s="20" t="s">
        <v>347</v>
      </c>
      <c r="E72" t="s">
        <v>2273</v>
      </c>
      <c r="F72" s="394">
        <v>0</v>
      </c>
      <c r="G72" s="13">
        <v>1</v>
      </c>
      <c r="H72" s="13">
        <v>0.01</v>
      </c>
      <c r="I72" s="370" t="s">
        <v>33</v>
      </c>
      <c r="J72" s="370" t="s">
        <v>3656</v>
      </c>
      <c r="K72" s="370" t="s">
        <v>226</v>
      </c>
      <c r="L72" s="314" t="s">
        <v>227</v>
      </c>
      <c r="M72" s="395"/>
    </row>
    <row r="73" spans="1:14" x14ac:dyDescent="0.35">
      <c r="A73" t="s">
        <v>9</v>
      </c>
      <c r="B73" t="s">
        <v>3213</v>
      </c>
      <c r="C73" t="s">
        <v>3214</v>
      </c>
      <c r="D73" t="s">
        <v>3213</v>
      </c>
      <c r="E73" t="s">
        <v>3215</v>
      </c>
      <c r="F73" s="394">
        <v>0</v>
      </c>
      <c r="G73" s="13">
        <v>1</v>
      </c>
      <c r="H73" s="13">
        <v>0.01</v>
      </c>
      <c r="I73" s="370" t="s">
        <v>33</v>
      </c>
      <c r="J73" s="370" t="s">
        <v>3661</v>
      </c>
      <c r="K73" s="370"/>
      <c r="L73" s="314"/>
      <c r="M73" s="395"/>
    </row>
    <row r="74" spans="1:14" ht="58" x14ac:dyDescent="0.35">
      <c r="A74" t="s">
        <v>9</v>
      </c>
      <c r="B74" t="s">
        <v>3780</v>
      </c>
      <c r="C74" t="s">
        <v>3763</v>
      </c>
      <c r="D74" t="s">
        <v>3781</v>
      </c>
      <c r="E74" t="s">
        <v>3782</v>
      </c>
      <c r="F74">
        <v>0</v>
      </c>
      <c r="G74">
        <v>1</v>
      </c>
      <c r="H74">
        <v>1</v>
      </c>
      <c r="I74" s="370" t="s">
        <v>29</v>
      </c>
      <c r="J74" s="45" t="s">
        <v>3865</v>
      </c>
      <c r="K74" s="370"/>
      <c r="L74" s="314"/>
      <c r="M74" s="395"/>
    </row>
    <row r="75" spans="1:14" x14ac:dyDescent="0.35">
      <c r="A75" t="s">
        <v>9</v>
      </c>
      <c r="B75" t="s">
        <v>2486</v>
      </c>
      <c r="C75" t="s">
        <v>2487</v>
      </c>
      <c r="D75" t="s">
        <v>2487</v>
      </c>
      <c r="E75" t="s">
        <v>2488</v>
      </c>
      <c r="F75" s="394">
        <v>0</v>
      </c>
      <c r="G75" s="13">
        <v>1</v>
      </c>
      <c r="H75" s="13">
        <v>0.01</v>
      </c>
      <c r="I75" s="370" t="s">
        <v>2489</v>
      </c>
      <c r="J75" s="370" t="s">
        <v>3664</v>
      </c>
      <c r="K75" s="370"/>
      <c r="L75" s="314" t="s">
        <v>2693</v>
      </c>
      <c r="M75" s="395" t="s">
        <v>150</v>
      </c>
    </row>
    <row r="76" spans="1:14" x14ac:dyDescent="0.35">
      <c r="A76" t="s">
        <v>132</v>
      </c>
      <c r="B76" t="s">
        <v>134</v>
      </c>
      <c r="C76" t="s">
        <v>429</v>
      </c>
      <c r="D76" t="s">
        <v>134</v>
      </c>
      <c r="E76" t="s">
        <v>2272</v>
      </c>
      <c r="F76" s="394">
        <v>-3</v>
      </c>
      <c r="G76" s="13">
        <v>1</v>
      </c>
      <c r="H76" s="13">
        <v>0.01</v>
      </c>
      <c r="I76" s="370" t="s">
        <v>33</v>
      </c>
      <c r="J76" s="370" t="s">
        <v>3866</v>
      </c>
      <c r="K76" s="370" t="s">
        <v>228</v>
      </c>
      <c r="L76" s="314" t="s">
        <v>229</v>
      </c>
      <c r="M76" s="395" t="s">
        <v>150</v>
      </c>
      <c r="N76" s="370" t="s">
        <v>183</v>
      </c>
    </row>
    <row r="77" spans="1:14" x14ac:dyDescent="0.35">
      <c r="A77" t="s">
        <v>132</v>
      </c>
      <c r="B77" t="s">
        <v>257</v>
      </c>
      <c r="C77" t="s">
        <v>436</v>
      </c>
      <c r="D77" t="s">
        <v>257</v>
      </c>
      <c r="E77" t="s">
        <v>2271</v>
      </c>
      <c r="F77" s="394">
        <v>0</v>
      </c>
      <c r="G77" s="13">
        <v>1</v>
      </c>
      <c r="H77" s="13">
        <v>0.01</v>
      </c>
      <c r="I77" s="370" t="s">
        <v>33</v>
      </c>
      <c r="J77" s="370" t="s">
        <v>3278</v>
      </c>
      <c r="K77" s="370" t="s">
        <v>311</v>
      </c>
      <c r="L77" s="314" t="s">
        <v>312</v>
      </c>
      <c r="M77" s="395"/>
      <c r="N77" s="370"/>
    </row>
    <row r="78" spans="1:14" x14ac:dyDescent="0.35">
      <c r="A78" t="s">
        <v>132</v>
      </c>
      <c r="B78" t="s">
        <v>3396</v>
      </c>
      <c r="C78" t="s">
        <v>433</v>
      </c>
      <c r="D78" t="s">
        <v>3396</v>
      </c>
      <c r="E78" t="s">
        <v>2270</v>
      </c>
      <c r="F78" s="394">
        <v>0</v>
      </c>
      <c r="G78" s="13">
        <v>1</v>
      </c>
      <c r="H78" s="13">
        <v>0.01</v>
      </c>
      <c r="I78" s="370" t="s">
        <v>33</v>
      </c>
      <c r="J78" s="370" t="s">
        <v>3397</v>
      </c>
      <c r="K78" s="370"/>
      <c r="L78" s="314" t="s">
        <v>2698</v>
      </c>
      <c r="M78" s="395" t="s">
        <v>3398</v>
      </c>
      <c r="N78" s="370"/>
    </row>
    <row r="79" spans="1:14" x14ac:dyDescent="0.35">
      <c r="A79" t="s">
        <v>132</v>
      </c>
      <c r="B79" t="s">
        <v>184</v>
      </c>
      <c r="C79" t="s">
        <v>430</v>
      </c>
      <c r="D79" t="s">
        <v>184</v>
      </c>
      <c r="E79" t="s">
        <v>2269</v>
      </c>
      <c r="F79" s="394">
        <v>0</v>
      </c>
      <c r="G79" s="13">
        <v>1</v>
      </c>
      <c r="H79" s="13">
        <v>0.01</v>
      </c>
      <c r="I79" s="370" t="s">
        <v>33</v>
      </c>
      <c r="J79" s="370" t="s">
        <v>2304</v>
      </c>
      <c r="K79" s="370" t="s">
        <v>230</v>
      </c>
      <c r="L79" s="314" t="s">
        <v>231</v>
      </c>
      <c r="M79" s="395" t="s">
        <v>150</v>
      </c>
      <c r="N79" s="370"/>
    </row>
    <row r="80" spans="1:14" x14ac:dyDescent="0.35">
      <c r="A80" t="s">
        <v>132</v>
      </c>
      <c r="B80" t="s">
        <v>2765</v>
      </c>
      <c r="C80" t="s">
        <v>2766</v>
      </c>
      <c r="D80" t="s">
        <v>2765</v>
      </c>
      <c r="E80" t="s">
        <v>2767</v>
      </c>
      <c r="F80" s="394">
        <v>0</v>
      </c>
      <c r="G80" s="13">
        <v>1</v>
      </c>
      <c r="H80" s="13">
        <v>0.01</v>
      </c>
      <c r="I80" s="370" t="s">
        <v>33</v>
      </c>
      <c r="J80" s="370" t="s">
        <v>3867</v>
      </c>
      <c r="K80" s="370" t="s">
        <v>232</v>
      </c>
      <c r="L80" s="314" t="s">
        <v>233</v>
      </c>
      <c r="M80" s="395" t="s">
        <v>150</v>
      </c>
      <c r="N80" s="370"/>
    </row>
    <row r="81" spans="1:14" x14ac:dyDescent="0.35">
      <c r="A81" t="s">
        <v>132</v>
      </c>
      <c r="B81" t="s">
        <v>3399</v>
      </c>
      <c r="C81" t="s">
        <v>3322</v>
      </c>
      <c r="D81" t="s">
        <v>3399</v>
      </c>
      <c r="E81" t="s">
        <v>3323</v>
      </c>
      <c r="F81" s="394">
        <v>0</v>
      </c>
      <c r="G81" s="13">
        <v>1</v>
      </c>
      <c r="H81" s="13">
        <v>0.01</v>
      </c>
      <c r="I81" s="370" t="s">
        <v>33</v>
      </c>
      <c r="J81" s="370" t="s">
        <v>3400</v>
      </c>
      <c r="K81" s="370"/>
      <c r="L81" s="314"/>
      <c r="M81" s="395"/>
      <c r="N81" s="370"/>
    </row>
    <row r="82" spans="1:14" x14ac:dyDescent="0.35">
      <c r="A82" t="s">
        <v>132</v>
      </c>
      <c r="B82" t="s">
        <v>135</v>
      </c>
      <c r="C82" t="s">
        <v>431</v>
      </c>
      <c r="D82" t="s">
        <v>135</v>
      </c>
      <c r="E82" t="s">
        <v>2268</v>
      </c>
      <c r="F82" s="394">
        <v>-1.5</v>
      </c>
      <c r="G82" s="13">
        <v>1</v>
      </c>
      <c r="H82" s="13">
        <v>0.01</v>
      </c>
      <c r="I82" s="370" t="s">
        <v>33</v>
      </c>
      <c r="J82" s="370" t="s">
        <v>3779</v>
      </c>
      <c r="K82" s="370" t="s">
        <v>234</v>
      </c>
      <c r="L82" s="314" t="s">
        <v>235</v>
      </c>
      <c r="M82" s="395" t="s">
        <v>150</v>
      </c>
      <c r="N82" s="370"/>
    </row>
    <row r="83" spans="1:14" x14ac:dyDescent="0.35">
      <c r="A83" t="s">
        <v>132</v>
      </c>
      <c r="B83" t="s">
        <v>133</v>
      </c>
      <c r="C83" t="s">
        <v>2798</v>
      </c>
      <c r="D83" t="s">
        <v>133</v>
      </c>
      <c r="E83" t="s">
        <v>2267</v>
      </c>
      <c r="F83" s="394">
        <v>0</v>
      </c>
      <c r="G83" s="13">
        <v>1</v>
      </c>
      <c r="H83" s="13">
        <v>0.01</v>
      </c>
      <c r="I83" s="370" t="s">
        <v>33</v>
      </c>
      <c r="J83" s="370" t="s">
        <v>3685</v>
      </c>
      <c r="K83" s="370" t="s">
        <v>236</v>
      </c>
      <c r="L83" s="314" t="s">
        <v>237</v>
      </c>
      <c r="M83" s="395" t="s">
        <v>150</v>
      </c>
      <c r="N83" s="370"/>
    </row>
    <row r="84" spans="1:14" x14ac:dyDescent="0.35">
      <c r="A84" t="s">
        <v>132</v>
      </c>
      <c r="B84" t="s">
        <v>3393</v>
      </c>
      <c r="C84" t="s">
        <v>432</v>
      </c>
      <c r="D84" t="s">
        <v>3393</v>
      </c>
      <c r="E84" t="s">
        <v>2266</v>
      </c>
      <c r="F84" s="394">
        <v>0</v>
      </c>
      <c r="G84" s="13">
        <v>1</v>
      </c>
      <c r="H84" s="13">
        <v>0.01</v>
      </c>
      <c r="I84" s="370" t="s">
        <v>33</v>
      </c>
      <c r="J84" s="370" t="s">
        <v>3394</v>
      </c>
      <c r="K84" s="370"/>
      <c r="L84" s="314" t="s">
        <v>2699</v>
      </c>
      <c r="M84" s="395" t="s">
        <v>3395</v>
      </c>
      <c r="N84" s="370"/>
    </row>
    <row r="85" spans="1:14" x14ac:dyDescent="0.35">
      <c r="A85" t="s">
        <v>132</v>
      </c>
      <c r="B85" t="s">
        <v>2438</v>
      </c>
      <c r="C85" t="s">
        <v>2439</v>
      </c>
      <c r="D85" t="s">
        <v>2438</v>
      </c>
      <c r="E85" t="s">
        <v>2440</v>
      </c>
      <c r="F85" s="394">
        <v>0</v>
      </c>
      <c r="G85" s="13">
        <v>1</v>
      </c>
      <c r="H85" s="13">
        <v>0.01</v>
      </c>
      <c r="I85" s="370" t="s">
        <v>2441</v>
      </c>
      <c r="J85" s="370" t="s">
        <v>3216</v>
      </c>
      <c r="K85" s="370"/>
      <c r="L85" s="314" t="s">
        <v>2694</v>
      </c>
      <c r="M85" s="388" t="s">
        <v>2442</v>
      </c>
      <c r="N85" s="370"/>
    </row>
    <row r="86" spans="1:14" x14ac:dyDescent="0.35">
      <c r="A86" s="317" t="s">
        <v>2475</v>
      </c>
      <c r="B86" s="317" t="s">
        <v>2478</v>
      </c>
      <c r="C86" t="s">
        <v>286</v>
      </c>
      <c r="D86" s="317" t="s">
        <v>2477</v>
      </c>
      <c r="E86" t="s">
        <v>2265</v>
      </c>
      <c r="F86" s="386">
        <v>0</v>
      </c>
      <c r="G86" s="386">
        <v>1</v>
      </c>
      <c r="H86" s="386">
        <v>0.01</v>
      </c>
      <c r="I86" s="314" t="s">
        <v>57</v>
      </c>
      <c r="J86" s="314" t="s">
        <v>2305</v>
      </c>
      <c r="K86" s="314" t="s">
        <v>242</v>
      </c>
      <c r="L86" s="314" t="s">
        <v>243</v>
      </c>
      <c r="M86" s="395" t="s">
        <v>150</v>
      </c>
      <c r="N86" s="314"/>
    </row>
    <row r="87" spans="1:14" x14ac:dyDescent="0.35">
      <c r="A87" s="317" t="s">
        <v>2475</v>
      </c>
      <c r="B87" s="317" t="s">
        <v>3711</v>
      </c>
      <c r="C87" t="s">
        <v>2734</v>
      </c>
      <c r="D87" s="317" t="s">
        <v>348</v>
      </c>
      <c r="E87" t="s">
        <v>2732</v>
      </c>
      <c r="F87" s="386">
        <v>0</v>
      </c>
      <c r="G87" s="386">
        <v>1</v>
      </c>
      <c r="H87" s="386">
        <v>0.01</v>
      </c>
      <c r="I87" s="370" t="s">
        <v>2733</v>
      </c>
      <c r="J87" s="314" t="s">
        <v>3665</v>
      </c>
      <c r="K87" s="314" t="s">
        <v>341</v>
      </c>
      <c r="L87" s="314" t="s">
        <v>2695</v>
      </c>
      <c r="M87" s="395" t="s">
        <v>150</v>
      </c>
      <c r="N87" s="314"/>
    </row>
    <row r="88" spans="1:14" x14ac:dyDescent="0.35">
      <c r="A88" s="317" t="s">
        <v>2475</v>
      </c>
      <c r="B88" s="317" t="s">
        <v>3767</v>
      </c>
      <c r="C88" t="s">
        <v>2476</v>
      </c>
      <c r="D88" s="317" t="s">
        <v>3767</v>
      </c>
      <c r="E88" t="s">
        <v>2479</v>
      </c>
      <c r="F88" s="386">
        <v>0</v>
      </c>
      <c r="G88" s="386">
        <v>1</v>
      </c>
      <c r="H88" s="386">
        <v>0.01</v>
      </c>
      <c r="I88" s="370" t="s">
        <v>2480</v>
      </c>
      <c r="J88" s="314" t="s">
        <v>3869</v>
      </c>
      <c r="K88" s="314"/>
      <c r="L88" s="314" t="s">
        <v>2696</v>
      </c>
      <c r="M88" s="395"/>
      <c r="N88" s="314"/>
    </row>
    <row r="89" spans="1:14" x14ac:dyDescent="0.35">
      <c r="A89" s="317" t="s">
        <v>2475</v>
      </c>
      <c r="B89" t="s">
        <v>3868</v>
      </c>
      <c r="C89" t="s">
        <v>3764</v>
      </c>
      <c r="D89" t="s">
        <v>3765</v>
      </c>
      <c r="E89" t="s">
        <v>3766</v>
      </c>
      <c r="F89">
        <v>0</v>
      </c>
      <c r="G89">
        <v>1</v>
      </c>
      <c r="H89">
        <v>1</v>
      </c>
      <c r="I89" s="370" t="s">
        <v>29</v>
      </c>
      <c r="J89" s="314" t="s">
        <v>3870</v>
      </c>
      <c r="K89" s="314"/>
      <c r="L89" s="314" t="s">
        <v>2696</v>
      </c>
      <c r="M89" s="395"/>
      <c r="N89" s="314"/>
    </row>
    <row r="90" spans="1:14" x14ac:dyDescent="0.35">
      <c r="A90" t="s">
        <v>10</v>
      </c>
      <c r="B90" t="s">
        <v>3108</v>
      </c>
      <c r="C90" t="s">
        <v>2410</v>
      </c>
      <c r="D90" t="s">
        <v>3108</v>
      </c>
      <c r="E90" t="s">
        <v>2264</v>
      </c>
      <c r="F90">
        <v>0</v>
      </c>
      <c r="G90">
        <v>300</v>
      </c>
      <c r="H90">
        <v>5</v>
      </c>
      <c r="I90" s="184" t="str">
        <f>UnitControlCenter!$B$55</f>
        <v>$/metric ton CO2e</v>
      </c>
      <c r="J90" s="370" t="s">
        <v>3654</v>
      </c>
      <c r="K90" s="370" t="s">
        <v>240</v>
      </c>
      <c r="L90" s="314" t="s">
        <v>241</v>
      </c>
      <c r="M90" s="396" t="s">
        <v>2386</v>
      </c>
      <c r="N90" s="314" t="s">
        <v>396</v>
      </c>
    </row>
    <row r="91" spans="1:14" x14ac:dyDescent="0.35">
      <c r="A91" t="s">
        <v>10</v>
      </c>
      <c r="B91" t="s">
        <v>25</v>
      </c>
      <c r="C91" t="s">
        <v>138</v>
      </c>
      <c r="D91" t="s">
        <v>25</v>
      </c>
      <c r="E91" t="s">
        <v>2263</v>
      </c>
      <c r="F91" s="386">
        <v>0</v>
      </c>
      <c r="G91" s="386">
        <v>1</v>
      </c>
      <c r="H91" s="386">
        <v>0.01</v>
      </c>
      <c r="I91" s="370" t="s">
        <v>140</v>
      </c>
      <c r="J91" s="370" t="s">
        <v>3871</v>
      </c>
      <c r="K91" s="314" t="s">
        <v>244</v>
      </c>
      <c r="L91" s="314" t="s">
        <v>245</v>
      </c>
      <c r="M91" s="395" t="s">
        <v>150</v>
      </c>
    </row>
    <row r="92" spans="1:14" x14ac:dyDescent="0.35">
      <c r="A92" s="317" t="s">
        <v>10</v>
      </c>
      <c r="B92" s="317" t="s">
        <v>2443</v>
      </c>
      <c r="C92" t="s">
        <v>2444</v>
      </c>
      <c r="D92" s="184"/>
      <c r="E92" s="317" t="s">
        <v>2445</v>
      </c>
      <c r="F92">
        <v>0</v>
      </c>
      <c r="G92">
        <v>1</v>
      </c>
      <c r="H92">
        <v>1</v>
      </c>
      <c r="I92" s="370" t="s">
        <v>29</v>
      </c>
      <c r="J92" s="370" t="s">
        <v>3308</v>
      </c>
      <c r="K92" s="370" t="s">
        <v>240</v>
      </c>
      <c r="L92" s="314" t="s">
        <v>241</v>
      </c>
    </row>
    <row r="93" spans="1:14" x14ac:dyDescent="0.35">
      <c r="A93" s="317" t="s">
        <v>10</v>
      </c>
      <c r="B93" s="317" t="s">
        <v>2962</v>
      </c>
      <c r="C93" t="s">
        <v>3348</v>
      </c>
      <c r="D93" s="184"/>
      <c r="E93" s="317" t="s">
        <v>3350</v>
      </c>
      <c r="F93">
        <v>0</v>
      </c>
      <c r="G93">
        <v>1</v>
      </c>
      <c r="H93">
        <v>1</v>
      </c>
      <c r="I93" s="370" t="s">
        <v>29</v>
      </c>
      <c r="J93" s="370" t="s">
        <v>3872</v>
      </c>
      <c r="K93" s="370" t="s">
        <v>240</v>
      </c>
      <c r="L93" s="314" t="s">
        <v>241</v>
      </c>
    </row>
    <row r="94" spans="1:14" x14ac:dyDescent="0.35">
      <c r="A94" s="317" t="s">
        <v>10</v>
      </c>
      <c r="B94" t="s">
        <v>3307</v>
      </c>
      <c r="C94" t="s">
        <v>3349</v>
      </c>
      <c r="D94" s="184"/>
      <c r="E94" s="184"/>
      <c r="F94">
        <v>0</v>
      </c>
      <c r="G94">
        <v>1</v>
      </c>
      <c r="H94">
        <v>1</v>
      </c>
      <c r="I94" s="370" t="s">
        <v>29</v>
      </c>
      <c r="J94" t="s">
        <v>3873</v>
      </c>
      <c r="K94" s="370" t="s">
        <v>240</v>
      </c>
      <c r="L94" s="314" t="s">
        <v>241</v>
      </c>
    </row>
    <row r="95" spans="1:14" x14ac:dyDescent="0.35">
      <c r="A95" s="317" t="s">
        <v>10</v>
      </c>
      <c r="B95" s="317" t="s">
        <v>2709</v>
      </c>
      <c r="C95" t="s">
        <v>2708</v>
      </c>
      <c r="D95" s="317" t="s">
        <v>2709</v>
      </c>
      <c r="E95" t="s">
        <v>2710</v>
      </c>
      <c r="F95">
        <v>0</v>
      </c>
      <c r="G95">
        <v>1</v>
      </c>
      <c r="H95">
        <v>1</v>
      </c>
      <c r="I95" s="370" t="s">
        <v>29</v>
      </c>
      <c r="J95" s="314"/>
    </row>
    <row r="96" spans="1:14" x14ac:dyDescent="0.35">
      <c r="A96" s="317" t="s">
        <v>10</v>
      </c>
      <c r="B96" s="317" t="s">
        <v>2751</v>
      </c>
      <c r="C96" t="s">
        <v>2751</v>
      </c>
      <c r="D96" s="317" t="s">
        <v>2751</v>
      </c>
      <c r="E96" s="317" t="s">
        <v>2752</v>
      </c>
      <c r="F96" s="386">
        <v>0</v>
      </c>
      <c r="G96" s="386">
        <v>1</v>
      </c>
      <c r="H96" s="386">
        <v>0.01</v>
      </c>
      <c r="I96" s="370" t="s">
        <v>2753</v>
      </c>
      <c r="J96" s="370" t="s">
        <v>3182</v>
      </c>
      <c r="K96" s="314" t="s">
        <v>2897</v>
      </c>
    </row>
    <row r="97" spans="1:13" x14ac:dyDescent="0.35">
      <c r="A97" t="s">
        <v>10</v>
      </c>
      <c r="B97" t="s">
        <v>3254</v>
      </c>
      <c r="C97" t="s">
        <v>3253</v>
      </c>
      <c r="D97" t="s">
        <v>3254</v>
      </c>
      <c r="E97" t="s">
        <v>2262</v>
      </c>
      <c r="F97" s="394">
        <v>-0.9</v>
      </c>
      <c r="G97" s="394">
        <v>0.9</v>
      </c>
      <c r="H97" s="386">
        <v>0.01</v>
      </c>
      <c r="I97" s="370" t="s">
        <v>141</v>
      </c>
      <c r="J97" s="370" t="s">
        <v>3255</v>
      </c>
      <c r="K97" s="314" t="s">
        <v>246</v>
      </c>
      <c r="L97" s="314" t="s">
        <v>247</v>
      </c>
      <c r="M97" s="396" t="s">
        <v>151</v>
      </c>
    </row>
    <row r="98" spans="1:13" x14ac:dyDescent="0.35">
      <c r="A98" t="s">
        <v>10</v>
      </c>
      <c r="B98" t="s">
        <v>3666</v>
      </c>
      <c r="C98" t="s">
        <v>3669</v>
      </c>
      <c r="D98" s="184"/>
      <c r="E98" s="184"/>
      <c r="F98">
        <v>0</v>
      </c>
      <c r="G98">
        <v>1</v>
      </c>
      <c r="H98">
        <v>1</v>
      </c>
      <c r="I98" s="370" t="s">
        <v>29</v>
      </c>
      <c r="J98" t="s">
        <v>3672</v>
      </c>
    </row>
    <row r="99" spans="1:13" x14ac:dyDescent="0.35">
      <c r="A99" t="s">
        <v>10</v>
      </c>
      <c r="B99" t="s">
        <v>3667</v>
      </c>
      <c r="C99" t="s">
        <v>3670</v>
      </c>
      <c r="D99" s="184"/>
      <c r="E99" s="184"/>
      <c r="F99">
        <v>0</v>
      </c>
      <c r="G99">
        <v>1</v>
      </c>
      <c r="H99">
        <v>1</v>
      </c>
      <c r="I99" s="370" t="s">
        <v>29</v>
      </c>
      <c r="J99" t="s">
        <v>3673</v>
      </c>
    </row>
    <row r="100" spans="1:13" x14ac:dyDescent="0.35">
      <c r="A100" t="s">
        <v>10</v>
      </c>
      <c r="B100" t="s">
        <v>3668</v>
      </c>
      <c r="C100" t="s">
        <v>3671</v>
      </c>
      <c r="D100" s="184"/>
      <c r="E100" s="184"/>
      <c r="F100">
        <v>0</v>
      </c>
      <c r="G100">
        <v>1</v>
      </c>
      <c r="H100">
        <v>1</v>
      </c>
      <c r="I100" s="370" t="s">
        <v>29</v>
      </c>
      <c r="J100" t="s">
        <v>3674</v>
      </c>
    </row>
    <row r="101" spans="1:13" x14ac:dyDescent="0.35">
      <c r="A101" t="s">
        <v>2654</v>
      </c>
      <c r="B101" s="184" t="s">
        <v>313</v>
      </c>
      <c r="C101" t="s">
        <v>287</v>
      </c>
      <c r="D101" t="s">
        <v>349</v>
      </c>
      <c r="E101" t="s">
        <v>2261</v>
      </c>
      <c r="F101" s="13">
        <v>0</v>
      </c>
      <c r="G101" s="13">
        <v>0.4</v>
      </c>
      <c r="H101" s="394">
        <v>0.01</v>
      </c>
      <c r="I101" s="370" t="s">
        <v>31</v>
      </c>
      <c r="J101" s="370" t="s">
        <v>3183</v>
      </c>
      <c r="K101" s="370" t="s">
        <v>248</v>
      </c>
      <c r="L101" s="314" t="s">
        <v>249</v>
      </c>
      <c r="M101" s="395"/>
    </row>
    <row r="102" spans="1:13" x14ac:dyDescent="0.35">
      <c r="A102" s="254" t="str">
        <f>A$101</f>
        <v>Research and Development</v>
      </c>
      <c r="B102" s="254" t="str">
        <f t="shared" ref="B102:B105" si="0">B$101</f>
        <v>Capital Cost Reduction</v>
      </c>
      <c r="C102" t="s">
        <v>288</v>
      </c>
      <c r="D102" s="254" t="str">
        <f t="shared" ref="D102:L105" si="1">D$101</f>
        <v>R&amp;D Capital Cost Reductions</v>
      </c>
      <c r="E102" t="s">
        <v>3197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ref="A103:A105" si="2">A$101</f>
        <v>Research and Development</v>
      </c>
      <c r="B103" s="254" t="str">
        <f t="shared" si="0"/>
        <v>Capital Cost Reduction</v>
      </c>
      <c r="C103" t="s">
        <v>289</v>
      </c>
      <c r="D103" s="254" t="str">
        <f t="shared" si="1"/>
        <v>R&amp;D Capital Cost Reductions</v>
      </c>
      <c r="E103" t="s">
        <v>3198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254" t="str">
        <f t="shared" si="2"/>
        <v>Research and Development</v>
      </c>
      <c r="B104" s="254" t="str">
        <f t="shared" si="0"/>
        <v>Capital Cost Reduction</v>
      </c>
      <c r="C104" t="s">
        <v>290</v>
      </c>
      <c r="D104" s="254" t="str">
        <f t="shared" si="1"/>
        <v>R&amp;D Capital Cost Reductions</v>
      </c>
      <c r="E104" t="s">
        <v>3199</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35">
      <c r="A105" s="254" t="str">
        <f t="shared" si="2"/>
        <v>Research and Development</v>
      </c>
      <c r="B105" s="254" t="str">
        <f t="shared" si="0"/>
        <v>Capital Cost Reduction</v>
      </c>
      <c r="C105" s="317" t="s">
        <v>291</v>
      </c>
      <c r="D105" s="254" t="str">
        <f t="shared" si="1"/>
        <v>R&amp;D Capital Cost Reductions</v>
      </c>
      <c r="E105" t="s">
        <v>3200</v>
      </c>
      <c r="F105" s="402">
        <f t="shared" si="1"/>
        <v>0</v>
      </c>
      <c r="G105" s="402">
        <f t="shared" si="1"/>
        <v>0.4</v>
      </c>
      <c r="H105" s="402">
        <f t="shared" si="1"/>
        <v>0.01</v>
      </c>
      <c r="I105" s="254" t="str">
        <f t="shared" si="1"/>
        <v>% reduction in cost</v>
      </c>
      <c r="J10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1"/>
        <v>architectural-design.html#rnd</v>
      </c>
      <c r="L105" s="254" t="str">
        <f t="shared" si="1"/>
        <v>research-and-development.html</v>
      </c>
      <c r="M105" s="395"/>
    </row>
    <row r="106" spans="1:13" x14ac:dyDescent="0.35">
      <c r="A106" s="317" t="s">
        <v>2654</v>
      </c>
      <c r="B106" s="317" t="s">
        <v>2796</v>
      </c>
      <c r="C106" t="s">
        <v>2797</v>
      </c>
      <c r="D106" s="317" t="s">
        <v>3713</v>
      </c>
      <c r="E106" s="390" t="s">
        <v>2799</v>
      </c>
      <c r="F106" s="13">
        <v>0</v>
      </c>
      <c r="G106" s="13">
        <v>1</v>
      </c>
      <c r="H106" s="394">
        <v>0.01</v>
      </c>
      <c r="I106" s="370" t="s">
        <v>33</v>
      </c>
      <c r="J106" s="370" t="s">
        <v>3371</v>
      </c>
      <c r="K106" s="314" t="s">
        <v>2802</v>
      </c>
      <c r="L106" s="314" t="s">
        <v>2801</v>
      </c>
      <c r="M106" s="396" t="s">
        <v>2800</v>
      </c>
    </row>
    <row r="107" spans="1:13" x14ac:dyDescent="0.35">
      <c r="A107" s="317" t="s">
        <v>2654</v>
      </c>
      <c r="B107" s="317" t="s">
        <v>3699</v>
      </c>
      <c r="C107" t="s">
        <v>3700</v>
      </c>
      <c r="D107" s="317" t="s">
        <v>3713</v>
      </c>
      <c r="E107" s="390" t="s">
        <v>3701</v>
      </c>
      <c r="F107" s="13">
        <v>0</v>
      </c>
      <c r="G107" s="13">
        <v>1</v>
      </c>
      <c r="H107" s="394">
        <v>0.01</v>
      </c>
      <c r="I107" s="370" t="s">
        <v>33</v>
      </c>
      <c r="J107" s="370" t="s">
        <v>3703</v>
      </c>
      <c r="K107" s="314"/>
      <c r="L107" s="314"/>
      <c r="M107" s="396" t="s">
        <v>3702</v>
      </c>
    </row>
    <row r="108" spans="1:13" x14ac:dyDescent="0.35">
      <c r="A108" t="s">
        <v>2654</v>
      </c>
      <c r="B108" s="184" t="s">
        <v>326</v>
      </c>
      <c r="C108" t="s">
        <v>292</v>
      </c>
      <c r="D108" t="s">
        <v>350</v>
      </c>
      <c r="E108" t="s">
        <v>2260</v>
      </c>
      <c r="F108" s="13">
        <v>0</v>
      </c>
      <c r="G108" s="13">
        <v>0.4</v>
      </c>
      <c r="H108" s="394">
        <v>0.01</v>
      </c>
      <c r="I108" s="370" t="s">
        <v>32</v>
      </c>
      <c r="J108" s="370" t="s">
        <v>3189</v>
      </c>
      <c r="K108" s="370" t="s">
        <v>248</v>
      </c>
      <c r="L108" s="314" t="s">
        <v>249</v>
      </c>
    </row>
    <row r="109" spans="1:13" x14ac:dyDescent="0.35">
      <c r="A109" s="254" t="str">
        <f>A$108</f>
        <v>Research and Development</v>
      </c>
      <c r="B109" s="254" t="str">
        <f>B$108</f>
        <v>Fuel Use Reduction</v>
      </c>
      <c r="C109" t="s">
        <v>293</v>
      </c>
      <c r="D109" s="254" t="str">
        <f t="shared" ref="D109:L112" si="3">D$108</f>
        <v>R&amp;D Fuel Use Reductions</v>
      </c>
      <c r="E109" t="s">
        <v>3201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ref="A110:B112" si="4">A$108</f>
        <v>Research and Development</v>
      </c>
      <c r="B110" s="254" t="str">
        <f t="shared" si="4"/>
        <v>Fuel Use Reduction</v>
      </c>
      <c r="C110" t="s">
        <v>294</v>
      </c>
      <c r="D110" s="254" t="str">
        <f t="shared" si="3"/>
        <v>R&amp;D Fuel Use Reductions</v>
      </c>
      <c r="E110" t="s">
        <v>3202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35">
      <c r="A111" s="254" t="str">
        <f t="shared" si="4"/>
        <v>Research and Development</v>
      </c>
      <c r="B111" s="254" t="str">
        <f t="shared" si="4"/>
        <v>Fuel Use Reduction</v>
      </c>
      <c r="C111" t="s">
        <v>295</v>
      </c>
      <c r="D111" s="254" t="str">
        <f t="shared" si="3"/>
        <v>R&amp;D Fuel Use Reductions</v>
      </c>
      <c r="E111" t="s">
        <v>3203</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x14ac:dyDescent="0.35">
      <c r="A112" s="254" t="str">
        <f t="shared" si="4"/>
        <v>Research and Development</v>
      </c>
      <c r="B112" s="254" t="str">
        <f t="shared" si="4"/>
        <v>Fuel Use Reduction</v>
      </c>
      <c r="C112" t="s">
        <v>296</v>
      </c>
      <c r="D112" s="254" t="str">
        <f t="shared" si="3"/>
        <v>R&amp;D Fuel Use Reductions</v>
      </c>
      <c r="E112" t="s">
        <v>3204</v>
      </c>
      <c r="F112" s="261">
        <f t="shared" si="3"/>
        <v>0</v>
      </c>
      <c r="G112" s="261">
        <f t="shared" si="3"/>
        <v>0.4</v>
      </c>
      <c r="H112" s="261">
        <f t="shared" si="3"/>
        <v>0.01</v>
      </c>
      <c r="I112" s="254" t="str">
        <f t="shared" si="3"/>
        <v>% reduction in fuel use</v>
      </c>
      <c r="J11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3"/>
        <v>architectural-design.html#rnd</v>
      </c>
      <c r="L112" s="254" t="str">
        <f t="shared" si="3"/>
        <v>research-and-development.html</v>
      </c>
    </row>
    <row r="113" spans="1:13" ht="188.5" x14ac:dyDescent="0.35">
      <c r="A113" t="s">
        <v>2932</v>
      </c>
      <c r="B113" t="s">
        <v>2933</v>
      </c>
      <c r="C113" t="s">
        <v>2940</v>
      </c>
      <c r="D113" s="184"/>
      <c r="E113" t="s">
        <v>2965</v>
      </c>
      <c r="F113">
        <v>0</v>
      </c>
      <c r="G113">
        <v>10</v>
      </c>
      <c r="H113">
        <v>1</v>
      </c>
      <c r="I113" t="s">
        <v>2910</v>
      </c>
      <c r="J113" s="1" t="s">
        <v>3874</v>
      </c>
      <c r="K113" t="s">
        <v>2911</v>
      </c>
    </row>
    <row r="114" spans="1:13" x14ac:dyDescent="0.35">
      <c r="A114" t="s">
        <v>2932</v>
      </c>
      <c r="B114" t="s">
        <v>2934</v>
      </c>
      <c r="C114" t="s">
        <v>2941</v>
      </c>
      <c r="D114" s="184"/>
      <c r="E114" t="s">
        <v>2966</v>
      </c>
      <c r="F114">
        <v>0</v>
      </c>
      <c r="G114">
        <v>10</v>
      </c>
      <c r="H114">
        <v>1</v>
      </c>
      <c r="I114" t="s">
        <v>2910</v>
      </c>
      <c r="J114" s="254" t="str">
        <f>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ref="K114:K123" si="5">K$113</f>
        <v>io-model.html</v>
      </c>
    </row>
    <row r="115" spans="1:13" x14ac:dyDescent="0.35">
      <c r="A115" t="s">
        <v>2932</v>
      </c>
      <c r="B115" t="s">
        <v>3420</v>
      </c>
      <c r="C115" t="s">
        <v>3594</v>
      </c>
      <c r="D115" s="184"/>
      <c r="E115" t="s">
        <v>2967</v>
      </c>
      <c r="F115">
        <v>0</v>
      </c>
      <c r="G115">
        <v>10</v>
      </c>
      <c r="H115">
        <v>1</v>
      </c>
      <c r="I115" t="s">
        <v>2910</v>
      </c>
      <c r="J115" s="254" t="str">
        <f t="shared" ref="J115:J123" si="6">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2932</v>
      </c>
      <c r="B116" t="s">
        <v>3826</v>
      </c>
      <c r="C116" t="s">
        <v>3829</v>
      </c>
      <c r="D116" s="184"/>
      <c r="E116" t="s">
        <v>3830</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2932</v>
      </c>
      <c r="B117" t="s">
        <v>2935</v>
      </c>
      <c r="C117" t="s">
        <v>2942</v>
      </c>
      <c r="D117" s="184"/>
      <c r="E117" t="s">
        <v>2968</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2932</v>
      </c>
      <c r="B118" t="s">
        <v>2936</v>
      </c>
      <c r="C118" t="s">
        <v>2943</v>
      </c>
      <c r="D118" s="184"/>
      <c r="E118" t="s">
        <v>2969</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2932</v>
      </c>
      <c r="B119" t="s">
        <v>262</v>
      </c>
      <c r="C119" t="s">
        <v>2944</v>
      </c>
      <c r="D119" s="184"/>
      <c r="E119" t="s">
        <v>2970</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2932</v>
      </c>
      <c r="B120" t="s">
        <v>2937</v>
      </c>
      <c r="C120" t="s">
        <v>2945</v>
      </c>
      <c r="D120" s="184"/>
      <c r="E120" t="s">
        <v>2971</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2932</v>
      </c>
      <c r="B121" t="s">
        <v>3595</v>
      </c>
      <c r="C121" t="s">
        <v>3596</v>
      </c>
      <c r="D121" s="184"/>
      <c r="E121" t="s">
        <v>3597</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2932</v>
      </c>
      <c r="B122" t="s">
        <v>2938</v>
      </c>
      <c r="C122" t="s">
        <v>2946</v>
      </c>
      <c r="D122" s="184"/>
      <c r="E122" t="s">
        <v>2972</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35">
      <c r="A123" t="s">
        <v>2932</v>
      </c>
      <c r="B123" t="s">
        <v>2939</v>
      </c>
      <c r="C123" t="s">
        <v>2947</v>
      </c>
      <c r="D123" s="184"/>
      <c r="E123" t="s">
        <v>2973</v>
      </c>
      <c r="F123">
        <v>0</v>
      </c>
      <c r="G123">
        <v>10</v>
      </c>
      <c r="H123">
        <v>1</v>
      </c>
      <c r="I123" t="s">
        <v>2910</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35">
      <c r="A124" t="s">
        <v>2817</v>
      </c>
      <c r="B124" t="s">
        <v>2818</v>
      </c>
      <c r="C124" t="s">
        <v>3401</v>
      </c>
      <c r="D124" s="184"/>
      <c r="E124" t="s">
        <v>2819</v>
      </c>
      <c r="F124">
        <v>0</v>
      </c>
      <c r="G124">
        <v>1</v>
      </c>
      <c r="H124">
        <v>1</v>
      </c>
      <c r="I124" s="370" t="s">
        <v>29</v>
      </c>
      <c r="J124" t="s">
        <v>3402</v>
      </c>
      <c r="M124" s="403"/>
    </row>
    <row r="125" spans="1:13" x14ac:dyDescent="0.35">
      <c r="A125" t="s">
        <v>2817</v>
      </c>
      <c r="B125" t="s">
        <v>3267</v>
      </c>
      <c r="C125" t="s">
        <v>3265</v>
      </c>
      <c r="D125" s="184"/>
      <c r="E125" s="184"/>
      <c r="F125">
        <v>0</v>
      </c>
      <c r="G125">
        <v>1</v>
      </c>
      <c r="H125">
        <v>1</v>
      </c>
      <c r="I125" s="370" t="s">
        <v>29</v>
      </c>
      <c r="J125" t="s">
        <v>3266</v>
      </c>
    </row>
  </sheetData>
  <phoneticPr fontId="115"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6"/>
  <sheetViews>
    <sheetView tabSelected="1" topLeftCell="A191" zoomScale="62" workbookViewId="0">
      <selection activeCell="J199" sqref="J199:R200"/>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customFormat="1" x14ac:dyDescent="0.35">
      <c r="A200" s="254" t="str">
        <f>IF(ISBLANK(INDEX('Policy Characteristics'!A:A,MATCH($C200,'Policy Characteristics'!$C:$C,0))),"",INDEX('Policy Characteristics'!A:A,MATCH($C200,'Policy Characteristics'!$C:$C,0)))</f>
        <v>Transportation</v>
      </c>
      <c r="B200" s="262" t="str">
        <f>IF(ISBLANK(INDEX('Policy Characteristics'!B:B,MATCH($C200,'Policy Characteristics'!$C:$C,0))),"",INDEX('Policy Characteristics'!B:B,MATCH($C200,'Policy Characteristics'!$C:$C,0)))</f>
        <v>Non-BAU Max Fuel Consumption by Vehicle Type</v>
      </c>
      <c r="C200" t="s">
        <v>3937</v>
      </c>
      <c r="D200" s="2"/>
      <c r="E200" s="2"/>
      <c r="F200" s="2"/>
      <c r="G200" s="2"/>
      <c r="H200" s="43">
        <v>2771</v>
      </c>
      <c r="I200" s="45" t="s">
        <v>43</v>
      </c>
      <c r="J200" s="255" t="str">
        <f>IF(ISBLANK(INDEX('Policy Characteristics'!D:D,MATCH($C200,'Policy Characteristics'!$C:$C,0))),"",INDEX('Policy Characteristics'!D:D,MATCH($C200,'Policy Characteristics'!$C:$C,0)))</f>
        <v>Low Carbon Fuel Standard</v>
      </c>
      <c r="K200" s="254" t="str">
        <f>IF(ISBLANK(INDEX('Policy Characteristics'!E:E,MATCH($C200,'Policy Characteristics'!$C:$C,0))),"",INDEX('Policy Characteristics'!E:E,MATCH($C200,'Policy Characteristics'!$C:$C,0)))</f>
        <v/>
      </c>
      <c r="L200" s="359">
        <f>IF(ISBLANK(INDEX('Policy Characteristics'!F:F,MATCH($C200,'Policy Characteristics'!$C:$C,0))),"",INDEX('Policy Characteristics'!F:F,MATCH($C200,'Policy Characteristics'!$C:$C,0)))</f>
        <v>0</v>
      </c>
      <c r="M200" s="359">
        <f>IF(ISBLANK(INDEX('Policy Characteristics'!G:G,MATCH($C200,'Policy Characteristics'!$C:$C,0))),"",INDEX('Policy Characteristics'!G:G,MATCH($C200,'Policy Characteristics'!$C:$C,0)))</f>
        <v>1</v>
      </c>
      <c r="N200" s="359">
        <f>IF(ISBLANK(INDEX('Policy Characteristics'!H:H,MATCH($C200,'Policy Characteristics'!$C:$C,0))),"",INDEX('Policy Characteristics'!H:H,MATCH($C200,'Policy Characteristics'!$C:$C,0)))</f>
        <v>1</v>
      </c>
      <c r="O200" s="254" t="str">
        <f>IF(ISBLANK(INDEX('Policy Characteristics'!I:I,MATCH($C200,'Policy Characteristics'!$C:$C,0))),"",INDEX('Policy Characteristics'!I:I,MATCH($C200,'Policy Characteristics'!$C:$C,0)))</f>
        <v>on/off</v>
      </c>
      <c r="P200" s="254"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4" t="str">
        <f>IF(ISBLANK(INDEX('Policy Characteristics'!K:K,MATCH($C200,'Policy Characteristics'!$C:$C,0))),"",INDEX('Policy Characteristics'!K:K,MATCH($C200,'Policy Characteristics'!$C:$C,0)))</f>
        <v/>
      </c>
      <c r="R200" s="254" t="str">
        <f>IF(ISBLANK(INDEX('Policy Characteristics'!L:L,MATCH($C200,'Policy Characteristics'!$C:$C,0))),"",INDEX('Policy Characteristics'!L:L,MATCH($C200,'Policy Characteristics'!$C:$C,0)))</f>
        <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t="s">
        <v>2482</v>
      </c>
      <c r="D201" s="45" t="s">
        <v>114</v>
      </c>
      <c r="E201" s="45" t="s">
        <v>275</v>
      </c>
      <c r="F201" s="45" t="s">
        <v>120</v>
      </c>
      <c r="G201" s="45" t="s">
        <v>279</v>
      </c>
      <c r="H201" s="43">
        <v>435</v>
      </c>
      <c r="I201" s="324" t="s">
        <v>43</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ref="C202:C214" si="11">C$201</f>
        <v>Fraction of New Bldg Components Shifted to Other Fuels</v>
      </c>
      <c r="D202" s="45" t="s">
        <v>115</v>
      </c>
      <c r="E202" s="45" t="s">
        <v>275</v>
      </c>
      <c r="F202" s="45" t="s">
        <v>121</v>
      </c>
      <c r="G202" s="45" t="s">
        <v>279</v>
      </c>
      <c r="H202" s="43">
        <v>436</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117</v>
      </c>
      <c r="E203" s="45" t="s">
        <v>275</v>
      </c>
      <c r="F203" s="45" t="s">
        <v>123</v>
      </c>
      <c r="G203" s="45" t="s">
        <v>279</v>
      </c>
      <c r="H203" s="43">
        <v>437</v>
      </c>
      <c r="I203" s="324" t="s">
        <v>44</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118</v>
      </c>
      <c r="E204" s="45" t="s">
        <v>275</v>
      </c>
      <c r="F204" s="45" t="s">
        <v>124</v>
      </c>
      <c r="G204" s="45" t="s">
        <v>279</v>
      </c>
      <c r="H204" s="43">
        <v>438</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119</v>
      </c>
      <c r="E205" s="45" t="s">
        <v>275</v>
      </c>
      <c r="F205" s="45" t="s">
        <v>125</v>
      </c>
      <c r="G205" s="45" t="s">
        <v>279</v>
      </c>
      <c r="H205" s="43">
        <v>439</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114</v>
      </c>
      <c r="E206" s="45" t="s">
        <v>276</v>
      </c>
      <c r="F206" s="45" t="s">
        <v>120</v>
      </c>
      <c r="G206" s="45" t="s">
        <v>278</v>
      </c>
      <c r="H206" s="43">
        <v>440</v>
      </c>
      <c r="I206" s="324" t="s">
        <v>43</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115</v>
      </c>
      <c r="E207" s="45" t="s">
        <v>276</v>
      </c>
      <c r="F207" s="45" t="s">
        <v>121</v>
      </c>
      <c r="G207" s="45" t="s">
        <v>278</v>
      </c>
      <c r="H207" s="43">
        <v>441</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117</v>
      </c>
      <c r="E208" s="45" t="s">
        <v>276</v>
      </c>
      <c r="F208" s="45" t="s">
        <v>123</v>
      </c>
      <c r="G208" s="45" t="s">
        <v>278</v>
      </c>
      <c r="H208" s="43">
        <v>442</v>
      </c>
      <c r="I208" s="324" t="s">
        <v>44</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118</v>
      </c>
      <c r="E209" s="45" t="s">
        <v>276</v>
      </c>
      <c r="F209" s="45" t="s">
        <v>124</v>
      </c>
      <c r="G209" s="45" t="s">
        <v>278</v>
      </c>
      <c r="H209" s="43">
        <v>443</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119</v>
      </c>
      <c r="E210" s="45" t="s">
        <v>276</v>
      </c>
      <c r="F210" s="45" t="s">
        <v>125</v>
      </c>
      <c r="G210" s="45" t="s">
        <v>278</v>
      </c>
      <c r="H210" s="43">
        <v>444</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114</v>
      </c>
      <c r="E211" s="45" t="s">
        <v>277</v>
      </c>
      <c r="F211" s="45" t="s">
        <v>120</v>
      </c>
      <c r="G211" s="45" t="s">
        <v>163</v>
      </c>
      <c r="H211" s="43">
        <v>445</v>
      </c>
      <c r="I211" s="324" t="s">
        <v>43</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115</v>
      </c>
      <c r="E212" s="45" t="s">
        <v>277</v>
      </c>
      <c r="F212" s="45" t="s">
        <v>121</v>
      </c>
      <c r="G212" s="45" t="s">
        <v>163</v>
      </c>
      <c r="H212" s="43">
        <v>446</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117</v>
      </c>
      <c r="E213" s="45" t="s">
        <v>277</v>
      </c>
      <c r="F213" s="45" t="s">
        <v>123</v>
      </c>
      <c r="G213" s="45" t="s">
        <v>163</v>
      </c>
      <c r="H213" s="43">
        <v>447</v>
      </c>
      <c r="I213" s="324" t="s">
        <v>44</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si="11"/>
        <v>Fraction of New Bldg Components Shifted to Other Fuels</v>
      </c>
      <c r="D214" s="45" t="s">
        <v>118</v>
      </c>
      <c r="E214" s="45" t="s">
        <v>277</v>
      </c>
      <c r="F214" s="45" t="s">
        <v>124</v>
      </c>
      <c r="G214" s="45" t="s">
        <v>163</v>
      </c>
      <c r="H214" s="43">
        <v>448</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Component Electrification</v>
      </c>
      <c r="C215" s="254" t="str">
        <f t="shared" ref="C215" si="12">C$201</f>
        <v>Fraction of New Bldg Components Shifted to Other Fuels</v>
      </c>
      <c r="D215" s="45" t="s">
        <v>119</v>
      </c>
      <c r="E215" s="45" t="s">
        <v>277</v>
      </c>
      <c r="F215" s="45" t="s">
        <v>125</v>
      </c>
      <c r="G215" s="45" t="s">
        <v>163</v>
      </c>
      <c r="H215" s="43">
        <v>449</v>
      </c>
      <c r="I215" s="324" t="s">
        <v>43</v>
      </c>
      <c r="J215" s="255" t="str">
        <f>IF(ISBLANK(INDEX('Policy Characteristics'!D:D,MATCH($C215,'Policy Characteristics'!$C:$C,0))),"",INDEX('Policy Characteristics'!D:D,MATCH($C215,'Policy Characteristics'!$C:$C,0)))</f>
        <v>Building Component Electrification</v>
      </c>
      <c r="K215" s="254" t="str">
        <f>IF(ISBLANK(INDEX('Policy Characteristics'!E:E,MATCH($C215,'Policy Characteristics'!$C:$C,0))),"",INDEX('Policy Characteristics'!E:E,MATCH($C215,'Policy Characteristics'!$C:$C,0)))</f>
        <v>bldgs new component fuel shifting</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1</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of newly sold non-electric building components</v>
      </c>
      <c r="P215" s="254"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4" t="str">
        <f>IF(ISBLANK(INDEX('Policy Characteristics'!K:K,MATCH($C215,'Policy Characteristics'!$C:$C,0))),"",INDEX('Policy Characteristics'!K:K,MATCH($C215,'Policy Characteristics'!$C:$C,0)))</f>
        <v>buildings-sector-main.html#component-elec</v>
      </c>
      <c r="R215" s="254" t="str">
        <f>IF(ISBLANK(INDEX('Policy Characteristics'!L:L,MATCH($C215,'Policy Characteristics'!$C:$C,0))),"",INDEX('Policy Characteristics'!L:L,MATCH($C215,'Policy Characteristics'!$C:$C,0)))</f>
        <v>building-component-electrification.html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t="s">
        <v>298</v>
      </c>
      <c r="D216" s="45" t="s">
        <v>114</v>
      </c>
      <c r="E216" s="45" t="s">
        <v>275</v>
      </c>
      <c r="F216" s="45" t="s">
        <v>120</v>
      </c>
      <c r="G216" s="45" t="s">
        <v>279</v>
      </c>
      <c r="H216" s="43">
        <v>13</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ref="C217:C232" si="13">C$216</f>
        <v>Reduction in E Use Allowed by Component Eff Std</v>
      </c>
      <c r="D217" s="45" t="s">
        <v>115</v>
      </c>
      <c r="E217" s="45" t="s">
        <v>275</v>
      </c>
      <c r="F217" s="45" t="s">
        <v>121</v>
      </c>
      <c r="G217" s="45" t="s">
        <v>279</v>
      </c>
      <c r="H217" s="43">
        <v>14</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116</v>
      </c>
      <c r="E218" s="45" t="s">
        <v>275</v>
      </c>
      <c r="F218" s="45" t="s">
        <v>122</v>
      </c>
      <c r="G218" s="45" t="s">
        <v>279</v>
      </c>
      <c r="H218" s="43">
        <v>15</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117</v>
      </c>
      <c r="E219" s="45" t="s">
        <v>275</v>
      </c>
      <c r="F219" s="45" t="s">
        <v>123</v>
      </c>
      <c r="G219" s="45" t="s">
        <v>279</v>
      </c>
      <c r="H219" s="43">
        <v>16</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118</v>
      </c>
      <c r="E220" s="45" t="s">
        <v>275</v>
      </c>
      <c r="F220" s="45" t="s">
        <v>124</v>
      </c>
      <c r="G220" s="45" t="s">
        <v>279</v>
      </c>
      <c r="H220" s="43">
        <v>17</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119</v>
      </c>
      <c r="E221" s="45" t="s">
        <v>275</v>
      </c>
      <c r="F221" s="45" t="s">
        <v>125</v>
      </c>
      <c r="G221" s="45" t="s">
        <v>279</v>
      </c>
      <c r="H221" s="43">
        <v>18</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114</v>
      </c>
      <c r="E222" s="45" t="s">
        <v>276</v>
      </c>
      <c r="F222" s="45" t="s">
        <v>120</v>
      </c>
      <c r="G222" s="45" t="s">
        <v>278</v>
      </c>
      <c r="H222" s="43">
        <v>150</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115</v>
      </c>
      <c r="E223" s="45" t="s">
        <v>276</v>
      </c>
      <c r="F223" s="45" t="s">
        <v>121</v>
      </c>
      <c r="G223" s="45" t="s">
        <v>278</v>
      </c>
      <c r="H223" s="43">
        <v>151</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116</v>
      </c>
      <c r="E224" s="45" t="s">
        <v>276</v>
      </c>
      <c r="F224" s="45" t="s">
        <v>122</v>
      </c>
      <c r="G224" s="45" t="s">
        <v>278</v>
      </c>
      <c r="H224" s="43">
        <v>152</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117</v>
      </c>
      <c r="E225" s="45" t="s">
        <v>276</v>
      </c>
      <c r="F225" s="45" t="s">
        <v>123</v>
      </c>
      <c r="G225" s="45" t="s">
        <v>278</v>
      </c>
      <c r="H225" s="43">
        <v>153</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118</v>
      </c>
      <c r="E226" s="45" t="s">
        <v>276</v>
      </c>
      <c r="F226" s="45" t="s">
        <v>124</v>
      </c>
      <c r="G226" s="45" t="s">
        <v>278</v>
      </c>
      <c r="H226" s="43">
        <v>154</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119</v>
      </c>
      <c r="E227" s="45" t="s">
        <v>276</v>
      </c>
      <c r="F227" s="45" t="s">
        <v>125</v>
      </c>
      <c r="G227" s="45" t="s">
        <v>278</v>
      </c>
      <c r="H227" s="43">
        <v>155</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114</v>
      </c>
      <c r="E228" s="45" t="s">
        <v>277</v>
      </c>
      <c r="F228" s="45" t="s">
        <v>120</v>
      </c>
      <c r="G228" s="45" t="s">
        <v>163</v>
      </c>
      <c r="H228" s="43">
        <v>156</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115</v>
      </c>
      <c r="E229" s="45" t="s">
        <v>277</v>
      </c>
      <c r="F229" s="45" t="s">
        <v>121</v>
      </c>
      <c r="G229" s="45" t="s">
        <v>163</v>
      </c>
      <c r="H229" s="43">
        <v>157</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116</v>
      </c>
      <c r="E230" s="45" t="s">
        <v>277</v>
      </c>
      <c r="F230" s="45" t="s">
        <v>122</v>
      </c>
      <c r="G230" s="45" t="s">
        <v>163</v>
      </c>
      <c r="H230" s="43">
        <v>158</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117</v>
      </c>
      <c r="E231" s="45" t="s">
        <v>277</v>
      </c>
      <c r="F231" s="45" t="s">
        <v>123</v>
      </c>
      <c r="G231" s="45" t="s">
        <v>163</v>
      </c>
      <c r="H231" s="43">
        <v>159</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si="13"/>
        <v>Reduction in E Use Allowed by Component Eff Std</v>
      </c>
      <c r="D232" s="45" t="s">
        <v>118</v>
      </c>
      <c r="E232" s="45" t="s">
        <v>277</v>
      </c>
      <c r="F232" s="45" t="s">
        <v>124</v>
      </c>
      <c r="G232" s="45" t="s">
        <v>163</v>
      </c>
      <c r="H232" s="43">
        <v>160</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Building Energy Efficiency Standards</v>
      </c>
      <c r="C233" s="254" t="str">
        <f t="shared" ref="C233" si="14">C$216</f>
        <v>Reduction in E Use Allowed by Component Eff Std</v>
      </c>
      <c r="D233" s="45" t="s">
        <v>119</v>
      </c>
      <c r="E233" s="45" t="s">
        <v>277</v>
      </c>
      <c r="F233" s="45" t="s">
        <v>125</v>
      </c>
      <c r="G233" s="45" t="s">
        <v>163</v>
      </c>
      <c r="H233" s="43">
        <v>161</v>
      </c>
      <c r="I233" s="324" t="s">
        <v>43</v>
      </c>
      <c r="J233" s="255" t="str">
        <f>IF(ISBLANK(INDEX('Policy Characteristics'!D:D,MATCH($C233,'Policy Characteristics'!$C:$C,0))),"",INDEX('Policy Characteristics'!D:D,MATCH($C233,'Policy Characteristics'!$C:$C,0)))</f>
        <v>Building Energy Efficiency Standards</v>
      </c>
      <c r="K233" s="254" t="str">
        <f>IF(ISBLANK(INDEX('Policy Characteristics'!E:E,MATCH($C233,'Policy Characteristics'!$C:$C,0))),"",INDEX('Policy Characteristics'!E:E,MATCH($C233,'Policy Characteristics'!$C:$C,0)))</f>
        <v>bldgs efficiency standards</v>
      </c>
      <c r="L233" s="261">
        <f>IF(ISBLANK(INDEX('Policy Characteristics'!F:F,MATCH($C233,'Policy Characteristics'!$C:$C,0))),"",INDEX('Policy Characteristics'!F:F,MATCH($C233,'Policy Characteristics'!$C:$C,0)))</f>
        <v>0</v>
      </c>
      <c r="M233" s="261">
        <f>IF(ISBLANK(INDEX('Policy Characteristics'!G:G,MATCH($C233,'Policy Characteristics'!$C:$C,0))),"",INDEX('Policy Characteristics'!G:G,MATCH($C233,'Policy Characteristics'!$C:$C,0)))</f>
        <v>0.75</v>
      </c>
      <c r="N233" s="261">
        <f>IF(ISBLANK(INDEX('Policy Characteristics'!H:H,MATCH($C233,'Policy Characteristics'!$C:$C,0))),"",INDEX('Policy Characteristics'!H:H,MATCH($C233,'Policy Characteristics'!$C:$C,0)))</f>
        <v>0.01</v>
      </c>
      <c r="O233" s="254" t="str">
        <f>IF(ISBLANK(INDEX('Policy Characteristics'!I:I,MATCH($C233,'Policy Characteristics'!$C:$C,0))),"",INDEX('Policy Characteristics'!I:I,MATCH($C233,'Policy Characteristics'!$C:$C,0)))</f>
        <v>% reduction in energy use</v>
      </c>
      <c r="P233" s="254"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4" t="str">
        <f>IF(ISBLANK(INDEX('Policy Characteristics'!K:K,MATCH($C233,'Policy Characteristics'!$C:$C,0))),"",INDEX('Policy Characteristics'!K:K,MATCH($C233,'Policy Characteristics'!$C:$C,0)))</f>
        <v>buildings-sector-main.html#eff-stds</v>
      </c>
      <c r="R233" s="254" t="str">
        <f>IF(ISBLANK(INDEX('Policy Characteristics'!L:L,MATCH($C233,'Policy Characteristics'!$C:$C,0))),"",INDEX('Policy Characteristics'!L:L,MATCH($C233,'Policy Characteristics'!$C:$C,0)))</f>
        <v>building-energy-efficiency-standards.html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Contractor Training</v>
      </c>
      <c r="C234" t="s">
        <v>7</v>
      </c>
      <c r="D234" s="45"/>
      <c r="E234" s="45"/>
      <c r="F234" s="45"/>
      <c r="G234" s="45"/>
      <c r="H234" s="43">
        <v>19</v>
      </c>
      <c r="I234" s="324" t="s">
        <v>43</v>
      </c>
      <c r="J234" s="255" t="str">
        <f>IF(ISBLANK(INDEX('Policy Characteristics'!D:D,MATCH($C234,'Policy Characteristics'!$C:$C,0))),"",INDEX('Policy Characteristics'!D:D,MATCH($C234,'Policy Characteristics'!$C:$C,0)))</f>
        <v>Contractor Training</v>
      </c>
      <c r="K234" s="254" t="str">
        <f>IF(ISBLANK(INDEX('Policy Characteristics'!E:E,MATCH($C234,'Policy Characteristics'!$C:$C,0))),"",INDEX('Policy Characteristics'!E:E,MATCH($C234,'Policy Characteristics'!$C:$C,0)))</f>
        <v>bldgs contractor training</v>
      </c>
      <c r="L234" s="254">
        <f>IF(ISBLANK(INDEX('Policy Characteristics'!F:F,MATCH($C234,'Policy Characteristics'!$C:$C,0))),"",INDEX('Policy Characteristics'!F:F,MATCH($C234,'Policy Characteristics'!$C:$C,0)))</f>
        <v>0</v>
      </c>
      <c r="M234" s="254">
        <f>IF(ISBLANK(INDEX('Policy Characteristics'!G:G,MATCH($C234,'Policy Characteristics'!$C:$C,0))),"",INDEX('Policy Characteristics'!G:G,MATCH($C234,'Policy Characteristics'!$C:$C,0)))</f>
        <v>1</v>
      </c>
      <c r="N234" s="254">
        <f>IF(ISBLANK(INDEX('Policy Characteristics'!H:H,MATCH($C234,'Policy Characteristics'!$C:$C,0))),"",INDEX('Policy Characteristics'!H:H,MATCH($C234,'Policy Characteristics'!$C:$C,0)))</f>
        <v>1</v>
      </c>
      <c r="O234" s="254" t="str">
        <f>IF(ISBLANK(INDEX('Policy Characteristics'!I:I,MATCH($C234,'Policy Characteristics'!$C:$C,0))),"",INDEX('Policy Characteristics'!I:I,MATCH($C234,'Policy Characteristics'!$C:$C,0)))</f>
        <v>on/off</v>
      </c>
      <c r="P234" s="254"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4" t="str">
        <f>IF(ISBLANK(INDEX('Policy Characteristics'!K:K,MATCH($C234,'Policy Characteristics'!$C:$C,0))),"",INDEX('Policy Characteristics'!K:K,MATCH($C234,'Policy Characteristics'!$C:$C,0)))</f>
        <v>buildings-sector-main.html#contractor-ed</v>
      </c>
      <c r="R234" s="254" t="str">
        <f>IF(ISBLANK(INDEX('Policy Characteristics'!L:L,MATCH($C234,'Policy Characteristics'!$C:$C,0))),"",INDEX('Policy Characteristics'!L:L,MATCH($C234,'Policy Characteristics'!$C:$C,0)))</f>
        <v>contractor-training.html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Carve-Out</v>
      </c>
      <c r="C235" t="s">
        <v>299</v>
      </c>
      <c r="D235" s="45"/>
      <c r="E235" s="45"/>
      <c r="F235" s="45"/>
      <c r="G235" s="45"/>
      <c r="H235" s="43">
        <v>146</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min fraction distributed solar</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0.24</v>
      </c>
      <c r="N235" s="261">
        <f>IF(ISBLANK(INDEX('Policy Characteristics'!H:H,MATCH($C235,'Policy Characteristics'!$C:$C,0))),"",INDEX('Policy Characteristics'!H:H,MATCH($C235,'Policy Characteristics'!$C:$C,0)))</f>
        <v>5.0000000000000001E-3</v>
      </c>
      <c r="O235" s="254" t="str">
        <f>IF(ISBLANK(INDEX('Policy Characteristics'!I:I,MATCH($C235,'Policy Characteristics'!$C:$C,0))),"",INDEX('Policy Characteristics'!I:I,MATCH($C235,'Policy Characteristics'!$C:$C,0)))</f>
        <v>minimum % elec from solar</v>
      </c>
      <c r="P235" s="254"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4" t="str">
        <f>IF(ISBLANK(INDEX('Policy Characteristics'!K:K,MATCH($C235,'Policy Characteristics'!$C:$C,0))),"",INDEX('Policy Characteristics'!K:K,MATCH($C235,'Policy Characteristics'!$C:$C,0)))</f>
        <v>buildings-sector-main.html#solar-carve-out</v>
      </c>
      <c r="R235" s="254" t="str">
        <f>IF(ISBLANK(INDEX('Policy Characteristics'!L:L,MATCH($C235,'Policy Characteristics'!$C:$C,0))),"",INDEX('Policy Characteristics'!L:L,MATCH($C235,'Policy Characteristics'!$C:$C,0)))</f>
        <v>solar-carve-out.html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1" t="s">
        <v>3436</v>
      </c>
      <c r="D236" s="45" t="s">
        <v>275</v>
      </c>
      <c r="E236" s="45"/>
      <c r="F236" s="45" t="s">
        <v>279</v>
      </c>
      <c r="G236" s="45"/>
      <c r="H236" s="43">
        <v>147</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$C$236</f>
        <v>Additional Perc Subsidy for Distributed Solar PV Capacity</v>
      </c>
      <c r="D237" s="45" t="s">
        <v>276</v>
      </c>
      <c r="E237" s="45"/>
      <c r="F237" s="45" t="s">
        <v>278</v>
      </c>
      <c r="G237" s="45"/>
      <c r="H237" s="43">
        <v>1728</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Subsidy</v>
      </c>
      <c r="C238" s="254" t="str">
        <f>$C$236</f>
        <v>Additional Perc Subsidy for Distributed Solar PV Capacity</v>
      </c>
      <c r="D238" s="45" t="s">
        <v>277</v>
      </c>
      <c r="E238" s="45"/>
      <c r="F238" s="45" t="s">
        <v>163</v>
      </c>
      <c r="G238" s="45"/>
      <c r="H238" s="43">
        <v>1729</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distributed solar subsidy</v>
      </c>
      <c r="L238" s="261">
        <f>IF(ISBLANK(INDEX('Policy Characteristics'!F:F,MATCH($C238,'Policy Characteristics'!$C:$C,0))),"",INDEX('Policy Characteristics'!F:F,MATCH($C238,'Policy Characteristics'!$C:$C,0)))</f>
        <v>0</v>
      </c>
      <c r="M238" s="261">
        <f>IF(ISBLANK(INDEX('Policy Characteristics'!G:G,MATCH($C238,'Policy Characteristics'!$C:$C,0))),"",INDEX('Policy Characteristics'!G:G,MATCH($C238,'Policy Characteristics'!$C:$C,0)))</f>
        <v>0.5</v>
      </c>
      <c r="N238" s="261">
        <f>IF(ISBLANK(INDEX('Policy Characteristics'!H:H,MATCH($C238,'Policy Characteristics'!$C:$C,0))),"",INDEX('Policy Characteristics'!H:H,MATCH($C238,'Policy Characteristics'!$C:$C,0)))</f>
        <v>0.01</v>
      </c>
      <c r="O238" s="254" t="str">
        <f>IF(ISBLANK(INDEX('Policy Characteristics'!I:I,MATCH($C238,'Policy Characteristics'!$C:$C,0))),"",INDEX('Policy Characteristics'!I:I,MATCH($C238,'Policy Characteristics'!$C:$C,0)))</f>
        <v>% of PV system cost</v>
      </c>
      <c r="P238" s="254"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4" t="str">
        <f>IF(ISBLANK(INDEX('Policy Characteristics'!K:K,MATCH($C238,'Policy Characteristics'!$C:$C,0))),"",INDEX('Policy Characteristics'!K:K,MATCH($C238,'Policy Characteristics'!$C:$C,0)))</f>
        <v>buildings-sector-main.html#distributed-solar-subsidy</v>
      </c>
      <c r="R238" s="254" t="str">
        <f>IF(ISBLANK(INDEX('Policy Characteristics'!L:L,MATCH($C238,'Policy Characteristics'!$C:$C,0))),"",INDEX('Policy Characteristics'!L:L,MATCH($C238,'Policy Characteristics'!$C:$C,0)))</f>
        <v>distributed-solar-subsidy.html</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t="s">
        <v>3715</v>
      </c>
      <c r="D239" s="45" t="s">
        <v>275</v>
      </c>
      <c r="E239" s="45"/>
      <c r="F239" s="45" t="s">
        <v>279</v>
      </c>
      <c r="G239" s="45"/>
      <c r="H239" s="43">
        <v>2433</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C$239</f>
        <v>Min Required Rooftop Solar Capacity</v>
      </c>
      <c r="D240" s="45" t="s">
        <v>276</v>
      </c>
      <c r="E240" s="45"/>
      <c r="F240" s="45" t="s">
        <v>278</v>
      </c>
      <c r="G240" s="45"/>
      <c r="H240" s="43">
        <v>2434</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Distributed Solar Capacity Requirement</v>
      </c>
      <c r="C241" s="254" t="str">
        <f>C$239</f>
        <v>Min Required Rooftop Solar Capacity</v>
      </c>
      <c r="D241" s="45" t="s">
        <v>277</v>
      </c>
      <c r="E241" s="45"/>
      <c r="F241" s="45" t="s">
        <v>163</v>
      </c>
      <c r="G241" s="45"/>
      <c r="H241" s="43">
        <v>2435</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min req rooftop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600000</v>
      </c>
      <c r="N241" s="406">
        <f>IF(ISBLANK(INDEX('Policy Characteristics'!H:H,MATCH($C241,'Policy Characteristics'!$C:$C,0))),"",INDEX('Policy Characteristics'!H:H,MATCH($C241,'Policy Characteristics'!$C:$C,0)))</f>
        <v>5000</v>
      </c>
      <c r="O241" s="254" t="str">
        <f>IF(ISBLANK(INDEX('Policy Characteristics'!I:I,MATCH($C241,'Policy Characteristics'!$C:$C,0))),"",INDEX('Policy Characteristics'!I:I,MATCH($C241,'Policy Characteristics'!$C:$C,0)))</f>
        <v>MW</v>
      </c>
      <c r="P241" s="254"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4" t="str">
        <f>IF(ISBLANK(INDEX('Policy Characteristics'!K:K,MATCH($C241,'Policy Characteristics'!$C:$C,0))),"",INDEX('Policy Characteristics'!K:K,MATCH($C241,'Policy Characteristics'!$C:$C,0)))</f>
        <v/>
      </c>
      <c r="R241" s="254" t="str">
        <f>IF(ISBLANK(INDEX('Policy Characteristics'!L:L,MATCH($C241,'Policy Characteristics'!$C:$C,0))),"",INDEX('Policy Characteristics'!L:L,MATCH($C241,'Policy Characteristics'!$C:$C,0)))</f>
        <v/>
      </c>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t="s">
        <v>3771</v>
      </c>
      <c r="D242" s="45" t="s">
        <v>275</v>
      </c>
      <c r="E242" s="45"/>
      <c r="F242" s="45" t="s">
        <v>279</v>
      </c>
      <c r="G242" s="45"/>
      <c r="H242" s="43">
        <v>2748</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$C$242</f>
        <v>Boolean Use Non BAU Distributed Solar Capacity</v>
      </c>
      <c r="D243" s="45" t="s">
        <v>276</v>
      </c>
      <c r="E243" s="45"/>
      <c r="F243" s="45" t="s">
        <v>278</v>
      </c>
      <c r="G243" s="45"/>
      <c r="H243" s="43">
        <v>2749</v>
      </c>
      <c r="I243" s="324" t="s">
        <v>43</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Non BAU Distributed Solar Capacity</v>
      </c>
      <c r="C244" s="254" t="str">
        <f>$C$242</f>
        <v>Boolean Use Non BAU Distributed Solar Capacity</v>
      </c>
      <c r="D244" s="45" t="s">
        <v>277</v>
      </c>
      <c r="E244" s="45"/>
      <c r="F244" s="45" t="s">
        <v>163</v>
      </c>
      <c r="G244" s="45"/>
      <c r="H244" s="43">
        <v>2750</v>
      </c>
      <c r="I244" s="324" t="s">
        <v>44</v>
      </c>
      <c r="J244" s="255" t="str">
        <f>IF(ISBLANK(INDEX('Policy Characteristics'!D:D,MATCH($C244,'Policy Characteristics'!$C:$C,0))),"",INDEX('Policy Characteristics'!D:D,MATCH($C244,'Policy Characteristics'!$C:$C,0)))</f>
        <v>Distributed Solar Promotion</v>
      </c>
      <c r="K244" s="254" t="str">
        <f>IF(ISBLANK(INDEX('Policy Characteristics'!E:E,MATCH($C244,'Policy Characteristics'!$C:$C,0))),"",INDEX('Policy Characteristics'!E:E,MATCH($C244,'Policy Characteristics'!$C:$C,0)))</f>
        <v>non BAU dist solar</v>
      </c>
      <c r="L244" s="261">
        <f>IF(ISBLANK(INDEX('Policy Characteristics'!F:F,MATCH($C244,'Policy Characteristics'!$C:$C,0))),"",INDEX('Policy Characteristics'!F:F,MATCH($C244,'Policy Characteristics'!$C:$C,0)))</f>
        <v>0</v>
      </c>
      <c r="M244" s="406">
        <f>IF(ISBLANK(INDEX('Policy Characteristics'!G:G,MATCH($C244,'Policy Characteristics'!$C:$C,0))),"",INDEX('Policy Characteristics'!G:G,MATCH($C244,'Policy Characteristics'!$C:$C,0)))</f>
        <v>1</v>
      </c>
      <c r="N244" s="406">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4" s="254"/>
      <c r="R244" s="254"/>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Improved Labeling</v>
      </c>
      <c r="C245" t="s">
        <v>126</v>
      </c>
      <c r="D245" s="45"/>
      <c r="E245" s="45"/>
      <c r="F245" s="45"/>
      <c r="G245" s="45"/>
      <c r="H245" s="43">
        <v>20</v>
      </c>
      <c r="I245" s="324" t="s">
        <v>43</v>
      </c>
      <c r="J245" s="255" t="str">
        <f>IF(ISBLANK(INDEX('Policy Characteristics'!D:D,MATCH($C245,'Policy Characteristics'!$C:$C,0))),"",INDEX('Policy Characteristics'!D:D,MATCH($C245,'Policy Characteristics'!$C:$C,0)))</f>
        <v>Improved Labeling</v>
      </c>
      <c r="K245" s="254" t="str">
        <f>IF(ISBLANK(INDEX('Policy Characteristics'!E:E,MATCH($C245,'Policy Characteristics'!$C:$C,0))),"",INDEX('Policy Characteristics'!E:E,MATCH($C245,'Policy Characteristics'!$C:$C,0)))</f>
        <v>bldgs device labeling</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4" t="str">
        <f>IF(ISBLANK(INDEX('Policy Characteristics'!K:K,MATCH($C245,'Policy Characteristics'!$C:$C,0))),"",INDEX('Policy Characteristics'!K:K,MATCH($C245,'Policy Characteristics'!$C:$C,0)))</f>
        <v>buildings-sector-main.html#device-labeling</v>
      </c>
      <c r="R245" s="254" t="str">
        <f>IF(ISBLANK(INDEX('Policy Characteristics'!L:L,MATCH($C245,'Policy Characteristics'!$C:$C,0))),"",INDEX('Policy Characteristics'!L:L,MATCH($C245,'Policy Characteristics'!$C:$C,0)))</f>
        <v>improved-labeling.html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t="s">
        <v>2458</v>
      </c>
      <c r="D246" s="45" t="s">
        <v>275</v>
      </c>
      <c r="E246" s="45"/>
      <c r="F246" s="45" t="s">
        <v>279</v>
      </c>
      <c r="G246" s="45"/>
      <c r="H246" s="43">
        <v>378</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ref="C247:C248" si="15">C$246</f>
        <v>Share of Preexisting Buildings Subject to Retrofitting</v>
      </c>
      <c r="D247" s="45" t="s">
        <v>276</v>
      </c>
      <c r="E247" s="45"/>
      <c r="F247" s="45" t="s">
        <v>278</v>
      </c>
      <c r="G247" s="45"/>
      <c r="H247" s="43">
        <v>379</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Retrofit Existing Buildings</v>
      </c>
      <c r="C248" s="254" t="str">
        <f t="shared" si="15"/>
        <v>Share of Preexisting Buildings Subject to Retrofitting</v>
      </c>
      <c r="D248" s="45" t="s">
        <v>277</v>
      </c>
      <c r="E248" s="45"/>
      <c r="F248" s="45" t="s">
        <v>163</v>
      </c>
      <c r="G248" s="45"/>
      <c r="H248" s="43">
        <v>380</v>
      </c>
      <c r="I248" s="324" t="s">
        <v>43</v>
      </c>
      <c r="J248" s="255" t="str">
        <f>IF(ISBLANK(INDEX('Policy Characteristics'!D:D,MATCH($C248,'Policy Characteristics'!$C:$C,0))),"",INDEX('Policy Characteristics'!D:D,MATCH($C248,'Policy Characteristics'!$C:$C,0)))</f>
        <v>Increased Retrofitting</v>
      </c>
      <c r="K248" s="254" t="str">
        <f>IF(ISBLANK(INDEX('Policy Characteristics'!E:E,MATCH($C248,'Policy Characteristics'!$C:$C,0))),"",INDEX('Policy Characteristics'!E:E,MATCH($C248,'Policy Characteristics'!$C:$C,0)))</f>
        <v>bldgs retrofitting</v>
      </c>
      <c r="L248" s="261">
        <f>IF(ISBLANK(INDEX('Policy Characteristics'!F:F,MATCH($C248,'Policy Characteristics'!$C:$C,0))),"",INDEX('Policy Characteristics'!F:F,MATCH($C248,'Policy Characteristics'!$C:$C,0)))</f>
        <v>0</v>
      </c>
      <c r="M248" s="261">
        <f>IF(ISBLANK(INDEX('Policy Characteristics'!G:G,MATCH($C248,'Policy Characteristics'!$C:$C,0))),"",INDEX('Policy Characteristics'!G:G,MATCH($C248,'Policy Characteristics'!$C:$C,0)))</f>
        <v>0.5</v>
      </c>
      <c r="N248" s="261">
        <f>IF(ISBLANK(INDEX('Policy Characteristics'!H:H,MATCH($C248,'Policy Characteristics'!$C:$C,0))),"",INDEX('Policy Characteristics'!H:H,MATCH($C248,'Policy Characteristics'!$C:$C,0)))</f>
        <v>0.01</v>
      </c>
      <c r="O248" s="254" t="str">
        <f>IF(ISBLANK(INDEX('Policy Characteristics'!I:I,MATCH($C248,'Policy Characteristics'!$C:$C,0))),"",INDEX('Policy Characteristics'!I:I,MATCH($C248,'Policy Characteristics'!$C:$C,0)))</f>
        <v>% of existing buildings</v>
      </c>
      <c r="P248" s="254"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4" t="str">
        <f>IF(ISBLANK(INDEX('Policy Characteristics'!K:K,MATCH($C248,'Policy Characteristics'!$C:$C,0))),"",INDEX('Policy Characteristics'!K:K,MATCH($C248,'Policy Characteristics'!$C:$C,0)))</f>
        <v>buildings-sector-main.html#retrofitting</v>
      </c>
      <c r="R248" s="254" t="str">
        <f>IF(ISBLANK(INDEX('Policy Characteristics'!L:L,MATCH($C248,'Policy Characteristics'!$C:$C,0))),"",INDEX('Policy Characteristics'!L:L,MATCH($C248,'Policy Characteristics'!$C:$C,0)))</f>
        <v>increased-retrofitting.html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t="s">
        <v>6</v>
      </c>
      <c r="D249" s="45" t="s">
        <v>114</v>
      </c>
      <c r="E249" s="45"/>
      <c r="F249" s="45" t="s">
        <v>120</v>
      </c>
      <c r="G249" s="45"/>
      <c r="H249" s="43">
        <v>27</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ref="C250:C254" si="16">C$249</f>
        <v>Boolean Rebate Program for Efficient Components</v>
      </c>
      <c r="D250" s="45" t="s">
        <v>115</v>
      </c>
      <c r="E250" s="45"/>
      <c r="F250" s="45" t="s">
        <v>121</v>
      </c>
      <c r="G250" s="45"/>
      <c r="H250" s="43">
        <v>28</v>
      </c>
      <c r="I250" s="324" t="s">
        <v>43</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116</v>
      </c>
      <c r="E251" s="45"/>
      <c r="F251" s="45" t="s">
        <v>122</v>
      </c>
      <c r="G251" s="45"/>
      <c r="H251" s="43">
        <v>605</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117</v>
      </c>
      <c r="E252" s="45"/>
      <c r="F252" s="45" t="s">
        <v>123</v>
      </c>
      <c r="G252" s="45"/>
      <c r="H252" s="43">
        <v>606</v>
      </c>
      <c r="I252" s="324" t="s">
        <v>44</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118</v>
      </c>
      <c r="E253" s="45"/>
      <c r="F253" s="45" t="s">
        <v>124</v>
      </c>
      <c r="G253" s="45"/>
      <c r="H253" s="43">
        <v>29</v>
      </c>
      <c r="I253" s="324" t="s">
        <v>43</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4" customFormat="1" x14ac:dyDescent="0.35">
      <c r="A254" s="254" t="str">
        <f>IF(ISBLANK(INDEX('Policy Characteristics'!A:A,MATCH($C254,'Policy Characteristics'!$C:$C,0))),"",INDEX('Policy Characteristics'!A:A,MATCH($C254,'Policy Characteristics'!$C:$C,0)))</f>
        <v>Buildings and Appliances</v>
      </c>
      <c r="B254" s="262" t="str">
        <f>IF(ISBLANK(INDEX('Policy Characteristics'!B:B,MATCH($C254,'Policy Characteristics'!$C:$C,0))),"",INDEX('Policy Characteristics'!B:B,MATCH($C254,'Policy Characteristics'!$C:$C,0)))</f>
        <v>Rebate for Efficient Products</v>
      </c>
      <c r="C254" s="254" t="str">
        <f t="shared" si="16"/>
        <v>Boolean Rebate Program for Efficient Components</v>
      </c>
      <c r="D254" s="45" t="s">
        <v>119</v>
      </c>
      <c r="E254" s="45"/>
      <c r="F254" s="45" t="s">
        <v>125</v>
      </c>
      <c r="G254" s="45"/>
      <c r="H254" s="43">
        <v>607</v>
      </c>
      <c r="I254" s="324" t="s">
        <v>44</v>
      </c>
      <c r="J254" s="255" t="str">
        <f>IF(ISBLANK(INDEX('Policy Characteristics'!D:D,MATCH($C254,'Policy Characteristics'!$C:$C,0))),"",INDEX('Policy Characteristics'!D:D,MATCH($C254,'Policy Characteristics'!$C:$C,0)))</f>
        <v>Rebate for Efficient Products</v>
      </c>
      <c r="K254" s="254" t="str">
        <f>IF(ISBLANK(INDEX('Policy Characteristics'!E:E,MATCH($C254,'Policy Characteristics'!$C:$C,0))),"",INDEX('Policy Characteristics'!E:E,MATCH($C254,'Policy Characteristics'!$C:$C,0)))</f>
        <v>bldgs rebate</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4" t="str">
        <f>IF(ISBLANK(INDEX('Policy Characteristics'!K:K,MATCH($C254,'Policy Characteristics'!$C:$C,0))),"",INDEX('Policy Characteristics'!K:K,MATCH($C254,'Policy Characteristics'!$C:$C,0)))</f>
        <v>buildings-sector-main.html#rebate</v>
      </c>
      <c r="R254" s="254" t="str">
        <f>IF(ISBLANK(INDEX('Policy Characteristics'!L:L,MATCH($C254,'Policy Characteristics'!$C:$C,0))),"",INDEX('Policy Characteristics'!L:L,MATCH($C254,'Policy Characteristics'!$C:$C,0)))</f>
        <v>rebate-for-efficient-products.html</v>
      </c>
    </row>
    <row r="255" spans="1:18" s="2"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317" t="s">
        <v>328</v>
      </c>
      <c r="D255" s="45" t="s">
        <v>446</v>
      </c>
      <c r="E255" s="45"/>
      <c r="F255" s="45" t="s">
        <v>445</v>
      </c>
      <c r="G255" s="6"/>
      <c r="H255" s="47">
        <v>167</v>
      </c>
      <c r="I255" s="325"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ref="C256:C267" si="17">C$255</f>
        <v>Boolean Ban New Power Plants</v>
      </c>
      <c r="D256" s="6" t="s">
        <v>3465</v>
      </c>
      <c r="E256" s="45"/>
      <c r="F256" s="6" t="s">
        <v>3405</v>
      </c>
      <c r="G256" s="45"/>
      <c r="H256" s="43">
        <v>168</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3466</v>
      </c>
      <c r="E257" s="45"/>
      <c r="F257" s="6" t="s">
        <v>3406</v>
      </c>
      <c r="G257" s="45"/>
      <c r="H257" s="43">
        <v>1746</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76</v>
      </c>
      <c r="E258" s="45"/>
      <c r="F258" s="6" t="s">
        <v>3476</v>
      </c>
      <c r="G258" s="45"/>
      <c r="H258" s="47">
        <v>169</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77</v>
      </c>
      <c r="E259" s="45"/>
      <c r="F259" s="6" t="s">
        <v>89</v>
      </c>
      <c r="G259" s="45"/>
      <c r="H259" s="43">
        <v>170</v>
      </c>
      <c r="I259" s="324" t="s">
        <v>43</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447</v>
      </c>
      <c r="E260" s="45"/>
      <c r="F260" s="6" t="s">
        <v>450</v>
      </c>
      <c r="G260" s="45"/>
      <c r="H260" s="43">
        <v>608</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78</v>
      </c>
      <c r="E261" s="45"/>
      <c r="F261" s="6" t="s">
        <v>90</v>
      </c>
      <c r="G261" s="45"/>
      <c r="H261" s="43">
        <v>609</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79</v>
      </c>
      <c r="E262" s="45"/>
      <c r="F262" s="6" t="s">
        <v>91</v>
      </c>
      <c r="G262" s="45"/>
      <c r="H262" s="43">
        <v>610</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80</v>
      </c>
      <c r="E263" s="45"/>
      <c r="F263" s="6" t="s">
        <v>92</v>
      </c>
      <c r="G263" s="45"/>
      <c r="H263" s="43">
        <v>611</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ref="C264:C278" si="18">C$255</f>
        <v>Boolean Ban New Power Plants</v>
      </c>
      <c r="D264" s="6" t="s">
        <v>2423</v>
      </c>
      <c r="E264" s="45"/>
      <c r="F264" s="6" t="s">
        <v>435</v>
      </c>
      <c r="G264" s="45"/>
      <c r="H264" s="43">
        <v>612</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307</v>
      </c>
      <c r="E265" s="45"/>
      <c r="F265" s="6" t="s">
        <v>309</v>
      </c>
      <c r="G265" s="45"/>
      <c r="H265" s="43">
        <v>613</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308</v>
      </c>
      <c r="E266" s="45"/>
      <c r="F266" s="6" t="s">
        <v>310</v>
      </c>
      <c r="G266" s="45"/>
      <c r="H266" s="43">
        <v>614</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443</v>
      </c>
      <c r="E267" s="45"/>
      <c r="F267" s="6" t="s">
        <v>442</v>
      </c>
      <c r="G267" s="45"/>
      <c r="H267" s="43">
        <v>116</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452</v>
      </c>
      <c r="E268" s="45"/>
      <c r="F268" s="6" t="s">
        <v>453</v>
      </c>
      <c r="G268" s="45"/>
      <c r="H268" s="43">
        <v>615</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2743</v>
      </c>
      <c r="E269" s="45"/>
      <c r="F269" s="6" t="s">
        <v>2467</v>
      </c>
      <c r="G269" s="45"/>
      <c r="H269" s="43">
        <v>616</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2744</v>
      </c>
      <c r="E270" s="45"/>
      <c r="F270" s="6" t="s">
        <v>2587</v>
      </c>
      <c r="G270" s="45"/>
      <c r="H270" s="43">
        <v>617</v>
      </c>
      <c r="I270" s="324" t="s">
        <v>44</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2745</v>
      </c>
      <c r="E271" s="45"/>
      <c r="F271" s="6" t="s">
        <v>2469</v>
      </c>
      <c r="G271" s="45"/>
      <c r="H271" s="43">
        <v>618</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3464</v>
      </c>
      <c r="E272" s="45"/>
      <c r="F272" s="6" t="s">
        <v>3471</v>
      </c>
      <c r="G272" s="45"/>
      <c r="H272" s="43">
        <v>1747</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3467</v>
      </c>
      <c r="E273" s="45"/>
      <c r="F273" s="6" t="s">
        <v>3472</v>
      </c>
      <c r="G273" s="45"/>
      <c r="H273" s="43">
        <v>1748</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3468</v>
      </c>
      <c r="E274" s="45"/>
      <c r="F274" s="6" t="s">
        <v>3473</v>
      </c>
      <c r="G274" s="45"/>
      <c r="H274" s="43">
        <v>1749</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3469</v>
      </c>
      <c r="E275" s="45"/>
      <c r="F275" s="6" t="s">
        <v>3474</v>
      </c>
      <c r="G275" s="45"/>
      <c r="H275" s="43">
        <v>1750</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3470</v>
      </c>
      <c r="E276" s="45"/>
      <c r="F276" s="6" t="s">
        <v>3475</v>
      </c>
      <c r="G276" s="45"/>
      <c r="H276" s="43">
        <v>1751</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3558</v>
      </c>
      <c r="E277" s="45"/>
      <c r="F277" s="6" t="s">
        <v>3556</v>
      </c>
      <c r="G277" s="45"/>
      <c r="H277" s="43">
        <v>1752</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Plants</v>
      </c>
      <c r="C278" s="254" t="str">
        <f t="shared" si="18"/>
        <v>Boolean Ban New Power Plants</v>
      </c>
      <c r="D278" s="6" t="s">
        <v>3559</v>
      </c>
      <c r="E278" s="45"/>
      <c r="F278" s="6" t="s">
        <v>3557</v>
      </c>
      <c r="G278" s="45"/>
      <c r="H278" s="43">
        <v>2236</v>
      </c>
      <c r="I278" s="324" t="s">
        <v>43</v>
      </c>
      <c r="J278" s="255" t="str">
        <f>IF(ISBLANK(INDEX('Policy Characteristics'!D:D,MATCH($C278,'Policy Characteristics'!$C:$C,0))),"",INDEX('Policy Characteristics'!D:D,MATCH($C278,'Policy Characteristics'!$C:$C,0)))</f>
        <v>Ban New Power Plants</v>
      </c>
      <c r="K278" s="254" t="str">
        <f>IF(ISBLANK(INDEX('Policy Characteristics'!E:E,MATCH($C278,'Policy Characteristics'!$C:$C,0))),"",INDEX('Policy Characteristics'!E:E,MATCH($C278,'Policy Characteristics'!$C:$C,0)))</f>
        <v>elec ban new power plants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type(s) from being built or deployed.</v>
      </c>
      <c r="Q278" s="254" t="str">
        <f>IF(ISBLANK(INDEX('Policy Characteristics'!K:K,MATCH($C278,'Policy Characteristics'!$C:$C,0))),"",INDEX('Policy Characteristics'!K:K,MATCH($C278,'Policy Characteristics'!$C:$C,0)))</f>
        <v>electricity-sector-main.html#ban</v>
      </c>
      <c r="R278" s="254" t="str">
        <f>IF(ISBLANK(INDEX('Policy Characteristics'!L:L,MATCH($C278,'Policy Characteristics'!$C:$C,0))),"",INDEX('Policy Characteristics'!L:L,MATCH($C278,'Policy Characteristics'!$C:$C,0)))</f>
        <v>ban-new-capacity.html</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317" t="s">
        <v>3719</v>
      </c>
      <c r="D279" s="45" t="s">
        <v>446</v>
      </c>
      <c r="E279" s="45"/>
      <c r="F279" s="45" t="s">
        <v>445</v>
      </c>
      <c r="G279" s="45"/>
      <c r="H279" s="43">
        <v>2436</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C$279</f>
        <v>Boolean Ban New Power Plant Retrofits</v>
      </c>
      <c r="D280" s="6" t="s">
        <v>3465</v>
      </c>
      <c r="E280" s="45"/>
      <c r="F280" s="6" t="s">
        <v>3405</v>
      </c>
      <c r="G280" s="45"/>
      <c r="H280" s="43">
        <v>2437</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ref="C281:C302" si="19">C$279</f>
        <v>Boolean Ban New Power Plant Retrofits</v>
      </c>
      <c r="D281" s="6" t="s">
        <v>3466</v>
      </c>
      <c r="E281" s="45"/>
      <c r="F281" s="6" t="s">
        <v>3406</v>
      </c>
      <c r="G281" s="45"/>
      <c r="H281" s="43">
        <v>2438</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76</v>
      </c>
      <c r="E282" s="45"/>
      <c r="F282" s="6" t="s">
        <v>3476</v>
      </c>
      <c r="G282" s="45"/>
      <c r="H282" s="43">
        <v>2439</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77</v>
      </c>
      <c r="E283" s="45"/>
      <c r="F283" s="6" t="s">
        <v>89</v>
      </c>
      <c r="G283" s="45"/>
      <c r="H283" s="43">
        <v>2440</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447</v>
      </c>
      <c r="E284" s="45"/>
      <c r="F284" s="6" t="s">
        <v>450</v>
      </c>
      <c r="G284" s="45"/>
      <c r="H284" s="43">
        <v>2441</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78</v>
      </c>
      <c r="E285" s="45"/>
      <c r="F285" s="6" t="s">
        <v>90</v>
      </c>
      <c r="G285" s="45"/>
      <c r="H285" s="43">
        <v>2442</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79</v>
      </c>
      <c r="E286" s="45"/>
      <c r="F286" s="6" t="s">
        <v>91</v>
      </c>
      <c r="G286" s="45"/>
      <c r="H286" s="43">
        <v>2443</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80</v>
      </c>
      <c r="E287" s="45"/>
      <c r="F287" s="6" t="s">
        <v>92</v>
      </c>
      <c r="G287" s="45"/>
      <c r="H287" s="43">
        <v>2444</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2423</v>
      </c>
      <c r="E288" s="45"/>
      <c r="F288" s="6" t="s">
        <v>435</v>
      </c>
      <c r="G288" s="45"/>
      <c r="H288" s="43">
        <v>2445</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307</v>
      </c>
      <c r="E289" s="45"/>
      <c r="F289" s="6" t="s">
        <v>309</v>
      </c>
      <c r="G289" s="45"/>
      <c r="H289" s="43">
        <v>2446</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308</v>
      </c>
      <c r="E290" s="45"/>
      <c r="F290" s="6" t="s">
        <v>310</v>
      </c>
      <c r="G290" s="45"/>
      <c r="H290" s="43">
        <v>2447</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443</v>
      </c>
      <c r="E291" s="45"/>
      <c r="F291" s="6" t="s">
        <v>442</v>
      </c>
      <c r="G291" s="45"/>
      <c r="H291" s="43">
        <v>2448</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452</v>
      </c>
      <c r="E292" s="45"/>
      <c r="F292" s="6" t="s">
        <v>453</v>
      </c>
      <c r="G292" s="45"/>
      <c r="H292" s="43">
        <v>2449</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2743</v>
      </c>
      <c r="E293" s="45"/>
      <c r="F293" s="6" t="s">
        <v>2467</v>
      </c>
      <c r="G293" s="45"/>
      <c r="H293" s="43">
        <v>2450</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2744</v>
      </c>
      <c r="E294" s="45"/>
      <c r="F294" s="6" t="s">
        <v>2587</v>
      </c>
      <c r="G294" s="45"/>
      <c r="H294" s="43">
        <v>2451</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2745</v>
      </c>
      <c r="E295" s="45"/>
      <c r="F295" s="6" t="s">
        <v>2469</v>
      </c>
      <c r="G295" s="45"/>
      <c r="H295" s="43">
        <v>2452</v>
      </c>
      <c r="I295" s="324" t="s">
        <v>44</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3464</v>
      </c>
      <c r="E296" s="45"/>
      <c r="F296" s="6" t="s">
        <v>3471</v>
      </c>
      <c r="G296" s="45"/>
      <c r="H296" s="43">
        <v>2453</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3467</v>
      </c>
      <c r="E297" s="45"/>
      <c r="F297" s="6" t="s">
        <v>3472</v>
      </c>
      <c r="G297" s="45"/>
      <c r="H297" s="43">
        <v>2454</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3468</v>
      </c>
      <c r="E298" s="45"/>
      <c r="F298" s="6" t="s">
        <v>3473</v>
      </c>
      <c r="G298" s="45"/>
      <c r="H298" s="43">
        <v>2455</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3469</v>
      </c>
      <c r="E299" s="45"/>
      <c r="F299" s="6" t="s">
        <v>3474</v>
      </c>
      <c r="G299" s="45"/>
      <c r="H299" s="43">
        <v>2456</v>
      </c>
      <c r="I299" s="324" t="s">
        <v>43</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3470</v>
      </c>
      <c r="E300" s="45"/>
      <c r="F300" s="6" t="s">
        <v>3475</v>
      </c>
      <c r="G300" s="45"/>
      <c r="H300" s="43">
        <v>2457</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3558</v>
      </c>
      <c r="E301" s="45"/>
      <c r="F301" s="6" t="s">
        <v>3556</v>
      </c>
      <c r="G301" s="45"/>
      <c r="H301" s="43">
        <v>2458</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Ban New Power Plant Retrofits</v>
      </c>
      <c r="C302" s="254" t="str">
        <f t="shared" si="19"/>
        <v>Boolean Ban New Power Plant Retrofits</v>
      </c>
      <c r="D302" s="6" t="s">
        <v>3559</v>
      </c>
      <c r="E302" s="45"/>
      <c r="F302" s="6" t="s">
        <v>3557</v>
      </c>
      <c r="G302" s="45"/>
      <c r="H302" s="43">
        <v>2459</v>
      </c>
      <c r="I302" s="324" t="s">
        <v>44</v>
      </c>
      <c r="J302" s="255" t="str">
        <f>IF(ISBLANK(INDEX('Policy Characteristics'!D:D,MATCH($C302,'Policy Characteristics'!$C:$C,0))),"",INDEX('Policy Characteristics'!D:D,MATCH($C302,'Policy Characteristics'!$C:$C,0)))</f>
        <v>Ban New Power Plant Retrofits</v>
      </c>
      <c r="K302" s="254" t="str">
        <f>IF(ISBLANK(INDEX('Policy Characteristics'!E:E,MATCH($C302,'Policy Characteristics'!$C:$C,0))),"",INDEX('Policy Characteristics'!E:E,MATCH($C302,'Policy Characteristics'!$C:$C,0)))</f>
        <v>elec ban new power plant retrofits</v>
      </c>
      <c r="L302" s="254">
        <f>IF(ISBLANK(INDEX('Policy Characteristics'!F:F,MATCH($C302,'Policy Characteristics'!$C:$C,0))),"",INDEX('Policy Characteristics'!F:F,MATCH($C302,'Policy Characteristics'!$C:$C,0)))</f>
        <v>0</v>
      </c>
      <c r="M302" s="254">
        <f>IF(ISBLANK(INDEX('Policy Characteristics'!G:G,MATCH($C302,'Policy Characteristics'!$C:$C,0))),"",INDEX('Policy Characteristics'!G:G,MATCH($C302,'Policy Characteristics'!$C:$C,0)))</f>
        <v>1</v>
      </c>
      <c r="N302" s="254">
        <f>IF(ISBLANK(INDEX('Policy Characteristics'!H:H,MATCH($C302,'Policy Characteristics'!$C:$C,0))),"",INDEX('Policy Characteristics'!H:H,MATCH($C302,'Policy Characteristics'!$C:$C,0)))</f>
        <v>1</v>
      </c>
      <c r="O302" s="254" t="str">
        <f>IF(ISBLANK(INDEX('Policy Characteristics'!I:I,MATCH($C302,'Policy Characteristics'!$C:$C,0))),"",INDEX('Policy Characteristics'!I:I,MATCH($C302,'Policy Characteristics'!$C:$C,0)))</f>
        <v>on/off</v>
      </c>
      <c r="P302" s="254"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Renewable Portfolio Standard</v>
      </c>
      <c r="C303" t="s">
        <v>2735</v>
      </c>
      <c r="D303" s="45"/>
      <c r="E303" s="45"/>
      <c r="F303" s="45"/>
      <c r="G303" s="45"/>
      <c r="H303" s="43">
        <v>508</v>
      </c>
      <c r="I303" s="324" t="s">
        <v>43</v>
      </c>
      <c r="J303" s="255" t="str">
        <f>IF(ISBLANK(INDEX('Policy Characteristics'!D:D,MATCH($C303,'Policy Characteristics'!$C:$C,0))),"",INDEX('Policy Characteristics'!D:D,MATCH($C303,'Policy Characteristics'!$C:$C,0)))</f>
        <v>Renewable Portfolio Standard</v>
      </c>
      <c r="K303" s="254" t="str">
        <f>IF(ISBLANK(INDEX('Policy Characteristics'!E:E,MATCH($C303,'Policy Characteristics'!$C:$C,0))),"",INDEX('Policy Characteristics'!E:E,MATCH($C303,'Policy Characteristics'!$C:$C,0)))</f>
        <v>elec renewable portfolio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v>
      </c>
      <c r="C304" t="s">
        <v>3907</v>
      </c>
      <c r="D304" s="45"/>
      <c r="E304" s="45"/>
      <c r="F304" s="45"/>
      <c r="G304" s="45"/>
      <c r="H304" s="43">
        <v>2770</v>
      </c>
      <c r="I304" s="324" t="s">
        <v>43</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clean electricity standards</v>
      </c>
      <c r="L304" s="261">
        <f>IF(ISBLANK(INDEX('Policy Characteristics'!F:F,MATCH($C304,'Policy Characteristics'!$C:$C,0))),"",INDEX('Policy Characteristics'!F:F,MATCH($C304,'Policy Characteristics'!$C:$C,0)))</f>
        <v>0</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0.01</v>
      </c>
      <c r="O304" s="254" t="str">
        <f>IF(ISBLANK(INDEX('Policy Characteristics'!I:I,MATCH($C304,'Policy Characteristics'!$C:$C,0))),"",INDEX('Policy Characteristics'!I:I,MATCH($C304,'Policy Characteristics'!$C:$C,0)))</f>
        <v>% of electricity generation</v>
      </c>
      <c r="P304" s="254"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4" t="str">
        <f>IF(ISBLANK(INDEX('Policy Characteristics'!K:K,MATCH($C304,'Policy Characteristics'!$C:$C,0))),"",INDEX('Policy Characteristics'!K:K,MATCH($C304,'Policy Characteristics'!$C:$C,0)))</f>
        <v>electricity-sector-main.html#ces</v>
      </c>
      <c r="R304" s="254" t="str">
        <f>IF(ISBLANK(INDEX('Policy Characteristics'!L:L,MATCH($C304,'Policy Characteristics'!$C:$C,0))),"",INDEX('Policy Characteristics'!L:L,MATCH($C304,'Policy Characteristics'!$C:$C,0)))</f>
        <v>clean-energy-standard.html</v>
      </c>
    </row>
    <row r="305" spans="1:18" s="4" customFormat="1" ht="29"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Clean Electricity Standard Foresight</v>
      </c>
      <c r="C305" s="1" t="s">
        <v>3521</v>
      </c>
      <c r="D305" s="45"/>
      <c r="E305" s="45"/>
      <c r="F305" s="45"/>
      <c r="G305" s="45"/>
      <c r="H305" s="43">
        <v>2234</v>
      </c>
      <c r="I305" s="324" t="s">
        <v>44</v>
      </c>
      <c r="J305" s="255" t="str">
        <f>IF(ISBLANK(INDEX('Policy Characteristics'!D:D,MATCH($C305,'Policy Characteristics'!$C:$C,0))),"",INDEX('Policy Characteristics'!D:D,MATCH($C305,'Policy Characteristics'!$C:$C,0)))</f>
        <v/>
      </c>
      <c r="K305" s="254" t="str">
        <f>IF(ISBLANK(INDEX('Policy Characteristics'!E:E,MATCH($C305,'Policy Characteristics'!$C:$C,0))),"",INDEX('Policy Characteristics'!E:E,MATCH($C305,'Policy Characteristics'!$C:$C,0)))</f>
        <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4"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 xml:space="preserve">Lift the Clean Electricity Standard Alternative Compliance Payment </v>
      </c>
      <c r="C306" s="1" t="s">
        <v>3707</v>
      </c>
      <c r="D306" s="45"/>
      <c r="E306" s="45"/>
      <c r="F306" s="45"/>
      <c r="G306" s="45"/>
      <c r="H306" s="43">
        <v>2285</v>
      </c>
      <c r="I306" s="324" t="s">
        <v>44</v>
      </c>
      <c r="J306" s="255" t="str">
        <f>IF(ISBLANK(INDEX('Policy Characteristics'!D:D,MATCH($C306,'Policy Characteristics'!$C:$C,0))),"",INDEX('Policy Characteristics'!D:D,MATCH($C306,'Policy Characteristics'!$C:$C,0)))</f>
        <v>Clean Electricity Standard</v>
      </c>
      <c r="K306" s="254" t="str">
        <f>IF(ISBLANK(INDEX('Policy Characteristics'!E:E,MATCH($C306,'Policy Characteristics'!$C:$C,0))),"",INDEX('Policy Characteristics'!E:E,MATCH($C306,'Policy Characteristics'!$C:$C,0)))</f>
        <v>elec non BAU RACP</v>
      </c>
      <c r="L306" s="359">
        <f>IF(ISBLANK(INDEX('Policy Characteristics'!F:F,MATCH($C306,'Policy Characteristics'!$C:$C,0))),"",INDEX('Policy Characteristics'!F:F,MATCH($C306,'Policy Characteristics'!$C:$C,0)))</f>
        <v>0</v>
      </c>
      <c r="M306" s="359">
        <f>IF(ISBLANK(INDEX('Policy Characteristics'!G:G,MATCH($C306,'Policy Characteristics'!$C:$C,0))),"",INDEX('Policy Characteristics'!G:G,MATCH($C306,'Policy Characteristics'!$C:$C,0)))</f>
        <v>1</v>
      </c>
      <c r="N306" s="359">
        <f>IF(ISBLANK(INDEX('Policy Characteristics'!H:H,MATCH($C306,'Policy Characteristics'!$C:$C,0))),"",INDEX('Policy Characteristics'!H:H,MATCH($C306,'Policy Characteristics'!$C:$C,0)))</f>
        <v>1</v>
      </c>
      <c r="O306" s="254" t="str">
        <f>IF(ISBLANK(INDEX('Policy Characteristics'!I:I,MATCH($C306,'Policy Characteristics'!$C:$C,0))),"",INDEX('Policy Characteristics'!I:I,MATCH($C306,'Policy Characteristics'!$C:$C,0)))</f>
        <v>on/off</v>
      </c>
      <c r="P306" s="254"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4" t="str">
        <f>IF(ISBLANK(INDEX('Policy Characteristics'!K:K,MATCH($C306,'Policy Characteristics'!$C:$C,0))),"",INDEX('Policy Characteristics'!K:K,MATCH($C306,'Policy Characteristics'!$C:$C,0)))</f>
        <v/>
      </c>
      <c r="R306" s="254" t="str">
        <f>IF(ISBLANK(INDEX('Policy Characteristics'!L:L,MATCH($C306,'Policy Characteristics'!$C:$C,0))),"",INDEX('Policy Characteristics'!L:L,MATCH($C306,'Policy Characteristics'!$C:$C,0)))</f>
        <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Exports</v>
      </c>
      <c r="C307" s="317" t="s">
        <v>269</v>
      </c>
      <c r="D307" s="6"/>
      <c r="E307" s="6"/>
      <c r="F307" s="6"/>
      <c r="G307" s="6"/>
      <c r="H307" s="47">
        <v>148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exports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exports</v>
      </c>
      <c r="P307" s="254"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4" t="str">
        <f>IF(ISBLANK(INDEX('Policy Characteristics'!K:K,MATCH($C307,'Policy Characteristics'!$C:$C,0))),"",INDEX('Policy Characteristics'!K:K,MATCH($C307,'Policy Characteristics'!$C:$C,0)))</f>
        <v>electricity-sector-main.html#elec-exports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317" t="s">
        <v>268</v>
      </c>
      <c r="D308" s="45" t="s">
        <v>446</v>
      </c>
      <c r="E308" s="45"/>
      <c r="F308" s="45" t="s">
        <v>445</v>
      </c>
      <c r="G308" s="6"/>
      <c r="H308" s="47">
        <v>149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ref="C309:C331" si="20">C$308</f>
        <v>Percent Change in Electricity Imports</v>
      </c>
      <c r="D309" s="6" t="s">
        <v>3465</v>
      </c>
      <c r="E309" s="45"/>
      <c r="F309" s="6" t="s">
        <v>3405</v>
      </c>
      <c r="G309" s="6"/>
      <c r="H309" s="47">
        <v>526</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3466</v>
      </c>
      <c r="E310" s="45"/>
      <c r="F310" s="6" t="s">
        <v>3406</v>
      </c>
      <c r="G310" s="6"/>
      <c r="H310" s="47">
        <v>1753</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76</v>
      </c>
      <c r="E311" s="45"/>
      <c r="F311" s="6" t="s">
        <v>3476</v>
      </c>
      <c r="G311" s="6"/>
      <c r="H311" s="47">
        <v>527</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77</v>
      </c>
      <c r="E312" s="45"/>
      <c r="F312" s="6" t="s">
        <v>89</v>
      </c>
      <c r="G312" s="6"/>
      <c r="H312" s="47">
        <v>528</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447</v>
      </c>
      <c r="E313" s="45"/>
      <c r="F313" s="6" t="s">
        <v>450</v>
      </c>
      <c r="G313" s="6"/>
      <c r="H313" s="47">
        <v>529</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78</v>
      </c>
      <c r="E314" s="45"/>
      <c r="F314" s="6" t="s">
        <v>90</v>
      </c>
      <c r="G314" s="6"/>
      <c r="H314" s="47">
        <v>530</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79</v>
      </c>
      <c r="E315" s="45"/>
      <c r="F315" s="6" t="s">
        <v>91</v>
      </c>
      <c r="G315" s="6"/>
      <c r="H315" s="47">
        <v>531</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80</v>
      </c>
      <c r="E316" s="45"/>
      <c r="F316" s="6" t="s">
        <v>92</v>
      </c>
      <c r="G316" s="6"/>
      <c r="H316" s="47">
        <v>532</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2423</v>
      </c>
      <c r="E317" s="45"/>
      <c r="F317" s="6" t="s">
        <v>435</v>
      </c>
      <c r="G317" s="6"/>
      <c r="H317" s="47">
        <v>533</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307</v>
      </c>
      <c r="E318" s="45"/>
      <c r="F318" s="6" t="s">
        <v>309</v>
      </c>
      <c r="G318" s="6"/>
      <c r="H318" s="47">
        <v>534</v>
      </c>
      <c r="I318" s="324" t="s">
        <v>43</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308</v>
      </c>
      <c r="E319" s="45"/>
      <c r="F319" s="6" t="s">
        <v>310</v>
      </c>
      <c r="G319" s="6"/>
      <c r="H319" s="47">
        <v>535</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443</v>
      </c>
      <c r="E320" s="45"/>
      <c r="F320" s="6" t="s">
        <v>442</v>
      </c>
      <c r="G320" s="6"/>
      <c r="H320" s="47">
        <v>536</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452</v>
      </c>
      <c r="E321" s="45"/>
      <c r="F321" s="6" t="s">
        <v>453</v>
      </c>
      <c r="G321" s="6"/>
      <c r="H321" s="47">
        <v>537</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2743</v>
      </c>
      <c r="E322" s="45"/>
      <c r="F322" s="6" t="s">
        <v>2467</v>
      </c>
      <c r="G322" s="6"/>
      <c r="H322" s="47">
        <v>538</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2744</v>
      </c>
      <c r="E323" s="45"/>
      <c r="F323" s="6" t="s">
        <v>2587</v>
      </c>
      <c r="G323" s="6"/>
      <c r="H323" s="47">
        <v>539</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2745</v>
      </c>
      <c r="E324" s="45"/>
      <c r="F324" s="6" t="s">
        <v>2469</v>
      </c>
      <c r="G324" s="6"/>
      <c r="H324" s="47">
        <v>540</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3471</v>
      </c>
      <c r="G325" s="6"/>
      <c r="H325" s="47">
        <v>1754</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3467</v>
      </c>
      <c r="E326" s="45"/>
      <c r="F326" s="6" t="s">
        <v>3472</v>
      </c>
      <c r="G326" s="6"/>
      <c r="H326" s="47">
        <v>1755</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3468</v>
      </c>
      <c r="E327" s="45"/>
      <c r="F327" s="6" t="s">
        <v>3473</v>
      </c>
      <c r="G327" s="6"/>
      <c r="H327" s="47">
        <v>1756</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3469</v>
      </c>
      <c r="E328" s="45"/>
      <c r="F328" s="6" t="s">
        <v>3474</v>
      </c>
      <c r="G328" s="6"/>
      <c r="H328" s="47">
        <v>1757</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3470</v>
      </c>
      <c r="E329" s="45"/>
      <c r="F329" s="6" t="s">
        <v>3475</v>
      </c>
      <c r="G329" s="6"/>
      <c r="H329" s="47">
        <v>1758</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3558</v>
      </c>
      <c r="E330" s="45"/>
      <c r="F330" s="6" t="s">
        <v>3556</v>
      </c>
      <c r="G330" s="6"/>
      <c r="H330" s="47">
        <v>1759</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s="2" customFormat="1"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Change Electricity Imports</v>
      </c>
      <c r="C331" s="254" t="str">
        <f t="shared" si="20"/>
        <v>Percent Change in Electricity Imports</v>
      </c>
      <c r="D331" s="6" t="s">
        <v>3559</v>
      </c>
      <c r="E331" s="45"/>
      <c r="F331" s="6" t="s">
        <v>3557</v>
      </c>
      <c r="G331" s="6"/>
      <c r="H331" s="47">
        <v>2237</v>
      </c>
      <c r="I331" s="324" t="s">
        <v>44</v>
      </c>
      <c r="J331" s="255" t="str">
        <f>IF(ISBLANK(INDEX('Policy Characteristics'!D:D,MATCH($C331,'Policy Characteristics'!$C:$C,0))),"",INDEX('Policy Characteristics'!D:D,MATCH($C331,'Policy Characteristics'!$C:$C,0)))</f>
        <v>Electricity Imports and Exports</v>
      </c>
      <c r="K331" s="254" t="str">
        <f>IF(ISBLANK(INDEX('Policy Characteristics'!E:E,MATCH($C331,'Policy Characteristics'!$C:$C,0))),"",INDEX('Policy Characteristics'!E:E,MATCH($C331,'Policy Characteristics'!$C:$C,0)))</f>
        <v>elec change imports</v>
      </c>
      <c r="L331" s="261">
        <f>IF(ISBLANK(INDEX('Policy Characteristics'!F:F,MATCH($C331,'Policy Characteristics'!$C:$C,0))),"",INDEX('Policy Characteristics'!F:F,MATCH($C331,'Policy Characteristics'!$C:$C,0)))</f>
        <v>-0.5</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0.02</v>
      </c>
      <c r="O331" s="254" t="str">
        <f>IF(ISBLANK(INDEX('Policy Characteristics'!I:I,MATCH($C331,'Policy Characteristics'!$C:$C,0))),"",INDEX('Policy Characteristics'!I:I,MATCH($C331,'Policy Characteristics'!$C:$C,0)))</f>
        <v>% change in imports</v>
      </c>
      <c r="P331" s="254"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4" t="str">
        <f>IF(ISBLANK(INDEX('Policy Characteristics'!K:K,MATCH($C331,'Policy Characteristics'!$C:$C,0))),"",INDEX('Policy Characteristics'!K:K,MATCH($C331,'Policy Characteristics'!$C:$C,0)))</f>
        <v>electricity-sector-main.html#elec-imports</v>
      </c>
      <c r="R331" s="254" t="str">
        <f>IF(ISBLANK(INDEX('Policy Characteristics'!L:L,MATCH($C331,'Policy Characteristics'!$C:$C,0))),"",INDEX('Policy Characteristics'!L:L,MATCH($C331,'Policy Characteristics'!$C:$C,0)))</f>
        <v>electricity-imports-exports.html</v>
      </c>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Non BAU Guaranteed Dispatch</v>
      </c>
      <c r="C332" t="s">
        <v>300</v>
      </c>
      <c r="D332" s="45"/>
      <c r="E332" s="45"/>
      <c r="F332" s="45"/>
      <c r="G332" s="45"/>
      <c r="H332" s="43">
        <v>619</v>
      </c>
      <c r="I332" s="324" t="s">
        <v>44</v>
      </c>
      <c r="J332" s="255" t="str">
        <f>IF(ISBLANK(INDEX('Policy Characteristics'!D:D,MATCH($C332,'Policy Characteristics'!$C:$C,0))),"",INDEX('Policy Characteristics'!D:D,MATCH($C332,'Policy Characteristics'!$C:$C,0)))</f>
        <v>Non BAU Guaranteed Dispatch</v>
      </c>
      <c r="K332" s="254" t="str">
        <f>IF(ISBLANK(INDEX('Policy Characteristics'!E:E,MATCH($C332,'Policy Characteristics'!$C:$C,0))),"",INDEX('Policy Characteristics'!E:E,MATCH($C332,'Policy Characteristics'!$C:$C,0)))</f>
        <v>elec non BAU guaranteed dispatch</v>
      </c>
      <c r="L332" s="261">
        <f>IF(ISBLANK(INDEX('Policy Characteristics'!F:F,MATCH($C332,'Policy Characteristics'!$C:$C,0))),"",INDEX('Policy Characteristics'!F:F,MATCH($C332,'Policy Characteristics'!$C:$C,0)))</f>
        <v>0</v>
      </c>
      <c r="M332" s="261">
        <f>IF(ISBLANK(INDEX('Policy Characteristics'!G:G,MATCH($C332,'Policy Characteristics'!$C:$C,0))),"",INDEX('Policy Characteristics'!G:G,MATCH($C332,'Policy Characteristics'!$C:$C,0)))</f>
        <v>1</v>
      </c>
      <c r="N332" s="261">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on/off</v>
      </c>
      <c r="P332" s="254" t="str">
        <f>IF(ISBLANK(INDEX('Policy Characteristics'!J:J,MATCH($C332,'Policy Characteristics'!$C:$C,0))),"",INDEX('Policy Characteristics'!J:J,MATCH($C332,'Policy Characteristics'!$C:$C,0)))</f>
        <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1" t="s">
        <v>3459</v>
      </c>
      <c r="D333" s="45" t="s">
        <v>446</v>
      </c>
      <c r="E333" s="45"/>
      <c r="F333" s="45" t="s">
        <v>445</v>
      </c>
      <c r="G333" s="6"/>
      <c r="H333" s="43">
        <v>1730</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ref="C334:C356" si="21">$C$333</f>
        <v>Percentage Decrease in Cost of Capital for Power Plants</v>
      </c>
      <c r="D334" s="6" t="s">
        <v>3465</v>
      </c>
      <c r="E334" s="45"/>
      <c r="F334" s="6" t="s">
        <v>3405</v>
      </c>
      <c r="G334" s="6"/>
      <c r="H334" s="43">
        <v>1731</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3466</v>
      </c>
      <c r="E335" s="45"/>
      <c r="F335" s="6" t="s">
        <v>3406</v>
      </c>
      <c r="G335" s="6"/>
      <c r="H335" s="43">
        <v>1803</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76</v>
      </c>
      <c r="E336" s="45"/>
      <c r="F336" s="6" t="s">
        <v>3476</v>
      </c>
      <c r="G336" s="6"/>
      <c r="H336" s="43">
        <v>1732</v>
      </c>
      <c r="I336" s="325" t="s">
        <v>44</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77</v>
      </c>
      <c r="E337" s="45"/>
      <c r="F337" s="6" t="s">
        <v>89</v>
      </c>
      <c r="G337" s="6"/>
      <c r="H337" s="43">
        <v>1733</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447</v>
      </c>
      <c r="E338" s="45"/>
      <c r="F338" s="6" t="s">
        <v>450</v>
      </c>
      <c r="G338" s="6"/>
      <c r="H338" s="43">
        <v>1734</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78</v>
      </c>
      <c r="E339" s="45"/>
      <c r="F339" s="6" t="s">
        <v>90</v>
      </c>
      <c r="G339" s="6"/>
      <c r="H339" s="43">
        <v>1735</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79</v>
      </c>
      <c r="E340" s="45"/>
      <c r="F340" s="6" t="s">
        <v>91</v>
      </c>
      <c r="G340" s="6"/>
      <c r="H340" s="43">
        <v>1736</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80</v>
      </c>
      <c r="E341" s="45"/>
      <c r="F341" s="6" t="s">
        <v>92</v>
      </c>
      <c r="G341" s="6"/>
      <c r="H341" s="43">
        <v>1737</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2423</v>
      </c>
      <c r="E342" s="45"/>
      <c r="F342" s="6" t="s">
        <v>435</v>
      </c>
      <c r="G342" s="6"/>
      <c r="H342" s="43">
        <v>1738</v>
      </c>
      <c r="I342" s="325" t="s">
        <v>43</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307</v>
      </c>
      <c r="E343" s="45"/>
      <c r="F343" s="6" t="s">
        <v>309</v>
      </c>
      <c r="G343" s="6"/>
      <c r="H343" s="43">
        <v>1739</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308</v>
      </c>
      <c r="E344" s="45"/>
      <c r="F344" s="6" t="s">
        <v>310</v>
      </c>
      <c r="G344" s="6"/>
      <c r="H344" s="43">
        <v>1740</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443</v>
      </c>
      <c r="E345" s="45"/>
      <c r="F345" s="6" t="s">
        <v>442</v>
      </c>
      <c r="G345" s="6"/>
      <c r="H345" s="43">
        <v>1741</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452</v>
      </c>
      <c r="E346" s="45"/>
      <c r="F346" s="6" t="s">
        <v>453</v>
      </c>
      <c r="G346" s="6"/>
      <c r="H346" s="43">
        <v>1742</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2743</v>
      </c>
      <c r="E347" s="45"/>
      <c r="F347" s="6" t="s">
        <v>2467</v>
      </c>
      <c r="G347" s="6"/>
      <c r="H347" s="43">
        <v>1743</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2744</v>
      </c>
      <c r="E348" s="45"/>
      <c r="F348" s="6" t="s">
        <v>2587</v>
      </c>
      <c r="G348" s="6"/>
      <c r="H348" s="43">
        <v>1744</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2745</v>
      </c>
      <c r="E349" s="45"/>
      <c r="F349" s="6" t="s">
        <v>2469</v>
      </c>
      <c r="G349" s="6"/>
      <c r="H349" s="43">
        <v>1745</v>
      </c>
      <c r="I349" s="325" t="s">
        <v>44</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3471</v>
      </c>
      <c r="G350" s="6"/>
      <c r="H350" s="43">
        <v>1804</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3467</v>
      </c>
      <c r="E351" s="45"/>
      <c r="F351" s="6" t="s">
        <v>3472</v>
      </c>
      <c r="G351" s="6"/>
      <c r="H351" s="43">
        <v>1805</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3468</v>
      </c>
      <c r="E352" s="45"/>
      <c r="F352" s="6" t="s">
        <v>3473</v>
      </c>
      <c r="G352" s="6"/>
      <c r="H352" s="43">
        <v>1806</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3469</v>
      </c>
      <c r="E353" s="45"/>
      <c r="F353" s="6" t="s">
        <v>3474</v>
      </c>
      <c r="G353" s="6"/>
      <c r="H353" s="43">
        <v>1807</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3470</v>
      </c>
      <c r="E354" s="45"/>
      <c r="F354" s="6" t="s">
        <v>3475</v>
      </c>
      <c r="G354" s="6"/>
      <c r="H354" s="43">
        <v>1808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3558</v>
      </c>
      <c r="E355" s="45"/>
      <c r="F355" s="6" t="s">
        <v>3556</v>
      </c>
      <c r="G355" s="6"/>
      <c r="H355" s="43">
        <v>1809</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t="str">
        <f>IF(ISBLANK(INDEX('Policy Characteristics'!K:K,MATCH($C355,'Policy Characteristics'!$C:$C,0))),"",INDEX('Policy Characteristics'!K:K,MATCH($C355,'Policy Characteristics'!$C:$C,0)))</f>
        <v/>
      </c>
      <c r="R355" s="254" t="str">
        <f>IF(ISBLANK(INDEX('Policy Characteristics'!L:L,MATCH($C355,'Policy Characteristics'!$C:$C,0))),"",INDEX('Policy Characteristics'!L:L,MATCH($C355,'Policy Characteristics'!$C:$C,0)))</f>
        <v/>
      </c>
      <c r="S355" s="314"/>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Decrease Cost of Capital</v>
      </c>
      <c r="C356" s="254" t="str">
        <f t="shared" si="21"/>
        <v>Percentage Decrease in Cost of Capital for Power Plants</v>
      </c>
      <c r="D356" s="6" t="s">
        <v>3559</v>
      </c>
      <c r="E356" s="45"/>
      <c r="F356" s="6" t="s">
        <v>3557</v>
      </c>
      <c r="G356" s="6"/>
      <c r="H356" s="43">
        <v>2238</v>
      </c>
      <c r="I356" s="325" t="s">
        <v>43</v>
      </c>
      <c r="J356" s="255" t="str">
        <f>IF(ISBLANK(INDEX('Policy Characteristics'!D:D,MATCH($C356,'Policy Characteristics'!$C:$C,0))),"",INDEX('Policy Characteristics'!D:D,MATCH($C356,'Policy Characteristics'!$C:$C,0)))</f>
        <v>Decrease Electricity Sector Cost of Capital</v>
      </c>
      <c r="K356" s="254" t="str">
        <f>IF(ISBLANK(INDEX('Policy Characteristics'!E:E,MATCH($C356,'Policy Characteristics'!$C:$C,0))),"",INDEX('Policy Characteristics'!E:E,MATCH($C356,'Policy Characteristics'!$C:$C,0)))</f>
        <v>elec power plant cost of capital</v>
      </c>
      <c r="L356" s="254">
        <f>IF(ISBLANK(INDEX('Policy Characteristics'!F:F,MATCH($C356,'Policy Characteristics'!$C:$C,0))),"",INDEX('Policy Characteristics'!F:F,MATCH($C356,'Policy Characteristics'!$C:$C,0)))</f>
        <v>0</v>
      </c>
      <c r="M356" s="405">
        <f>IF(ISBLANK(INDEX('Policy Characteristics'!G:G,MATCH($C356,'Policy Characteristics'!$C:$C,0))),"",INDEX('Policy Characteristics'!G:G,MATCH($C356,'Policy Characteristics'!$C:$C,0)))</f>
        <v>1</v>
      </c>
      <c r="N356" s="254">
        <f>IF(ISBLANK(INDEX('Policy Characteristics'!H:H,MATCH($C356,'Policy Characteristics'!$C:$C,0))),"",INDEX('Policy Characteristics'!H:H,MATCH($C356,'Policy Characteristics'!$C:$C,0)))</f>
        <v>1</v>
      </c>
      <c r="O356" s="254" t="str">
        <f>IF(ISBLANK(INDEX('Policy Characteristics'!I:I,MATCH($C356,'Policy Characteristics'!$C:$C,0))),"",INDEX('Policy Characteristics'!I:I,MATCH($C356,'Policy Characteristics'!$C:$C,0)))</f>
        <v>% decrease</v>
      </c>
      <c r="P356" s="254"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4"/>
      <c r="R356" s="254"/>
      <c r="S356" s="314"/>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Demand Response</v>
      </c>
      <c r="C357" t="s">
        <v>27</v>
      </c>
      <c r="D357" s="45"/>
      <c r="E357" s="45"/>
      <c r="F357" s="45"/>
      <c r="G357" s="45"/>
      <c r="H357" s="43">
        <v>30</v>
      </c>
      <c r="I357" s="324" t="s">
        <v>43</v>
      </c>
      <c r="J357" s="255" t="str">
        <f>IF(ISBLANK(INDEX('Policy Characteristics'!D:D,MATCH($C357,'Policy Characteristics'!$C:$C,0))),"",INDEX('Policy Characteristics'!D:D,MATCH($C357,'Policy Characteristics'!$C:$C,0)))</f>
        <v>Demand Response</v>
      </c>
      <c r="K357" s="254" t="str">
        <f>IF(ISBLANK(INDEX('Policy Characteristics'!E:E,MATCH($C357,'Policy Characteristics'!$C:$C,0))),"",INDEX('Policy Characteristics'!E:E,MATCH($C357,'Policy Characteristics'!$C:$C,0)))</f>
        <v>elec demand response</v>
      </c>
      <c r="L357" s="261">
        <f>IF(ISBLANK(INDEX('Policy Characteristics'!F:F,MATCH($C357,'Policy Characteristics'!$C:$C,0))),"",INDEX('Policy Characteristics'!F:F,MATCH($C357,'Policy Characteristics'!$C:$C,0)))</f>
        <v>0</v>
      </c>
      <c r="M357" s="261">
        <f>IF(ISBLANK(INDEX('Policy Characteristics'!G:G,MATCH($C357,'Policy Characteristics'!$C:$C,0))),"",INDEX('Policy Characteristics'!G:G,MATCH($C357,'Policy Characteristics'!$C:$C,0)))</f>
        <v>1</v>
      </c>
      <c r="N357" s="261">
        <f>IF(ISBLANK(INDEX('Policy Characteristics'!H:H,MATCH($C357,'Policy Characteristics'!$C:$C,0))),"",INDEX('Policy Characteristics'!H:H,MATCH($C357,'Policy Characteristics'!$C:$C,0)))</f>
        <v>0.01</v>
      </c>
      <c r="O357" s="254" t="str">
        <f>IF(ISBLANK(INDEX('Policy Characteristics'!I:I,MATCH($C357,'Policy Characteristics'!$C:$C,0))),"",INDEX('Policy Characteristics'!I:I,MATCH($C357,'Policy Characteristics'!$C:$C,0)))</f>
        <v>% of potential achieved</v>
      </c>
      <c r="P357" s="254"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4" t="str">
        <f>IF(ISBLANK(INDEX('Policy Characteristics'!K:K,MATCH($C357,'Policy Characteristics'!$C:$C,0))),"",INDEX('Policy Characteristics'!K:K,MATCH($C357,'Policy Characteristics'!$C:$C,0)))</f>
        <v>electricity-sector-main.html#dr</v>
      </c>
      <c r="R357" s="254" t="str">
        <f>IF(ISBLANK(INDEX('Policy Characteristics'!L:L,MATCH($C357,'Policy Characteristics'!$C:$C,0))),"",INDEX('Policy Characteristics'!L:L,MATCH($C357,'Policy Characteristics'!$C:$C,0)))</f>
        <v>demand-response.html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45" t="s">
        <v>446</v>
      </c>
      <c r="E358" s="45"/>
      <c r="F358" s="45" t="s">
        <v>445</v>
      </c>
      <c r="G358" s="45"/>
      <c r="H358" s="43">
        <v>31</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t="s">
        <v>127</v>
      </c>
      <c r="D359" s="6" t="s">
        <v>3465</v>
      </c>
      <c r="E359" s="45"/>
      <c r="F359" s="6" t="s">
        <v>3405</v>
      </c>
      <c r="G359" s="45"/>
      <c r="H359" s="43">
        <v>1760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ref="C360:C381" si="22">C$358</f>
        <v>Annual Additional Capacity Retired due to Early Retirement Policy</v>
      </c>
      <c r="D360" s="6" t="s">
        <v>3466</v>
      </c>
      <c r="E360" s="45"/>
      <c r="F360" s="6" t="s">
        <v>3406</v>
      </c>
      <c r="G360" s="45"/>
      <c r="H360" s="43">
        <v>620</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76</v>
      </c>
      <c r="E361" s="45"/>
      <c r="F361" s="6" t="s">
        <v>3476</v>
      </c>
      <c r="G361" s="45"/>
      <c r="H361" s="43">
        <v>32</v>
      </c>
      <c r="I361" s="324" t="s">
        <v>43</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77</v>
      </c>
      <c r="E362" s="45"/>
      <c r="F362" s="6" t="s">
        <v>89</v>
      </c>
      <c r="G362" s="45"/>
      <c r="H362" s="43">
        <v>621</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447</v>
      </c>
      <c r="E363" s="45"/>
      <c r="F363" s="6" t="s">
        <v>450</v>
      </c>
      <c r="G363" s="45"/>
      <c r="H363" s="43">
        <v>622</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78</v>
      </c>
      <c r="E364" s="45"/>
      <c r="F364" s="6" t="s">
        <v>90</v>
      </c>
      <c r="G364" s="45"/>
      <c r="H364" s="43">
        <v>623</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79</v>
      </c>
      <c r="E365" s="45"/>
      <c r="F365" s="6" t="s">
        <v>91</v>
      </c>
      <c r="G365" s="45"/>
      <c r="H365" s="43">
        <v>624</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80</v>
      </c>
      <c r="E366" s="45"/>
      <c r="F366" s="6" t="s">
        <v>92</v>
      </c>
      <c r="G366" s="45"/>
      <c r="H366" s="43">
        <v>625</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2423</v>
      </c>
      <c r="E367" s="45"/>
      <c r="F367" s="6" t="s">
        <v>435</v>
      </c>
      <c r="G367" s="45"/>
      <c r="H367" s="43">
        <v>626</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307</v>
      </c>
      <c r="E368" s="45"/>
      <c r="F368" s="6" t="s">
        <v>309</v>
      </c>
      <c r="G368" s="45"/>
      <c r="H368" s="43">
        <v>627</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308</v>
      </c>
      <c r="E369" s="45"/>
      <c r="F369" s="6" t="s">
        <v>310</v>
      </c>
      <c r="G369" s="45"/>
      <c r="H369" s="43">
        <v>628</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443</v>
      </c>
      <c r="E370" s="45"/>
      <c r="F370" s="6" t="s">
        <v>442</v>
      </c>
      <c r="G370" s="45"/>
      <c r="H370" s="43">
        <v>590</v>
      </c>
      <c r="I370" s="324" t="s">
        <v>43</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452</v>
      </c>
      <c r="E371" s="45"/>
      <c r="F371" s="6" t="s">
        <v>453</v>
      </c>
      <c r="G371" s="45"/>
      <c r="H371" s="43">
        <v>629</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2743</v>
      </c>
      <c r="E372" s="45"/>
      <c r="F372" s="6" t="s">
        <v>2467</v>
      </c>
      <c r="G372" s="45"/>
      <c r="H372" s="43">
        <v>630</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2744</v>
      </c>
      <c r="E373" s="45"/>
      <c r="F373" s="6" t="s">
        <v>2587</v>
      </c>
      <c r="G373" s="45"/>
      <c r="H373" s="43">
        <v>631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2745</v>
      </c>
      <c r="E374" s="45"/>
      <c r="F374" s="6" t="s">
        <v>2469</v>
      </c>
      <c r="G374" s="45"/>
      <c r="H374" s="43">
        <v>632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3471</v>
      </c>
      <c r="G375" s="45"/>
      <c r="H375" s="43">
        <v>1761</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3467</v>
      </c>
      <c r="E376" s="45"/>
      <c r="F376" s="6" t="s">
        <v>3472</v>
      </c>
      <c r="G376" s="45"/>
      <c r="H376" s="43">
        <v>1762</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3468</v>
      </c>
      <c r="E377" s="45"/>
      <c r="F377" s="6" t="s">
        <v>3473</v>
      </c>
      <c r="G377" s="45"/>
      <c r="H377" s="43">
        <v>1763</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3469</v>
      </c>
      <c r="E378" s="45"/>
      <c r="F378" s="6" t="s">
        <v>3474</v>
      </c>
      <c r="G378" s="45"/>
      <c r="H378" s="43">
        <v>1764</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3470</v>
      </c>
      <c r="E379" s="45"/>
      <c r="F379" s="6" t="s">
        <v>3475</v>
      </c>
      <c r="G379" s="45"/>
      <c r="H379" s="43">
        <v>1765</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3558</v>
      </c>
      <c r="E380" s="45"/>
      <c r="F380" s="6" t="s">
        <v>3556</v>
      </c>
      <c r="G380" s="45"/>
      <c r="H380" s="43">
        <v>1766</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Early Retirement of Power Plants</v>
      </c>
      <c r="C381" s="254" t="str">
        <f t="shared" si="22"/>
        <v>Annual Additional Capacity Retired due to Early Retirement Policy</v>
      </c>
      <c r="D381" s="6" t="s">
        <v>3559</v>
      </c>
      <c r="E381" s="45"/>
      <c r="F381" s="6" t="s">
        <v>3557</v>
      </c>
      <c r="G381" s="45"/>
      <c r="H381" s="43">
        <v>2239</v>
      </c>
      <c r="I381" s="324" t="s">
        <v>44</v>
      </c>
      <c r="J381" s="255" t="str">
        <f>IF(ISBLANK(INDEX('Policy Characteristics'!D:D,MATCH($C381,'Policy Characteristics'!$C:$C,0))),"",INDEX('Policy Characteristics'!D:D,MATCH($C381,'Policy Characteristics'!$C:$C,0)))</f>
        <v>Early Retirement of Power Plants</v>
      </c>
      <c r="K381" s="254" t="str">
        <f>IF(ISBLANK(INDEX('Policy Characteristics'!E:E,MATCH($C381,'Policy Characteristics'!$C:$C,0))),"",INDEX('Policy Characteristics'!E:E,MATCH($C381,'Policy Characteristics'!$C:$C,0)))</f>
        <v>elec early retirement</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25000</v>
      </c>
      <c r="N381" s="254">
        <f>IF(ISBLANK(INDEX('Policy Characteristics'!H:H,MATCH($C381,'Policy Characteristics'!$C:$C,0))),"",INDEX('Policy Characteristics'!H:H,MATCH($C381,'Policy Characteristics'!$C:$C,0)))</f>
        <v>500</v>
      </c>
      <c r="O381" s="254" t="str">
        <f>IF(ISBLANK(INDEX('Policy Characteristics'!I:I,MATCH($C381,'Policy Characteristics'!$C:$C,0))),"",INDEX('Policy Characteristics'!I:I,MATCH($C381,'Policy Characteristics'!$C:$C,0)))</f>
        <v>MW/year</v>
      </c>
      <c r="P381" s="254"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4" t="str">
        <f>IF(ISBLANK(INDEX('Policy Characteristics'!K:K,MATCH($C381,'Policy Characteristics'!$C:$C,0))),"",INDEX('Policy Characteristics'!K:K,MATCH($C381,'Policy Characteristics'!$C:$C,0)))</f>
        <v>electricity-sector-main.html#early-ret</v>
      </c>
      <c r="R381" s="254" t="str">
        <f>IF(ISBLANK(INDEX('Policy Characteristics'!L:L,MATCH($C381,'Policy Characteristics'!$C:$C,0))),"",INDEX('Policy Characteristics'!L:L,MATCH($C381,'Policy Characteristics'!$C:$C,0)))</f>
        <v>early-retirement-of-power-plants.html</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3004</v>
      </c>
      <c r="D382" s="45" t="s">
        <v>446</v>
      </c>
      <c r="E382" s="45"/>
      <c r="F382" s="45" t="s">
        <v>445</v>
      </c>
      <c r="G382" s="45"/>
      <c r="H382" s="43">
        <v>860</v>
      </c>
      <c r="I382" s="324" t="s">
        <v>43</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3">C$382</f>
        <v>Boolean Use Non BAU Capacity Retirement Schedule</v>
      </c>
      <c r="D383" s="6" t="s">
        <v>3465</v>
      </c>
      <c r="E383" s="45"/>
      <c r="F383" s="6" t="s">
        <v>3405</v>
      </c>
      <c r="G383" s="45"/>
      <c r="H383" s="43">
        <v>861</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3466</v>
      </c>
      <c r="E384" s="45"/>
      <c r="F384" s="6" t="s">
        <v>3406</v>
      </c>
      <c r="G384" s="45"/>
      <c r="H384" s="43">
        <v>1767</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76</v>
      </c>
      <c r="E385" s="45"/>
      <c r="F385" s="6" t="s">
        <v>3476</v>
      </c>
      <c r="G385" s="45"/>
      <c r="H385" s="43">
        <v>862</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77</v>
      </c>
      <c r="E386" s="45"/>
      <c r="F386" s="6" t="s">
        <v>89</v>
      </c>
      <c r="G386" s="45"/>
      <c r="H386" s="43">
        <v>863</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447</v>
      </c>
      <c r="E387" s="45"/>
      <c r="F387" s="6" t="s">
        <v>450</v>
      </c>
      <c r="G387" s="45"/>
      <c r="H387" s="43">
        <v>864</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78</v>
      </c>
      <c r="E388" s="45"/>
      <c r="F388" s="6" t="s">
        <v>90</v>
      </c>
      <c r="G388" s="45"/>
      <c r="H388" s="43">
        <v>865</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79</v>
      </c>
      <c r="E389" s="45"/>
      <c r="F389" s="6" t="s">
        <v>91</v>
      </c>
      <c r="G389" s="45"/>
      <c r="H389" s="43">
        <v>866</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80</v>
      </c>
      <c r="E390" s="45"/>
      <c r="F390" s="6" t="s">
        <v>92</v>
      </c>
      <c r="G390" s="45"/>
      <c r="H390" s="43">
        <v>867</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2423</v>
      </c>
      <c r="E391" s="45"/>
      <c r="F391" s="6" t="s">
        <v>435</v>
      </c>
      <c r="G391" s="45"/>
      <c r="H391" s="43">
        <v>868</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307</v>
      </c>
      <c r="E392" s="45"/>
      <c r="F392" s="6" t="s">
        <v>309</v>
      </c>
      <c r="G392" s="45"/>
      <c r="H392" s="43">
        <v>869</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308</v>
      </c>
      <c r="E393" s="45"/>
      <c r="F393" s="6" t="s">
        <v>310</v>
      </c>
      <c r="G393" s="45"/>
      <c r="H393" s="43">
        <v>870</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443</v>
      </c>
      <c r="E394" s="45"/>
      <c r="F394" s="6" t="s">
        <v>442</v>
      </c>
      <c r="G394" s="45"/>
      <c r="H394" s="43">
        <v>871</v>
      </c>
      <c r="I394" s="324" t="s">
        <v>43</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452</v>
      </c>
      <c r="E395" s="45"/>
      <c r="F395" s="6" t="s">
        <v>453</v>
      </c>
      <c r="G395" s="45"/>
      <c r="H395" s="43">
        <v>872</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2743</v>
      </c>
      <c r="E396" s="45"/>
      <c r="F396" s="6" t="s">
        <v>2467</v>
      </c>
      <c r="G396" s="45"/>
      <c r="H396" s="43">
        <v>873</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2744</v>
      </c>
      <c r="E397" s="45"/>
      <c r="F397" s="6" t="s">
        <v>2587</v>
      </c>
      <c r="G397" s="45"/>
      <c r="H397" s="43">
        <v>874</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2745</v>
      </c>
      <c r="E398" s="45"/>
      <c r="F398" s="6" t="s">
        <v>2469</v>
      </c>
      <c r="G398" s="45"/>
      <c r="H398" s="43">
        <v>875</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3464</v>
      </c>
      <c r="E399" s="45"/>
      <c r="F399" s="6" t="s">
        <v>3471</v>
      </c>
      <c r="G399" s="45"/>
      <c r="H399" s="43">
        <v>1768</v>
      </c>
      <c r="I399" s="324" t="s">
        <v>43</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3467</v>
      </c>
      <c r="E400" s="45"/>
      <c r="F400" s="6" t="s">
        <v>3472</v>
      </c>
      <c r="G400" s="45"/>
      <c r="H400" s="43">
        <v>1769</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3468</v>
      </c>
      <c r="E401" s="45"/>
      <c r="F401" s="6" t="s">
        <v>3473</v>
      </c>
      <c r="G401" s="45"/>
      <c r="H401" s="43">
        <v>1770</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3469</v>
      </c>
      <c r="E402" s="45"/>
      <c r="F402" s="6" t="s">
        <v>3474</v>
      </c>
      <c r="G402" s="45"/>
      <c r="H402" s="43">
        <v>1771</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3470</v>
      </c>
      <c r="E403" s="45"/>
      <c r="F403" s="6" t="s">
        <v>3475</v>
      </c>
      <c r="G403" s="45"/>
      <c r="H403" s="43">
        <v>1772</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3558</v>
      </c>
      <c r="E404" s="45"/>
      <c r="F404" s="6" t="s">
        <v>3556</v>
      </c>
      <c r="G404" s="45"/>
      <c r="H404" s="43">
        <v>1773</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3"/>
        <v>Boolean Use Non BAU Capacity Retirement Schedule</v>
      </c>
      <c r="D405" s="6" t="s">
        <v>3559</v>
      </c>
      <c r="E405" s="45"/>
      <c r="F405" s="6" t="s">
        <v>3557</v>
      </c>
      <c r="G405" s="45"/>
      <c r="H405" s="43">
        <v>2240</v>
      </c>
      <c r="I405" s="324" t="s">
        <v>44</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129</v>
      </c>
      <c r="D406" s="45" t="s">
        <v>446</v>
      </c>
      <c r="E406" s="45"/>
      <c r="F406" s="45" t="s">
        <v>445</v>
      </c>
      <c r="G406" s="45"/>
      <c r="H406" s="43">
        <v>633</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24">C$406</f>
        <v>Boolean Use Non BAU Mandated Capacity Construction Schedule</v>
      </c>
      <c r="D407" s="6" t="s">
        <v>3465</v>
      </c>
      <c r="E407" s="45"/>
      <c r="F407" s="6" t="s">
        <v>3405</v>
      </c>
      <c r="G407" s="45"/>
      <c r="H407" s="43">
        <v>634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3466</v>
      </c>
      <c r="E408" s="45"/>
      <c r="F408" s="6" t="s">
        <v>3406</v>
      </c>
      <c r="G408" s="45"/>
      <c r="H408" s="43">
        <v>1774</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76</v>
      </c>
      <c r="E409" s="45"/>
      <c r="F409" s="6" t="s">
        <v>3476</v>
      </c>
      <c r="G409" s="45"/>
      <c r="H409" s="43">
        <v>635</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77</v>
      </c>
      <c r="E410" s="45"/>
      <c r="F410" s="6" t="s">
        <v>89</v>
      </c>
      <c r="G410" s="45"/>
      <c r="H410" s="43">
        <v>636</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447</v>
      </c>
      <c r="E411" s="45"/>
      <c r="F411" s="6" t="s">
        <v>450</v>
      </c>
      <c r="G411" s="45"/>
      <c r="H411" s="43">
        <v>637</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78</v>
      </c>
      <c r="E412" s="45"/>
      <c r="F412" s="6" t="s">
        <v>90</v>
      </c>
      <c r="G412" s="45"/>
      <c r="H412" s="43">
        <v>638</v>
      </c>
      <c r="I412" s="324" t="s">
        <v>43</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79</v>
      </c>
      <c r="E413" s="45"/>
      <c r="F413" s="6" t="s">
        <v>91</v>
      </c>
      <c r="G413" s="45"/>
      <c r="H413" s="43">
        <v>639</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80</v>
      </c>
      <c r="E414" s="45"/>
      <c r="F414" s="6" t="s">
        <v>92</v>
      </c>
      <c r="G414" s="45"/>
      <c r="H414" s="43">
        <v>640</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2423</v>
      </c>
      <c r="E415" s="45"/>
      <c r="F415" s="6" t="s">
        <v>435</v>
      </c>
      <c r="G415" s="45"/>
      <c r="H415" s="43">
        <v>641</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307</v>
      </c>
      <c r="E416" s="45"/>
      <c r="F416" s="6" t="s">
        <v>309</v>
      </c>
      <c r="G416" s="45"/>
      <c r="H416" s="43">
        <v>642</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308</v>
      </c>
      <c r="E417" s="45"/>
      <c r="F417" s="6" t="s">
        <v>310</v>
      </c>
      <c r="G417" s="45"/>
      <c r="H417" s="43">
        <v>643</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443</v>
      </c>
      <c r="E418" s="45"/>
      <c r="F418" s="6" t="s">
        <v>442</v>
      </c>
      <c r="G418" s="45"/>
      <c r="H418" s="43">
        <v>644</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452</v>
      </c>
      <c r="E419" s="45"/>
      <c r="F419" s="6" t="s">
        <v>453</v>
      </c>
      <c r="G419" s="45"/>
      <c r="H419" s="43">
        <v>645</v>
      </c>
      <c r="I419" s="324" t="s">
        <v>43</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2743</v>
      </c>
      <c r="E420" s="45"/>
      <c r="F420" s="6" t="s">
        <v>2467</v>
      </c>
      <c r="G420" s="45"/>
      <c r="H420" s="43">
        <v>646</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2744</v>
      </c>
      <c r="E421" s="45"/>
      <c r="F421" s="6" t="s">
        <v>2587</v>
      </c>
      <c r="G421" s="45"/>
      <c r="H421" s="43">
        <v>647</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2745</v>
      </c>
      <c r="E422" s="45"/>
      <c r="F422" s="6" t="s">
        <v>2469</v>
      </c>
      <c r="G422" s="45"/>
      <c r="H422" s="43">
        <v>648</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3464</v>
      </c>
      <c r="E423" s="45"/>
      <c r="F423" s="6" t="s">
        <v>3471</v>
      </c>
      <c r="G423" s="45"/>
      <c r="H423" s="43">
        <v>1775</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3467</v>
      </c>
      <c r="E424" s="45"/>
      <c r="F424" s="6" t="s">
        <v>3472</v>
      </c>
      <c r="G424" s="45"/>
      <c r="H424" s="43">
        <v>1776</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3468</v>
      </c>
      <c r="E425" s="45"/>
      <c r="F425" s="6" t="s">
        <v>3473</v>
      </c>
      <c r="G425" s="45"/>
      <c r="H425" s="43">
        <v>1777</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3469</v>
      </c>
      <c r="E426" s="45"/>
      <c r="F426" s="6" t="s">
        <v>3474</v>
      </c>
      <c r="G426" s="45"/>
      <c r="H426" s="43">
        <v>1778</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3470</v>
      </c>
      <c r="E427" s="45"/>
      <c r="F427" s="6" t="s">
        <v>3475</v>
      </c>
      <c r="G427" s="45"/>
      <c r="H427" s="43">
        <v>1779</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3558</v>
      </c>
      <c r="E428" s="45"/>
      <c r="F428" s="6" t="s">
        <v>3556</v>
      </c>
      <c r="G428" s="45"/>
      <c r="H428" s="43">
        <v>1780</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24"/>
        <v>Boolean Use Non BAU Mandated Capacity Construction Schedule</v>
      </c>
      <c r="D429" s="6" t="s">
        <v>3559</v>
      </c>
      <c r="E429" s="45"/>
      <c r="F429" s="6" t="s">
        <v>3557</v>
      </c>
      <c r="G429" s="45"/>
      <c r="H429" s="43">
        <v>2241</v>
      </c>
      <c r="I429" s="324" t="s">
        <v>44</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3676</v>
      </c>
      <c r="D430" s="45" t="s">
        <v>446</v>
      </c>
      <c r="E430" s="45"/>
      <c r="F430" s="45" t="s">
        <v>445</v>
      </c>
      <c r="G430" s="45"/>
      <c r="H430" s="43">
        <v>2289</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3465</v>
      </c>
      <c r="E431" s="45"/>
      <c r="F431" s="6" t="s">
        <v>3405</v>
      </c>
      <c r="G431" s="45"/>
      <c r="H431" s="43">
        <v>2290</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25">$C$430</f>
        <v>Boolean Use Non BAU Mandated Capacity Retrofit Schedule</v>
      </c>
      <c r="D432" s="6" t="s">
        <v>3466</v>
      </c>
      <c r="E432" s="45"/>
      <c r="F432" s="6" t="s">
        <v>3406</v>
      </c>
      <c r="G432" s="45"/>
      <c r="H432" s="43">
        <v>2291</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76</v>
      </c>
      <c r="E433" s="45"/>
      <c r="F433" s="6" t="s">
        <v>3476</v>
      </c>
      <c r="G433" s="45"/>
      <c r="H433" s="43">
        <v>2292</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77</v>
      </c>
      <c r="E434" s="45"/>
      <c r="F434" s="6" t="s">
        <v>89</v>
      </c>
      <c r="G434" s="45"/>
      <c r="H434" s="43">
        <v>2293</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447</v>
      </c>
      <c r="E435" s="45"/>
      <c r="F435" s="6" t="s">
        <v>450</v>
      </c>
      <c r="G435" s="45"/>
      <c r="H435" s="43">
        <v>2294</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78</v>
      </c>
      <c r="E436" s="45"/>
      <c r="F436" s="6" t="s">
        <v>90</v>
      </c>
      <c r="G436" s="45"/>
      <c r="H436" s="43">
        <v>2295</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79</v>
      </c>
      <c r="E437" s="45"/>
      <c r="F437" s="6" t="s">
        <v>91</v>
      </c>
      <c r="G437" s="45"/>
      <c r="H437" s="43">
        <v>2296</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80</v>
      </c>
      <c r="E438" s="45"/>
      <c r="F438" s="6" t="s">
        <v>92</v>
      </c>
      <c r="G438" s="45"/>
      <c r="H438" s="43">
        <v>2297</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2423</v>
      </c>
      <c r="E439" s="45"/>
      <c r="F439" s="6" t="s">
        <v>435</v>
      </c>
      <c r="G439" s="45"/>
      <c r="H439" s="43">
        <v>2298</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307</v>
      </c>
      <c r="E440" s="45"/>
      <c r="F440" s="6" t="s">
        <v>309</v>
      </c>
      <c r="G440" s="45"/>
      <c r="H440" s="43">
        <v>2299</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308</v>
      </c>
      <c r="E441" s="45"/>
      <c r="F441" s="6" t="s">
        <v>310</v>
      </c>
      <c r="G441" s="45"/>
      <c r="H441" s="43">
        <v>2300</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443</v>
      </c>
      <c r="E442" s="45"/>
      <c r="F442" s="6" t="s">
        <v>442</v>
      </c>
      <c r="G442" s="45"/>
      <c r="H442" s="43">
        <v>2301</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452</v>
      </c>
      <c r="E443" s="45"/>
      <c r="F443" s="6" t="s">
        <v>453</v>
      </c>
      <c r="G443" s="45"/>
      <c r="H443" s="43">
        <v>2302</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2743</v>
      </c>
      <c r="E444" s="45"/>
      <c r="F444" s="6" t="s">
        <v>2467</v>
      </c>
      <c r="G444" s="45"/>
      <c r="H444" s="43">
        <v>2303</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2744</v>
      </c>
      <c r="E445" s="45"/>
      <c r="F445" s="6" t="s">
        <v>2587</v>
      </c>
      <c r="G445" s="45"/>
      <c r="H445" s="43">
        <v>2304</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2745</v>
      </c>
      <c r="E446" s="45"/>
      <c r="F446" s="6" t="s">
        <v>2469</v>
      </c>
      <c r="G446" s="45"/>
      <c r="H446" s="43">
        <v>2305</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3464</v>
      </c>
      <c r="E447" s="45"/>
      <c r="F447" s="6" t="s">
        <v>3471</v>
      </c>
      <c r="G447" s="45"/>
      <c r="H447" s="43">
        <v>2306</v>
      </c>
      <c r="I447" s="324" t="s">
        <v>43</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3467</v>
      </c>
      <c r="E448" s="45"/>
      <c r="F448" s="6" t="s">
        <v>3472</v>
      </c>
      <c r="G448" s="45"/>
      <c r="H448" s="43">
        <v>2307</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3468</v>
      </c>
      <c r="E449" s="45"/>
      <c r="F449" s="6" t="s">
        <v>3473</v>
      </c>
      <c r="G449" s="45"/>
      <c r="H449" s="43">
        <v>2308</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3469</v>
      </c>
      <c r="E450" s="45"/>
      <c r="F450" s="6" t="s">
        <v>3474</v>
      </c>
      <c r="G450" s="45"/>
      <c r="H450" s="43">
        <v>2309</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3470</v>
      </c>
      <c r="E451" s="45"/>
      <c r="F451" s="6" t="s">
        <v>3475</v>
      </c>
      <c r="G451" s="45"/>
      <c r="H451" s="43">
        <v>2310</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3558</v>
      </c>
      <c r="E452" s="45"/>
      <c r="F452" s="6" t="s">
        <v>3556</v>
      </c>
      <c r="G452" s="45"/>
      <c r="H452" s="43">
        <v>2311</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25"/>
        <v>Boolean Use Non BAU Mandated Capacity Retrofit Schedule</v>
      </c>
      <c r="D453" s="6" t="s">
        <v>3559</v>
      </c>
      <c r="E453" s="45"/>
      <c r="F453" s="6" t="s">
        <v>3557</v>
      </c>
      <c r="G453" s="45"/>
      <c r="H453" s="43">
        <v>2312</v>
      </c>
      <c r="I453" s="324" t="s">
        <v>44</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254</v>
      </c>
      <c r="D454" s="45" t="s">
        <v>446</v>
      </c>
      <c r="E454" s="45"/>
      <c r="F454" s="45" t="s">
        <v>445</v>
      </c>
      <c r="G454" s="6"/>
      <c r="H454" s="47">
        <v>652</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3465</v>
      </c>
      <c r="E455" s="45"/>
      <c r="F455" s="6" t="s">
        <v>3405</v>
      </c>
      <c r="G455" s="6"/>
      <c r="H455" s="47">
        <v>654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26">$C$454</f>
        <v>Percentage Reduction in Plant Downtime</v>
      </c>
      <c r="D456" s="6" t="s">
        <v>3466</v>
      </c>
      <c r="E456" s="45"/>
      <c r="F456" s="6" t="s">
        <v>3406</v>
      </c>
      <c r="G456" s="6"/>
      <c r="H456" s="47">
        <v>1781</v>
      </c>
      <c r="I456" s="325" t="s">
        <v>43</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76</v>
      </c>
      <c r="E457" s="45"/>
      <c r="F457" s="6" t="s">
        <v>3476</v>
      </c>
      <c r="G457" s="6"/>
      <c r="H457" s="47">
        <v>657</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77</v>
      </c>
      <c r="E458" s="45"/>
      <c r="F458" s="6" t="s">
        <v>89</v>
      </c>
      <c r="G458" s="6"/>
      <c r="H458" s="47">
        <v>660</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447</v>
      </c>
      <c r="E459" s="45"/>
      <c r="F459" s="6" t="s">
        <v>450</v>
      </c>
      <c r="G459" s="6"/>
      <c r="H459" s="47">
        <v>143</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78</v>
      </c>
      <c r="E460" s="45"/>
      <c r="F460" s="6" t="s">
        <v>90</v>
      </c>
      <c r="G460" s="6"/>
      <c r="H460" s="47">
        <v>144</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79</v>
      </c>
      <c r="E461" s="45"/>
      <c r="F461" s="6" t="s">
        <v>91</v>
      </c>
      <c r="G461" s="6"/>
      <c r="H461" s="47">
        <v>667</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80</v>
      </c>
      <c r="E462" s="45"/>
      <c r="F462" s="6" t="s">
        <v>92</v>
      </c>
      <c r="G462" s="6"/>
      <c r="H462" s="47">
        <v>670</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2423</v>
      </c>
      <c r="E463" s="45"/>
      <c r="F463" s="6" t="s">
        <v>435</v>
      </c>
      <c r="G463" s="6"/>
      <c r="H463" s="47">
        <v>673</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307</v>
      </c>
      <c r="E464" s="45"/>
      <c r="F464" s="6" t="s">
        <v>309</v>
      </c>
      <c r="G464" s="6"/>
      <c r="H464" s="47">
        <v>676</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308</v>
      </c>
      <c r="E465" s="45"/>
      <c r="F465" s="6" t="s">
        <v>310</v>
      </c>
      <c r="G465" s="6"/>
      <c r="H465" s="47">
        <v>679</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443</v>
      </c>
      <c r="E466" s="45"/>
      <c r="F466" s="6" t="s">
        <v>442</v>
      </c>
      <c r="G466" s="6"/>
      <c r="H466" s="47">
        <v>182</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452</v>
      </c>
      <c r="E467" s="45"/>
      <c r="F467" s="6" t="s">
        <v>453</v>
      </c>
      <c r="H467" s="47">
        <v>684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2743</v>
      </c>
      <c r="E468" s="45"/>
      <c r="F468" s="6" t="s">
        <v>2467</v>
      </c>
      <c r="G468" s="6"/>
      <c r="H468" s="47">
        <v>687</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2744</v>
      </c>
      <c r="E469" s="45"/>
      <c r="F469" s="6" t="s">
        <v>2587</v>
      </c>
      <c r="G469" s="6"/>
      <c r="H469" s="47">
        <v>690</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2745</v>
      </c>
      <c r="E470" s="45"/>
      <c r="F470" s="6" t="s">
        <v>2469</v>
      </c>
      <c r="G470" s="6"/>
      <c r="H470" s="47">
        <v>1782</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3464</v>
      </c>
      <c r="E471" s="45"/>
      <c r="F471" s="6" t="s">
        <v>3471</v>
      </c>
      <c r="G471" s="6"/>
      <c r="H471" s="47">
        <v>1783</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3467</v>
      </c>
      <c r="E472" s="45"/>
      <c r="F472" s="6" t="s">
        <v>3472</v>
      </c>
      <c r="G472" s="6"/>
      <c r="H472" s="47">
        <v>1784</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3468</v>
      </c>
      <c r="E473" s="45"/>
      <c r="F473" s="6" t="s">
        <v>3473</v>
      </c>
      <c r="G473" s="6"/>
      <c r="H473" s="47">
        <v>1785</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3469</v>
      </c>
      <c r="E474" s="45"/>
      <c r="F474" s="6" t="s">
        <v>3474</v>
      </c>
      <c r="G474" s="6"/>
      <c r="H474" s="47">
        <v>1786</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3470</v>
      </c>
      <c r="E475" s="45"/>
      <c r="F475" s="6" t="s">
        <v>3475</v>
      </c>
      <c r="G475" s="6"/>
      <c r="H475" s="47">
        <v>1787</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3558</v>
      </c>
      <c r="E476" s="45"/>
      <c r="F476" s="6" t="s">
        <v>3556</v>
      </c>
      <c r="G476" s="6"/>
      <c r="H476" s="47">
        <v>1788</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26"/>
        <v>Percentage Reduction in Plant Downtime</v>
      </c>
      <c r="D477" s="6" t="s">
        <v>3559</v>
      </c>
      <c r="E477" s="45"/>
      <c r="F477" s="6" t="s">
        <v>3557</v>
      </c>
      <c r="G477" s="6"/>
      <c r="H477" s="47">
        <v>2242</v>
      </c>
      <c r="I477" s="325" t="s">
        <v>44</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2322</v>
      </c>
      <c r="D478" s="6" t="s">
        <v>447</v>
      </c>
      <c r="E478" s="6"/>
      <c r="F478" s="6" t="s">
        <v>450</v>
      </c>
      <c r="G478" s="6"/>
      <c r="H478" s="47">
        <v>194</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27">C$478</f>
        <v>Percent Reduction in Soft Costs of Capacity Construction</v>
      </c>
      <c r="D479" s="6" t="s">
        <v>78</v>
      </c>
      <c r="E479" s="6"/>
      <c r="F479" s="6" t="s">
        <v>90</v>
      </c>
      <c r="G479" s="6"/>
      <c r="H479" s="47">
        <v>195</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27"/>
        <v>Percent Reduction in Soft Costs of Capacity Construction</v>
      </c>
      <c r="D480" s="6" t="s">
        <v>452</v>
      </c>
      <c r="E480" s="6"/>
      <c r="F480" s="6" t="s">
        <v>453</v>
      </c>
      <c r="G480" s="6"/>
      <c r="H480" s="47">
        <v>196</v>
      </c>
      <c r="I480" s="325" t="s">
        <v>43</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280</v>
      </c>
      <c r="D481" s="6"/>
      <c r="E481" s="6"/>
      <c r="F481" s="6"/>
      <c r="G481" s="6"/>
      <c r="H481" s="47">
        <v>145</v>
      </c>
      <c r="I481" s="325" t="s">
        <v>43</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2783</v>
      </c>
      <c r="D482" s="45" t="s">
        <v>446</v>
      </c>
      <c r="E482" s="45"/>
      <c r="F482" s="45" t="s">
        <v>445</v>
      </c>
      <c r="G482" s="6"/>
      <c r="H482" s="47">
        <v>691</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3465</v>
      </c>
      <c r="E483" s="45"/>
      <c r="F483" s="6" t="s">
        <v>3405</v>
      </c>
      <c r="G483" s="6"/>
      <c r="H483" s="47">
        <v>692</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28">C$482</f>
        <v>Perc Subsidy for Elec Capacity Construction</v>
      </c>
      <c r="D484" s="6" t="s">
        <v>3466</v>
      </c>
      <c r="E484" s="45"/>
      <c r="F484" s="6" t="s">
        <v>3406</v>
      </c>
      <c r="G484" s="6"/>
      <c r="H484" s="47">
        <v>1789</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76</v>
      </c>
      <c r="E485" s="45"/>
      <c r="F485" s="6" t="s">
        <v>3476</v>
      </c>
      <c r="G485" s="6"/>
      <c r="H485" s="47">
        <v>517</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77</v>
      </c>
      <c r="E486" s="45"/>
      <c r="F486" s="6" t="s">
        <v>89</v>
      </c>
      <c r="G486" s="6"/>
      <c r="H486" s="47">
        <v>693</v>
      </c>
      <c r="I486" s="325" t="s">
        <v>44</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447</v>
      </c>
      <c r="E487" s="45"/>
      <c r="F487" s="6" t="s">
        <v>450</v>
      </c>
      <c r="G487" s="6"/>
      <c r="H487" s="47">
        <v>518</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78</v>
      </c>
      <c r="E488" s="45"/>
      <c r="F488" s="6" t="s">
        <v>90</v>
      </c>
      <c r="G488" s="6"/>
      <c r="H488" s="47">
        <v>519</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79</v>
      </c>
      <c r="E489" s="45"/>
      <c r="F489" s="6" t="s">
        <v>91</v>
      </c>
      <c r="G489" s="6"/>
      <c r="H489" s="47">
        <v>520</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80</v>
      </c>
      <c r="E490" s="45"/>
      <c r="F490" s="6" t="s">
        <v>92</v>
      </c>
      <c r="G490" s="6"/>
      <c r="H490" s="47">
        <v>521</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2423</v>
      </c>
      <c r="E491" s="45"/>
      <c r="F491" s="6" t="s">
        <v>435</v>
      </c>
      <c r="G491" s="6"/>
      <c r="H491" s="47">
        <v>1598</v>
      </c>
      <c r="I491" s="325" t="s">
        <v>43</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307</v>
      </c>
      <c r="E492" s="45"/>
      <c r="F492" s="6" t="s">
        <v>309</v>
      </c>
      <c r="G492" s="6"/>
      <c r="H492" s="47">
        <v>1599</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308</v>
      </c>
      <c r="E493" s="45"/>
      <c r="F493" s="6" t="s">
        <v>310</v>
      </c>
      <c r="G493" s="6"/>
      <c r="H493" s="47">
        <v>1600</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443</v>
      </c>
      <c r="E494" s="45"/>
      <c r="F494" s="6" t="s">
        <v>442</v>
      </c>
      <c r="G494" s="6"/>
      <c r="H494" s="47">
        <v>694</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452</v>
      </c>
      <c r="E495" s="45"/>
      <c r="F495" s="6" t="s">
        <v>453</v>
      </c>
      <c r="H495" s="47">
        <v>522</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2743</v>
      </c>
      <c r="E496" s="45"/>
      <c r="F496" s="6" t="s">
        <v>2467</v>
      </c>
      <c r="G496" s="6"/>
      <c r="H496" s="47">
        <v>695</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2744</v>
      </c>
      <c r="E497" s="45"/>
      <c r="F497" s="6" t="s">
        <v>2587</v>
      </c>
      <c r="G497" s="6"/>
      <c r="H497" s="47">
        <v>696</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2745</v>
      </c>
      <c r="E498" s="45"/>
      <c r="F498" s="6" t="s">
        <v>2469</v>
      </c>
      <c r="G498" s="6"/>
      <c r="H498" s="47">
        <v>697</v>
      </c>
      <c r="I498" s="325" t="s">
        <v>44</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3464</v>
      </c>
      <c r="E499" s="45"/>
      <c r="F499" s="6" t="s">
        <v>3471</v>
      </c>
      <c r="G499" s="6"/>
      <c r="H499" s="47">
        <v>1790</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3467</v>
      </c>
      <c r="E500" s="45"/>
      <c r="F500" s="6" t="s">
        <v>3472</v>
      </c>
      <c r="G500" s="6"/>
      <c r="H500" s="47">
        <v>1791</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3468</v>
      </c>
      <c r="E501" s="45"/>
      <c r="F501" s="6" t="s">
        <v>3473</v>
      </c>
      <c r="G501" s="6"/>
      <c r="H501" s="47">
        <v>1792</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3469</v>
      </c>
      <c r="E502" s="45"/>
      <c r="F502" s="6" t="s">
        <v>3474</v>
      </c>
      <c r="G502" s="6"/>
      <c r="H502" s="47">
        <v>1793</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3470</v>
      </c>
      <c r="E503" s="45"/>
      <c r="F503" s="6" t="s">
        <v>3475</v>
      </c>
      <c r="G503" s="6"/>
      <c r="H503" s="47">
        <v>1794</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3558</v>
      </c>
      <c r="E504" s="45"/>
      <c r="F504" s="6" t="s">
        <v>3556</v>
      </c>
      <c r="G504" s="6"/>
      <c r="H504" s="47">
        <v>1795</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28"/>
        <v>Perc Subsidy for Elec Capacity Construction</v>
      </c>
      <c r="D505" s="6" t="s">
        <v>3559</v>
      </c>
      <c r="E505" s="45"/>
      <c r="F505" s="6" t="s">
        <v>3557</v>
      </c>
      <c r="G505" s="6"/>
      <c r="H505" s="47">
        <v>2243</v>
      </c>
      <c r="I505" s="325" t="s">
        <v>43</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130</v>
      </c>
      <c r="D506" s="45" t="s">
        <v>446</v>
      </c>
      <c r="E506" s="45"/>
      <c r="F506" s="45" t="s">
        <v>445</v>
      </c>
      <c r="G506" s="314"/>
      <c r="H506" s="43">
        <v>1564</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29">$C$506</f>
        <v>Subsidy for Elec Production by Fuel</v>
      </c>
      <c r="D507" s="6" t="s">
        <v>3465</v>
      </c>
      <c r="E507" s="45"/>
      <c r="F507" s="6" t="s">
        <v>3405</v>
      </c>
      <c r="G507" s="314"/>
      <c r="H507" s="43">
        <v>1566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3466</v>
      </c>
      <c r="E508" s="45"/>
      <c r="F508" s="6" t="s">
        <v>3406</v>
      </c>
      <c r="G508" s="314"/>
      <c r="H508" s="43">
        <v>1796</v>
      </c>
      <c r="I508" s="325" t="s">
        <v>44</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76</v>
      </c>
      <c r="E509" s="45"/>
      <c r="F509" s="6" t="s">
        <v>3476</v>
      </c>
      <c r="G509" s="314"/>
      <c r="H509" s="43">
        <v>1568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77</v>
      </c>
      <c r="E510" s="45"/>
      <c r="F510" s="6" t="s">
        <v>89</v>
      </c>
      <c r="G510" s="314"/>
      <c r="H510" s="43">
        <v>1570</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447</v>
      </c>
      <c r="E511" s="45"/>
      <c r="F511" s="6" t="s">
        <v>450</v>
      </c>
      <c r="G511" s="314"/>
      <c r="H511" s="43">
        <v>1572</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78</v>
      </c>
      <c r="E512" s="45"/>
      <c r="F512" s="6" t="s">
        <v>90</v>
      </c>
      <c r="G512" s="314"/>
      <c r="H512" s="43">
        <v>1574</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79</v>
      </c>
      <c r="E513" s="45"/>
      <c r="F513" s="6" t="s">
        <v>91</v>
      </c>
      <c r="G513" s="314"/>
      <c r="H513" s="43">
        <v>1576</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80</v>
      </c>
      <c r="E514" s="45"/>
      <c r="F514" s="6" t="s">
        <v>92</v>
      </c>
      <c r="G514" s="314"/>
      <c r="H514" s="43">
        <v>1578</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2423</v>
      </c>
      <c r="E515" s="45"/>
      <c r="F515" s="6" t="s">
        <v>435</v>
      </c>
      <c r="G515" s="314"/>
      <c r="H515" s="43">
        <v>1591</v>
      </c>
      <c r="I515" s="324" t="s">
        <v>43</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307</v>
      </c>
      <c r="E516" s="45"/>
      <c r="F516" s="6" t="s">
        <v>309</v>
      </c>
      <c r="G516" s="314"/>
      <c r="H516" s="43">
        <v>1594</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308</v>
      </c>
      <c r="E517" s="45"/>
      <c r="F517" s="6" t="s">
        <v>310</v>
      </c>
      <c r="G517" s="314"/>
      <c r="H517" s="43">
        <v>1597</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443</v>
      </c>
      <c r="E518" s="45"/>
      <c r="F518" s="6" t="s">
        <v>442</v>
      </c>
      <c r="G518" s="314"/>
      <c r="H518" s="43">
        <v>1580</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452</v>
      </c>
      <c r="E519" s="45"/>
      <c r="F519" s="6" t="s">
        <v>453</v>
      </c>
      <c r="G519" s="314"/>
      <c r="H519" s="43">
        <v>1582</v>
      </c>
      <c r="I519" s="324"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2743</v>
      </c>
      <c r="E520" s="45"/>
      <c r="F520" s="6" t="s">
        <v>2467</v>
      </c>
      <c r="G520" s="314"/>
      <c r="H520" s="43">
        <v>1584</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2744</v>
      </c>
      <c r="E521" s="45"/>
      <c r="F521" s="6" t="s">
        <v>2587</v>
      </c>
      <c r="G521" s="314"/>
      <c r="H521" s="43">
        <v>1586</v>
      </c>
      <c r="I521" s="325" t="s">
        <v>44</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2745</v>
      </c>
      <c r="E522" s="45"/>
      <c r="F522" s="6" t="s">
        <v>2469</v>
      </c>
      <c r="G522" s="314"/>
      <c r="H522" s="43">
        <v>1588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3464</v>
      </c>
      <c r="E523" s="45"/>
      <c r="F523" s="6" t="s">
        <v>3471</v>
      </c>
      <c r="G523" s="314"/>
      <c r="H523" s="43">
        <v>1797</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3467</v>
      </c>
      <c r="E524" s="45"/>
      <c r="F524" s="6" t="s">
        <v>3472</v>
      </c>
      <c r="G524" s="314"/>
      <c r="H524" s="43">
        <v>1798</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3468</v>
      </c>
      <c r="E525" s="45"/>
      <c r="F525" s="6" t="s">
        <v>3473</v>
      </c>
      <c r="G525" s="314"/>
      <c r="H525" s="43">
        <v>1799</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3469</v>
      </c>
      <c r="E526" s="45"/>
      <c r="F526" s="6" t="s">
        <v>3474</v>
      </c>
      <c r="G526" s="314"/>
      <c r="H526" s="43">
        <v>1800</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3470</v>
      </c>
      <c r="E527" s="45"/>
      <c r="F527" s="6" t="s">
        <v>3475</v>
      </c>
      <c r="G527" s="314"/>
      <c r="H527" s="43">
        <v>1801</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3558</v>
      </c>
      <c r="E528" s="45"/>
      <c r="F528" s="6" t="s">
        <v>3556</v>
      </c>
      <c r="G528" s="314"/>
      <c r="H528" s="43">
        <v>1802</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29"/>
        <v>Subsidy for Elec Production by Fuel</v>
      </c>
      <c r="D529" s="6" t="s">
        <v>3559</v>
      </c>
      <c r="E529" s="45"/>
      <c r="F529" s="6" t="s">
        <v>3557</v>
      </c>
      <c r="G529" s="314"/>
      <c r="H529" s="43">
        <v>2244</v>
      </c>
      <c r="I529" s="325" t="s">
        <v>43</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3551</v>
      </c>
      <c r="D530" s="6"/>
      <c r="E530" s="45"/>
      <c r="F530" s="6"/>
      <c r="G530" s="6"/>
      <c r="H530" s="43">
        <v>2235</v>
      </c>
      <c r="I530" s="325" t="s">
        <v>43</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3821</v>
      </c>
      <c r="D531" s="6"/>
      <c r="E531" s="45"/>
      <c r="F531" s="6"/>
      <c r="G531" s="6"/>
      <c r="H531" s="43">
        <v>2769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3606</v>
      </c>
      <c r="D532" s="6"/>
      <c r="E532" s="45"/>
      <c r="F532" s="6"/>
      <c r="G532" s="6"/>
      <c r="H532" s="43">
        <v>2259</v>
      </c>
      <c r="I532" s="325" t="s">
        <v>43</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3611</v>
      </c>
      <c r="D533" s="45" t="s">
        <v>446</v>
      </c>
      <c r="F533" s="45" t="s">
        <v>445</v>
      </c>
      <c r="H533" s="43">
        <v>2260</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3465</v>
      </c>
      <c r="F534" s="6" t="s">
        <v>3405</v>
      </c>
      <c r="H534" s="43">
        <v>2261</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3466</v>
      </c>
      <c r="F535" s="6" t="s">
        <v>3406</v>
      </c>
      <c r="H535" s="43">
        <v>2262</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76</v>
      </c>
      <c r="F536" s="6" t="s">
        <v>3476</v>
      </c>
      <c r="H536" s="43">
        <v>2263</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77</v>
      </c>
      <c r="F537" s="6" t="s">
        <v>89</v>
      </c>
      <c r="H537" s="43">
        <v>2264</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447</v>
      </c>
      <c r="F538" s="6" t="s">
        <v>450</v>
      </c>
      <c r="H538" s="43">
        <v>2265</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78</v>
      </c>
      <c r="F539" s="6" t="s">
        <v>90</v>
      </c>
      <c r="H539" s="43">
        <v>2266</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79</v>
      </c>
      <c r="F540" s="6" t="s">
        <v>91</v>
      </c>
      <c r="H540" s="43">
        <v>2267</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80</v>
      </c>
      <c r="F541" s="6" t="s">
        <v>92</v>
      </c>
      <c r="H541" s="43">
        <v>2268</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2423</v>
      </c>
      <c r="F542" s="6" t="s">
        <v>435</v>
      </c>
      <c r="H542" s="43">
        <v>2269</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307</v>
      </c>
      <c r="F543" s="6" t="s">
        <v>309</v>
      </c>
      <c r="H543" s="43">
        <v>2270</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308</v>
      </c>
      <c r="F544" s="6" t="s">
        <v>310</v>
      </c>
      <c r="H544" s="43">
        <v>2271</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443</v>
      </c>
      <c r="F545" s="6" t="s">
        <v>442</v>
      </c>
      <c r="H545" s="43">
        <v>2272</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452</v>
      </c>
      <c r="F546" s="6" t="s">
        <v>453</v>
      </c>
      <c r="H546" s="43">
        <v>2273</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2743</v>
      </c>
      <c r="F547" s="6" t="s">
        <v>2467</v>
      </c>
      <c r="H547" s="43">
        <v>2274</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2744</v>
      </c>
      <c r="F548" s="6" t="s">
        <v>2587</v>
      </c>
      <c r="H548" s="43">
        <v>2275</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2745</v>
      </c>
      <c r="F549" s="6" t="s">
        <v>2469</v>
      </c>
      <c r="H549" s="43">
        <v>2276</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3464</v>
      </c>
      <c r="F550" s="6" t="s">
        <v>3471</v>
      </c>
      <c r="H550" s="43">
        <v>2277</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3467</v>
      </c>
      <c r="F551" s="6" t="s">
        <v>3472</v>
      </c>
      <c r="H551" s="43">
        <v>2278</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3468</v>
      </c>
      <c r="F552" s="6" t="s">
        <v>3473</v>
      </c>
      <c r="H552" s="43">
        <v>2279</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3469</v>
      </c>
      <c r="F553" s="6" t="s">
        <v>3474</v>
      </c>
      <c r="H553" s="43">
        <v>2280</v>
      </c>
      <c r="I553" s="1" t="s">
        <v>43</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3470</v>
      </c>
      <c r="F554" s="6" t="s">
        <v>3475</v>
      </c>
      <c r="H554" s="43">
        <v>2281</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3558</v>
      </c>
      <c r="F555" s="6" t="s">
        <v>3556</v>
      </c>
      <c r="H555" s="43">
        <v>2282</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3559</v>
      </c>
      <c r="F556" s="6" t="s">
        <v>3557</v>
      </c>
      <c r="H556" s="43">
        <v>2283</v>
      </c>
      <c r="I556" s="1" t="s">
        <v>44</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t="s">
        <v>3169</v>
      </c>
      <c r="D557" s="45" t="s">
        <v>3047</v>
      </c>
      <c r="E557" s="6"/>
      <c r="F557" t="s">
        <v>3072</v>
      </c>
      <c r="G557" s="45"/>
      <c r="H557" s="43">
        <v>1537</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C$557</f>
        <v>Fraction of Imported Industrial Outputs Shifted to In Region Suppliers</v>
      </c>
      <c r="D558" s="6" t="s">
        <v>3048</v>
      </c>
      <c r="E558" s="6"/>
      <c r="F558" t="s">
        <v>2754</v>
      </c>
      <c r="G558" s="46"/>
      <c r="H558" s="43">
        <v>1538</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ref="C559:C581" si="31">C$557</f>
        <v>Fraction of Imported Industrial Outputs Shifted to In Region Suppliers</v>
      </c>
      <c r="D559" s="6" t="s">
        <v>3049</v>
      </c>
      <c r="E559" s="6"/>
      <c r="F559" t="s">
        <v>3013</v>
      </c>
      <c r="G559" s="46"/>
      <c r="H559" s="43">
        <v>1539</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3050</v>
      </c>
      <c r="E560" s="6"/>
      <c r="F560" t="s">
        <v>3014</v>
      </c>
      <c r="G560" s="46"/>
      <c r="H560" s="43">
        <v>1540</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3051</v>
      </c>
      <c r="E561" s="6"/>
      <c r="F561" t="s">
        <v>3015</v>
      </c>
      <c r="G561" s="46"/>
      <c r="H561" s="43">
        <v>1541</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3052</v>
      </c>
      <c r="E562" s="6"/>
      <c r="F562" t="s">
        <v>3016</v>
      </c>
      <c r="G562" s="46"/>
      <c r="H562" s="43">
        <v>1542</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3053</v>
      </c>
      <c r="E563" s="6"/>
      <c r="F563" t="s">
        <v>3017</v>
      </c>
      <c r="G563" s="46"/>
      <c r="H563" s="43">
        <v>1543</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3054</v>
      </c>
      <c r="E564" s="6"/>
      <c r="F564" t="s">
        <v>3018</v>
      </c>
      <c r="G564" s="46"/>
      <c r="H564" s="43">
        <v>1544</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3055</v>
      </c>
      <c r="E565" s="6"/>
      <c r="F565" t="s">
        <v>3019</v>
      </c>
      <c r="G565" s="46"/>
      <c r="H565" s="43">
        <v>1545</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3056</v>
      </c>
      <c r="E566" s="6"/>
      <c r="F566" t="s">
        <v>2574</v>
      </c>
      <c r="G566" s="46"/>
      <c r="H566" s="43">
        <v>1546</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3057</v>
      </c>
      <c r="E567" s="6"/>
      <c r="F567" t="s">
        <v>3020</v>
      </c>
      <c r="G567" s="46"/>
      <c r="H567" s="43">
        <v>1547</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3058</v>
      </c>
      <c r="E568" s="6"/>
      <c r="F568" t="s">
        <v>3021</v>
      </c>
      <c r="G568" s="46"/>
      <c r="H568" s="43">
        <v>1548</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3059</v>
      </c>
      <c r="E569" s="6"/>
      <c r="F569" t="s">
        <v>3022</v>
      </c>
      <c r="G569" s="46"/>
      <c r="H569" s="43">
        <v>1549</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3060</v>
      </c>
      <c r="E570" s="6"/>
      <c r="F570" t="s">
        <v>2575</v>
      </c>
      <c r="G570" s="46"/>
      <c r="H570" s="43">
        <v>1550</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3061</v>
      </c>
      <c r="E571" s="6"/>
      <c r="F571" t="s">
        <v>3023</v>
      </c>
      <c r="G571" s="46"/>
      <c r="H571" s="43">
        <v>1551</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3062</v>
      </c>
      <c r="E572" s="6"/>
      <c r="F572" t="s">
        <v>3024</v>
      </c>
      <c r="G572" s="46"/>
      <c r="H572" s="43">
        <v>1552</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3063</v>
      </c>
      <c r="E573" s="6"/>
      <c r="F573" t="s">
        <v>3025</v>
      </c>
      <c r="G573" s="46"/>
      <c r="H573" s="43">
        <v>1553</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3064</v>
      </c>
      <c r="E574" s="6"/>
      <c r="F574" t="s">
        <v>3026</v>
      </c>
      <c r="G574" s="46"/>
      <c r="H574" s="43">
        <v>1554</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3065</v>
      </c>
      <c r="E575" s="6"/>
      <c r="F575" t="s">
        <v>3027</v>
      </c>
      <c r="G575" s="46"/>
      <c r="H575" s="43">
        <v>1555</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3066</v>
      </c>
      <c r="E576" s="6"/>
      <c r="F576" t="s">
        <v>3028</v>
      </c>
      <c r="G576" s="46"/>
      <c r="H576" s="43">
        <v>1556</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3067</v>
      </c>
      <c r="E577" s="6"/>
      <c r="F577" t="s">
        <v>3029</v>
      </c>
      <c r="G577" s="46"/>
      <c r="H577" s="43">
        <v>1557</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3068</v>
      </c>
      <c r="E578" s="6"/>
      <c r="F578" t="s">
        <v>3030</v>
      </c>
      <c r="G578" s="46"/>
      <c r="H578" s="43">
        <v>1558</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3069</v>
      </c>
      <c r="E579" s="6"/>
      <c r="F579" t="s">
        <v>3031</v>
      </c>
      <c r="G579" s="46"/>
      <c r="H579" s="43">
        <v>1559</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3070</v>
      </c>
      <c r="E580" s="6"/>
      <c r="F580" t="s">
        <v>3073</v>
      </c>
      <c r="G580" s="46"/>
      <c r="H580" s="43">
        <v>1560</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3071</v>
      </c>
      <c r="E581" s="6"/>
      <c r="F581" t="s">
        <v>3032</v>
      </c>
      <c r="G581" s="46"/>
      <c r="H581" s="43">
        <v>1561</v>
      </c>
      <c r="I581" s="324" t="s">
        <v>43</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t="s">
        <v>3006</v>
      </c>
      <c r="D582" s="45" t="s">
        <v>3047</v>
      </c>
      <c r="E582" s="6" t="s">
        <v>3009</v>
      </c>
      <c r="F582" t="s">
        <v>3072</v>
      </c>
      <c r="G582" s="45" t="s">
        <v>3010</v>
      </c>
      <c r="H582" s="43">
        <v>908</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ref="C583:C598" si="32">C$582</f>
        <v>Industry Sector Fraction of Potential Additional CCS Achieved</v>
      </c>
      <c r="D583" s="45" t="s">
        <v>3047</v>
      </c>
      <c r="E583" s="6" t="s">
        <v>2527</v>
      </c>
      <c r="F583" t="s">
        <v>3072</v>
      </c>
      <c r="G583" s="45" t="s">
        <v>3011</v>
      </c>
      <c r="H583" s="43">
        <v>909</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3009</v>
      </c>
      <c r="F584" t="s">
        <v>2754</v>
      </c>
      <c r="G584" s="45" t="s">
        <v>3010</v>
      </c>
      <c r="H584" s="43">
        <v>910</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3048</v>
      </c>
      <c r="E585" s="6" t="s">
        <v>2527</v>
      </c>
      <c r="F585" t="s">
        <v>2754</v>
      </c>
      <c r="G585" s="45" t="s">
        <v>3011</v>
      </c>
      <c r="H585" s="43">
        <v>911</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3009</v>
      </c>
      <c r="F586" t="s">
        <v>3013</v>
      </c>
      <c r="G586" s="45" t="s">
        <v>3010</v>
      </c>
      <c r="H586" s="43">
        <v>912</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3049</v>
      </c>
      <c r="E587" s="6" t="s">
        <v>2527</v>
      </c>
      <c r="F587" t="s">
        <v>3013</v>
      </c>
      <c r="G587" s="45" t="s">
        <v>3011</v>
      </c>
      <c r="H587" s="43">
        <v>913</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3009</v>
      </c>
      <c r="F588" t="s">
        <v>3014</v>
      </c>
      <c r="G588" s="45" t="s">
        <v>3010</v>
      </c>
      <c r="H588" s="43">
        <v>914</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3050</v>
      </c>
      <c r="E589" s="6" t="s">
        <v>2527</v>
      </c>
      <c r="F589" t="s">
        <v>3014</v>
      </c>
      <c r="G589" s="45" t="s">
        <v>3011</v>
      </c>
      <c r="H589" s="43">
        <v>915</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3009</v>
      </c>
      <c r="F590" t="s">
        <v>3015</v>
      </c>
      <c r="G590" s="45" t="s">
        <v>3010</v>
      </c>
      <c r="H590" s="43">
        <v>916</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3051</v>
      </c>
      <c r="E591" s="6" t="s">
        <v>2527</v>
      </c>
      <c r="F591" t="s">
        <v>3015</v>
      </c>
      <c r="G591" s="45" t="s">
        <v>3011</v>
      </c>
      <c r="H591" s="43">
        <v>917</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3009</v>
      </c>
      <c r="F592" t="s">
        <v>3016</v>
      </c>
      <c r="G592" s="45" t="s">
        <v>3010</v>
      </c>
      <c r="H592" s="43">
        <v>918</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3052</v>
      </c>
      <c r="E593" s="6" t="s">
        <v>2527</v>
      </c>
      <c r="F593" t="s">
        <v>3016</v>
      </c>
      <c r="G593" s="45" t="s">
        <v>3011</v>
      </c>
      <c r="H593" s="43">
        <v>919</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3009</v>
      </c>
      <c r="F594" t="s">
        <v>3017</v>
      </c>
      <c r="G594" s="45" t="s">
        <v>3010</v>
      </c>
      <c r="H594" s="43">
        <v>920</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3053</v>
      </c>
      <c r="E595" s="6" t="s">
        <v>2527</v>
      </c>
      <c r="F595" t="s">
        <v>3017</v>
      </c>
      <c r="G595" s="45" t="s">
        <v>3011</v>
      </c>
      <c r="H595" s="43">
        <v>921</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3009</v>
      </c>
      <c r="F596" t="s">
        <v>3018</v>
      </c>
      <c r="G596" s="45" t="s">
        <v>3010</v>
      </c>
      <c r="H596" s="43">
        <v>922</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3054</v>
      </c>
      <c r="E597" s="6" t="s">
        <v>2527</v>
      </c>
      <c r="F597" t="s">
        <v>3018</v>
      </c>
      <c r="G597" s="45" t="s">
        <v>3011</v>
      </c>
      <c r="H597" s="43">
        <v>923</v>
      </c>
      <c r="I597" s="325" t="s">
        <v>44</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3055</v>
      </c>
      <c r="E598" s="6" t="s">
        <v>3009</v>
      </c>
      <c r="F598" t="s">
        <v>3019</v>
      </c>
      <c r="G598" s="45" t="s">
        <v>3010</v>
      </c>
      <c r="H598" s="43">
        <v>924</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ref="C599:C631" si="33">C$582</f>
        <v>Industry Sector Fraction of Potential Additional CCS Achieved</v>
      </c>
      <c r="D599" s="6" t="s">
        <v>3055</v>
      </c>
      <c r="E599" s="6" t="s">
        <v>2527</v>
      </c>
      <c r="F599" t="s">
        <v>3019</v>
      </c>
      <c r="G599" s="45" t="s">
        <v>3011</v>
      </c>
      <c r="H599" s="43">
        <v>925</v>
      </c>
      <c r="I599" s="325"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3009</v>
      </c>
      <c r="F600" t="s">
        <v>2574</v>
      </c>
      <c r="G600" s="45" t="s">
        <v>3010</v>
      </c>
      <c r="H600" s="43">
        <v>926</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3056</v>
      </c>
      <c r="E601" s="6" t="s">
        <v>2527</v>
      </c>
      <c r="F601" t="s">
        <v>2574</v>
      </c>
      <c r="G601" s="45" t="s">
        <v>3011</v>
      </c>
      <c r="H601" s="43">
        <v>927</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3009</v>
      </c>
      <c r="F602" t="s">
        <v>3020</v>
      </c>
      <c r="G602" s="45" t="s">
        <v>3010</v>
      </c>
      <c r="H602" s="43">
        <v>928</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3057</v>
      </c>
      <c r="E603" s="6" t="s">
        <v>2527</v>
      </c>
      <c r="F603" t="s">
        <v>3020</v>
      </c>
      <c r="G603" s="45" t="s">
        <v>3011</v>
      </c>
      <c r="H603" s="43">
        <v>929</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3009</v>
      </c>
      <c r="F604" t="s">
        <v>3021</v>
      </c>
      <c r="G604" s="45" t="s">
        <v>3010</v>
      </c>
      <c r="H604" s="43">
        <v>930</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3058</v>
      </c>
      <c r="E605" s="6" t="s">
        <v>2527</v>
      </c>
      <c r="F605" t="s">
        <v>3021</v>
      </c>
      <c r="G605" s="45" t="s">
        <v>3011</v>
      </c>
      <c r="H605" s="43">
        <v>931</v>
      </c>
      <c r="I605" s="325" t="s">
        <v>44</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3009</v>
      </c>
      <c r="F606" t="s">
        <v>3022</v>
      </c>
      <c r="G606" s="45" t="s">
        <v>3010</v>
      </c>
      <c r="H606" s="43">
        <v>932</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3059</v>
      </c>
      <c r="E607" s="6" t="s">
        <v>2527</v>
      </c>
      <c r="F607" t="s">
        <v>3022</v>
      </c>
      <c r="G607" s="45" t="s">
        <v>3011</v>
      </c>
      <c r="H607" s="43">
        <v>933</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3009</v>
      </c>
      <c r="F608" t="s">
        <v>2575</v>
      </c>
      <c r="G608" s="45" t="s">
        <v>3010</v>
      </c>
      <c r="H608" s="43">
        <v>934</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3060</v>
      </c>
      <c r="E609" s="6" t="s">
        <v>2527</v>
      </c>
      <c r="F609" t="s">
        <v>2575</v>
      </c>
      <c r="G609" s="45" t="s">
        <v>3011</v>
      </c>
      <c r="H609" s="43">
        <v>935</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3009</v>
      </c>
      <c r="F610" t="s">
        <v>3023</v>
      </c>
      <c r="G610" s="45" t="s">
        <v>3010</v>
      </c>
      <c r="H610" s="43">
        <v>936</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3061</v>
      </c>
      <c r="E611" s="6" t="s">
        <v>2527</v>
      </c>
      <c r="F611" t="s">
        <v>3023</v>
      </c>
      <c r="G611" s="45" t="s">
        <v>3011</v>
      </c>
      <c r="H611" s="43">
        <v>937</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3009</v>
      </c>
      <c r="F612" t="s">
        <v>3024</v>
      </c>
      <c r="G612" s="45" t="s">
        <v>3010</v>
      </c>
      <c r="H612" s="43">
        <v>938</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3062</v>
      </c>
      <c r="E613" s="6" t="s">
        <v>2527</v>
      </c>
      <c r="F613" t="s">
        <v>3024</v>
      </c>
      <c r="G613" s="45" t="s">
        <v>3011</v>
      </c>
      <c r="H613" s="43">
        <v>939</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3009</v>
      </c>
      <c r="F614" t="s">
        <v>3025</v>
      </c>
      <c r="G614" s="45" t="s">
        <v>3010</v>
      </c>
      <c r="H614" s="43">
        <v>940</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3063</v>
      </c>
      <c r="E615" s="6" t="s">
        <v>2527</v>
      </c>
      <c r="F615" t="s">
        <v>3025</v>
      </c>
      <c r="G615" s="45" t="s">
        <v>3011</v>
      </c>
      <c r="H615" s="43">
        <v>941</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3009</v>
      </c>
      <c r="F616" t="s">
        <v>3026</v>
      </c>
      <c r="G616" s="45" t="s">
        <v>3010</v>
      </c>
      <c r="H616" s="43">
        <v>942</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3064</v>
      </c>
      <c r="E617" s="6" t="s">
        <v>2527</v>
      </c>
      <c r="F617" t="s">
        <v>3026</v>
      </c>
      <c r="G617" s="45" t="s">
        <v>3011</v>
      </c>
      <c r="H617" s="43">
        <v>943</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3009</v>
      </c>
      <c r="F618" t="s">
        <v>3027</v>
      </c>
      <c r="G618" s="45" t="s">
        <v>3010</v>
      </c>
      <c r="H618" s="43">
        <v>944</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3065</v>
      </c>
      <c r="E619" s="6" t="s">
        <v>2527</v>
      </c>
      <c r="F619" t="s">
        <v>3027</v>
      </c>
      <c r="G619" s="45" t="s">
        <v>3011</v>
      </c>
      <c r="H619" s="43">
        <v>945</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3009</v>
      </c>
      <c r="F620" t="s">
        <v>3028</v>
      </c>
      <c r="G620" s="45" t="s">
        <v>3010</v>
      </c>
      <c r="H620" s="43">
        <v>946</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3066</v>
      </c>
      <c r="E621" s="6" t="s">
        <v>2527</v>
      </c>
      <c r="F621" t="s">
        <v>3028</v>
      </c>
      <c r="G621" s="45" t="s">
        <v>3011</v>
      </c>
      <c r="H621" s="43">
        <v>947</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3009</v>
      </c>
      <c r="F622" t="s">
        <v>3029</v>
      </c>
      <c r="G622" s="45" t="s">
        <v>3010</v>
      </c>
      <c r="H622" s="43">
        <v>948</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3067</v>
      </c>
      <c r="E623" s="6" t="s">
        <v>2527</v>
      </c>
      <c r="F623" t="s">
        <v>3029</v>
      </c>
      <c r="G623" s="45" t="s">
        <v>3011</v>
      </c>
      <c r="H623" s="43">
        <v>949</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3009</v>
      </c>
      <c r="F624" t="s">
        <v>3030</v>
      </c>
      <c r="G624" s="45" t="s">
        <v>3010</v>
      </c>
      <c r="H624" s="43">
        <v>950</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3068</v>
      </c>
      <c r="E625" s="6" t="s">
        <v>2527</v>
      </c>
      <c r="F625" t="s">
        <v>3030</v>
      </c>
      <c r="G625" s="45" t="s">
        <v>3011</v>
      </c>
      <c r="H625" s="43">
        <v>951</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3009</v>
      </c>
      <c r="F626" t="s">
        <v>3031</v>
      </c>
      <c r="G626" s="45" t="s">
        <v>3010</v>
      </c>
      <c r="H626" s="43">
        <v>952</v>
      </c>
      <c r="I626" s="324"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3069</v>
      </c>
      <c r="E627" s="6" t="s">
        <v>2527</v>
      </c>
      <c r="F627" t="s">
        <v>3031</v>
      </c>
      <c r="G627" s="45" t="s">
        <v>3011</v>
      </c>
      <c r="H627" s="43">
        <v>953</v>
      </c>
      <c r="I627" s="325" t="s">
        <v>43</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3009</v>
      </c>
      <c r="F628" t="s">
        <v>3073</v>
      </c>
      <c r="G628" s="45" t="s">
        <v>3010</v>
      </c>
      <c r="H628" s="43">
        <v>954</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3070</v>
      </c>
      <c r="E629" s="6" t="s">
        <v>2527</v>
      </c>
      <c r="F629" t="s">
        <v>3073</v>
      </c>
      <c r="G629" s="45" t="s">
        <v>3011</v>
      </c>
      <c r="H629" s="43">
        <v>955</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3009</v>
      </c>
      <c r="F630" t="s">
        <v>3032</v>
      </c>
      <c r="G630" s="45" t="s">
        <v>3010</v>
      </c>
      <c r="H630" s="43">
        <v>956</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3071</v>
      </c>
      <c r="E631" s="6" t="s">
        <v>2527</v>
      </c>
      <c r="F631" t="s">
        <v>3032</v>
      </c>
      <c r="G631" s="45" t="s">
        <v>3011</v>
      </c>
      <c r="H631" s="43">
        <v>957</v>
      </c>
      <c r="I631" s="325" t="s">
        <v>44</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t="s">
        <v>3768</v>
      </c>
      <c r="D632" s="45" t="s">
        <v>3047</v>
      </c>
      <c r="E632" s="6"/>
      <c r="F632" t="s">
        <v>3072</v>
      </c>
      <c r="H632" s="43">
        <v>2723</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$C$632</f>
        <v>Boolean Use Non BAU Industry CCS Subsidies</v>
      </c>
      <c r="D633" s="6" t="s">
        <v>3048</v>
      </c>
      <c r="E633" s="6"/>
      <c r="F633" t="s">
        <v>2754</v>
      </c>
      <c r="H633" s="43">
        <v>2724</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ref="C634:C656" si="34">$C$632</f>
        <v>Boolean Use Non BAU Industry CCS Subsidies</v>
      </c>
      <c r="D634" s="6" t="s">
        <v>3049</v>
      </c>
      <c r="E634" s="6"/>
      <c r="F634" t="s">
        <v>3013</v>
      </c>
      <c r="H634" s="43">
        <v>2725</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3050</v>
      </c>
      <c r="E635" s="6"/>
      <c r="F635" t="s">
        <v>3014</v>
      </c>
      <c r="H635" s="43">
        <v>2726</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3051</v>
      </c>
      <c r="E636" s="6"/>
      <c r="F636" t="s">
        <v>3015</v>
      </c>
      <c r="H636" s="43">
        <v>2727</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3052</v>
      </c>
      <c r="E637" s="6"/>
      <c r="F637" t="s">
        <v>3016</v>
      </c>
      <c r="H637" s="43">
        <v>2728</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3053</v>
      </c>
      <c r="E638" s="6"/>
      <c r="F638" t="s">
        <v>3017</v>
      </c>
      <c r="H638" s="43">
        <v>2729</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3054</v>
      </c>
      <c r="E639" s="6"/>
      <c r="F639" t="s">
        <v>3018</v>
      </c>
      <c r="H639" s="43">
        <v>2730</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3055</v>
      </c>
      <c r="E640" s="6"/>
      <c r="F640" t="s">
        <v>3019</v>
      </c>
      <c r="H640" s="43">
        <v>2731</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3056</v>
      </c>
      <c r="E641" s="6"/>
      <c r="F641" t="s">
        <v>2574</v>
      </c>
      <c r="H641" s="43">
        <v>2732</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3057</v>
      </c>
      <c r="E642" s="6"/>
      <c r="F642" t="s">
        <v>3020</v>
      </c>
      <c r="H642" s="43">
        <v>2733</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3058</v>
      </c>
      <c r="E643" s="6"/>
      <c r="F643" t="s">
        <v>3021</v>
      </c>
      <c r="H643" s="43">
        <v>2734</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3059</v>
      </c>
      <c r="E644" s="6"/>
      <c r="F644" t="s">
        <v>3022</v>
      </c>
      <c r="H644" s="43">
        <v>2735</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3060</v>
      </c>
      <c r="E645" s="6"/>
      <c r="F645" t="s">
        <v>2575</v>
      </c>
      <c r="H645" s="43">
        <v>2736</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3061</v>
      </c>
      <c r="E646" s="6"/>
      <c r="F646" t="s">
        <v>3023</v>
      </c>
      <c r="H646" s="43">
        <v>2737</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3062</v>
      </c>
      <c r="E647" s="6"/>
      <c r="F647" t="s">
        <v>3024</v>
      </c>
      <c r="H647" s="43">
        <v>2738</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3063</v>
      </c>
      <c r="E648" s="6"/>
      <c r="F648" t="s">
        <v>3025</v>
      </c>
      <c r="H648" s="43">
        <v>2739</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3064</v>
      </c>
      <c r="E649" s="6"/>
      <c r="F649" t="s">
        <v>3026</v>
      </c>
      <c r="H649" s="43">
        <v>2740</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3065</v>
      </c>
      <c r="E650" s="6"/>
      <c r="F650" t="s">
        <v>3027</v>
      </c>
      <c r="H650" s="43">
        <v>2741</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3066</v>
      </c>
      <c r="E651" s="6"/>
      <c r="F651" t="s">
        <v>3028</v>
      </c>
      <c r="H651" s="43">
        <v>2742</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3067</v>
      </c>
      <c r="E652" s="6"/>
      <c r="F652" t="s">
        <v>3029</v>
      </c>
      <c r="H652" s="43">
        <v>2743</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3068</v>
      </c>
      <c r="E653" s="6"/>
      <c r="F653" t="s">
        <v>3030</v>
      </c>
      <c r="H653" s="43">
        <v>2744</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3069</v>
      </c>
      <c r="E654" s="6"/>
      <c r="F654" t="s">
        <v>3031</v>
      </c>
      <c r="H654" s="43">
        <v>2745</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3070</v>
      </c>
      <c r="E655" s="6"/>
      <c r="F655" t="s">
        <v>3073</v>
      </c>
      <c r="H655" s="43">
        <v>2746</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customFormat="1"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3071</v>
      </c>
      <c r="E656" s="6"/>
      <c r="F656" t="s">
        <v>3032</v>
      </c>
      <c r="H656" s="43">
        <v>2747</v>
      </c>
      <c r="I656" s="324" t="s">
        <v>43</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Cement Clinker Substitution</v>
      </c>
      <c r="C657" t="s">
        <v>2763</v>
      </c>
      <c r="D657" s="45"/>
      <c r="E657" s="45"/>
      <c r="F657" s="45"/>
      <c r="G657" s="45"/>
      <c r="H657" s="43">
        <v>43</v>
      </c>
      <c r="I657" s="324" t="s">
        <v>43</v>
      </c>
      <c r="J657" s="255" t="str">
        <f>IF(ISBLANK(INDEX('Policy Characteristics'!D:D,MATCH($C657,'Policy Characteristics'!$C:$C,0))),"",INDEX('Policy Characteristics'!D:D,MATCH($C657,'Policy Characteristics'!$C:$C,0)))</f>
        <v>Cement Clinker Substitution</v>
      </c>
      <c r="K657" s="254" t="str">
        <f>IF(ISBLANK(INDEX('Policy Characteristics'!E:E,MATCH($C657,'Policy Characteristics'!$C:$C,0))),"",INDEX('Policy Characteristics'!E:E,MATCH($C657,'Policy Characteristics'!$C:$C,0)))</f>
        <v>indst cement measures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4" t="str">
        <f>IF(ISBLANK(INDEX('Policy Characteristics'!K:K,MATCH($C657,'Policy Characteristics'!$C:$C,0))),"",INDEX('Policy Characteristics'!K:K,MATCH($C657,'Policy Characteristics'!$C:$C,0)))</f>
        <v>industry-ag-main.html#clinker</v>
      </c>
      <c r="R657" s="254" t="str">
        <f>IF(ISBLANK(INDEX('Policy Characteristics'!L:L,MATCH($C657,'Policy Characteristics'!$C:$C,0))),"",INDEX('Policy Characteristics'!L:L,MATCH($C657,'Policy Characteristics'!$C:$C,0)))</f>
        <v>cement-clinker-substitution.html</v>
      </c>
    </row>
    <row r="658" spans="1:18" s="4"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Cogeneration and Waste Heat Recovery</v>
      </c>
      <c r="C658" t="s">
        <v>281</v>
      </c>
      <c r="D658" s="45"/>
      <c r="E658" s="45"/>
      <c r="F658" s="45"/>
      <c r="G658" s="45"/>
      <c r="H658" s="43">
        <v>44</v>
      </c>
      <c r="I658" s="324" t="s">
        <v>43</v>
      </c>
      <c r="J658" s="255" t="str">
        <f>IF(ISBLANK(INDEX('Policy Characteristics'!D:D,MATCH($C658,'Policy Characteristics'!$C:$C,0))),"",INDEX('Policy Characteristics'!D:D,MATCH($C658,'Policy Characteristics'!$C:$C,0)))</f>
        <v>Cogeneration and Waste Heat Recovery</v>
      </c>
      <c r="K658" s="254" t="str">
        <f>IF(ISBLANK(INDEX('Policy Characteristics'!E:E,MATCH($C658,'Policy Characteristics'!$C:$C,0))),"",INDEX('Policy Characteristics'!E:E,MATCH($C658,'Policy Characteristics'!$C:$C,0)))</f>
        <v>indst CHP</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4" t="str">
        <f>IF(ISBLANK(INDEX('Policy Characteristics'!K:K,MATCH($C658,'Policy Characteristics'!$C:$C,0))),"",INDEX('Policy Characteristics'!K:K,MATCH($C658,'Policy Characteristics'!$C:$C,0)))</f>
        <v>industry-ag-main.html#cogen</v>
      </c>
      <c r="R658" s="254" t="str">
        <f>IF(ISBLANK(INDEX('Policy Characteristics'!L:L,MATCH($C658,'Policy Characteristics'!$C:$C,0))),"",INDEX('Policy Characteristics'!L:L,MATCH($C658,'Policy Characteristics'!$C:$C,0)))</f>
        <v>cogeneration-and-waste-heat-recovery.html</v>
      </c>
    </row>
    <row r="659" spans="1:18" s="4" customFormat="1"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Early Retirement of Industrial Facilities</v>
      </c>
      <c r="C659" t="s">
        <v>58</v>
      </c>
      <c r="D659" s="45"/>
      <c r="E659" s="45"/>
      <c r="F659" s="45"/>
      <c r="G659" s="45"/>
      <c r="H659" s="43">
        <v>45</v>
      </c>
      <c r="I659" s="324" t="s">
        <v>43</v>
      </c>
      <c r="J659" s="255" t="str">
        <f>IF(ISBLANK(INDEX('Policy Characteristics'!D:D,MATCH($C659,'Policy Characteristics'!$C:$C,0))),"",INDEX('Policy Characteristics'!D:D,MATCH($C659,'Policy Characteristics'!$C:$C,0)))</f>
        <v>Early Retirement of Industrial Facilities</v>
      </c>
      <c r="K659" s="254" t="str">
        <f>IF(ISBLANK(INDEX('Policy Characteristics'!E:E,MATCH($C659,'Policy Characteristics'!$C:$C,0))),"",INDEX('Policy Characteristics'!E:E,MATCH($C659,'Policy Characteristics'!$C:$C,0)))</f>
        <v>indst early retirement</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potential achieved</v>
      </c>
      <c r="P659" s="254"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4" t="str">
        <f>IF(ISBLANK(INDEX('Policy Characteristics'!K:K,MATCH($C659,'Policy Characteristics'!$C:$C,0))),"",INDEX('Policy Characteristics'!K:K,MATCH($C659,'Policy Characteristics'!$C:$C,0)))</f>
        <v>industry-ag-main.html#early-ret</v>
      </c>
      <c r="R659" s="254" t="str">
        <f>IF(ISBLANK(INDEX('Policy Characteristics'!L:L,MATCH($C659,'Policy Characteristics'!$C:$C,0))),"",INDEX('Policy Characteristics'!L:L,MATCH($C659,'Policy Characteristics'!$C:$C,0)))</f>
        <v>early-retirement-of-industrial-facilities.html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t="s">
        <v>3514</v>
      </c>
      <c r="D660" s="45" t="s">
        <v>3047</v>
      </c>
      <c r="E660" s="1" t="s">
        <v>3491</v>
      </c>
      <c r="F660" t="s">
        <v>3072</v>
      </c>
      <c r="G660" s="45" t="s">
        <v>3498</v>
      </c>
      <c r="H660" s="43">
        <v>1834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ref="C661:C686" si="35">C$660</f>
        <v>Fraction of Eligible Industrial Energy Use Shifted to Electricity</v>
      </c>
      <c r="D661" s="45" t="s">
        <v>3047</v>
      </c>
      <c r="E661" s="1" t="s">
        <v>3492</v>
      </c>
      <c r="F661" t="s">
        <v>3072</v>
      </c>
      <c r="G661" s="45" t="s">
        <v>3499</v>
      </c>
      <c r="H661" s="43">
        <v>1835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3493</v>
      </c>
      <c r="F662" t="s">
        <v>3072</v>
      </c>
      <c r="G662" s="45" t="s">
        <v>3500</v>
      </c>
      <c r="H662" s="43">
        <v>1836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3494</v>
      </c>
      <c r="F663" t="s">
        <v>3072</v>
      </c>
      <c r="G663" s="45" t="s">
        <v>3501</v>
      </c>
      <c r="H663" s="43">
        <v>1837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3495</v>
      </c>
      <c r="F664" t="s">
        <v>3072</v>
      </c>
      <c r="G664" s="45" t="s">
        <v>3502</v>
      </c>
      <c r="H664" s="43">
        <v>1838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3496</v>
      </c>
      <c r="F665" t="s">
        <v>3072</v>
      </c>
      <c r="G665" s="45" t="s">
        <v>3503</v>
      </c>
      <c r="H665" s="43">
        <v>1839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3497</v>
      </c>
      <c r="F666" t="s">
        <v>3072</v>
      </c>
      <c r="G666" s="45" t="s">
        <v>3504</v>
      </c>
      <c r="H666" s="43">
        <v>1840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45" t="s">
        <v>3047</v>
      </c>
      <c r="E667" s="1" t="s">
        <v>3638</v>
      </c>
      <c r="F667" t="s">
        <v>3072</v>
      </c>
      <c r="G667" s="45" t="s">
        <v>3638</v>
      </c>
      <c r="H667" s="43">
        <v>1841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3491</v>
      </c>
      <c r="F668" t="s">
        <v>2754</v>
      </c>
      <c r="G668" s="45" t="s">
        <v>3498</v>
      </c>
      <c r="H668" s="43">
        <v>1842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3492</v>
      </c>
      <c r="F669" t="s">
        <v>2754</v>
      </c>
      <c r="G669" s="45" t="s">
        <v>3499</v>
      </c>
      <c r="H669" s="43">
        <v>1843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3493</v>
      </c>
      <c r="F670" t="s">
        <v>2754</v>
      </c>
      <c r="G670" s="45" t="s">
        <v>3500</v>
      </c>
      <c r="H670" s="43">
        <v>1844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3494</v>
      </c>
      <c r="F671" t="s">
        <v>2754</v>
      </c>
      <c r="G671" s="45" t="s">
        <v>3501</v>
      </c>
      <c r="H671" s="43">
        <v>1845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3495</v>
      </c>
      <c r="F672" t="s">
        <v>2754</v>
      </c>
      <c r="G672" s="45" t="s">
        <v>3502</v>
      </c>
      <c r="H672" s="43">
        <v>1846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3496</v>
      </c>
      <c r="F673" t="s">
        <v>2754</v>
      </c>
      <c r="G673" s="45" t="s">
        <v>3503</v>
      </c>
      <c r="H673" s="43">
        <v>1847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3497</v>
      </c>
      <c r="F674" t="s">
        <v>2754</v>
      </c>
      <c r="G674" s="45" t="s">
        <v>3504</v>
      </c>
      <c r="H674" s="43">
        <v>1848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3048</v>
      </c>
      <c r="E675" s="1" t="s">
        <v>3638</v>
      </c>
      <c r="F675" t="s">
        <v>2754</v>
      </c>
      <c r="G675" s="45" t="s">
        <v>3638</v>
      </c>
      <c r="H675" s="43">
        <v>1849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3491</v>
      </c>
      <c r="F676" t="s">
        <v>3013</v>
      </c>
      <c r="G676" s="45" t="s">
        <v>3498</v>
      </c>
      <c r="H676" s="43">
        <v>1850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3492</v>
      </c>
      <c r="F677" t="s">
        <v>3013</v>
      </c>
      <c r="G677" s="45" t="s">
        <v>3499</v>
      </c>
      <c r="H677" s="43">
        <v>1851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3493</v>
      </c>
      <c r="F678" t="s">
        <v>3013</v>
      </c>
      <c r="G678" s="45" t="s">
        <v>3500</v>
      </c>
      <c r="H678" s="43">
        <v>1852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3494</v>
      </c>
      <c r="F679" t="s">
        <v>3013</v>
      </c>
      <c r="G679" s="45" t="s">
        <v>3501</v>
      </c>
      <c r="H679" s="43">
        <v>1853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3495</v>
      </c>
      <c r="F680" t="s">
        <v>3013</v>
      </c>
      <c r="G680" s="45" t="s">
        <v>3502</v>
      </c>
      <c r="H680" s="43">
        <v>1854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3496</v>
      </c>
      <c r="F681" t="s">
        <v>3013</v>
      </c>
      <c r="G681" s="45" t="s">
        <v>3503</v>
      </c>
      <c r="H681" s="43">
        <v>1855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3497</v>
      </c>
      <c r="F682" t="s">
        <v>3013</v>
      </c>
      <c r="G682" s="45" t="s">
        <v>3504</v>
      </c>
      <c r="H682" s="43">
        <v>1856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3049</v>
      </c>
      <c r="E683" s="1" t="s">
        <v>3638</v>
      </c>
      <c r="F683" t="s">
        <v>3013</v>
      </c>
      <c r="G683" s="45" t="s">
        <v>3638</v>
      </c>
      <c r="H683" s="43">
        <v>1857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3491</v>
      </c>
      <c r="F684" t="s">
        <v>3014</v>
      </c>
      <c r="G684" s="45" t="s">
        <v>3498</v>
      </c>
      <c r="H684" s="43">
        <v>1858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3492</v>
      </c>
      <c r="F685" t="s">
        <v>3014</v>
      </c>
      <c r="G685" s="45" t="s">
        <v>3499</v>
      </c>
      <c r="H685" s="43">
        <v>1859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5"/>
        <v>Fraction of Eligible Industrial Energy Use Shifted to Electricity</v>
      </c>
      <c r="D686" s="6" t="s">
        <v>3050</v>
      </c>
      <c r="E686" s="1" t="s">
        <v>3493</v>
      </c>
      <c r="F686" t="s">
        <v>3014</v>
      </c>
      <c r="G686" s="45" t="s">
        <v>3500</v>
      </c>
      <c r="H686" s="43">
        <v>1860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688" si="36">C$660</f>
        <v>Fraction of Eligible Industrial Energy Use Shifted to Electricity</v>
      </c>
      <c r="D687" s="6" t="s">
        <v>3050</v>
      </c>
      <c r="E687" s="1" t="s">
        <v>3494</v>
      </c>
      <c r="F687" t="s">
        <v>3014</v>
      </c>
      <c r="G687" s="45" t="s">
        <v>3501</v>
      </c>
      <c r="H687" s="43">
        <v>1861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3050</v>
      </c>
      <c r="E688" s="1" t="s">
        <v>3495</v>
      </c>
      <c r="F688" t="s">
        <v>3014</v>
      </c>
      <c r="G688" s="45" t="s">
        <v>3502</v>
      </c>
      <c r="H688" s="43">
        <v>1862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ref="C689:C724" si="37">C$660</f>
        <v>Fraction of Eligible Industrial Energy Use Shifted to Electricity</v>
      </c>
      <c r="D689" s="6" t="s">
        <v>3050</v>
      </c>
      <c r="E689" s="1" t="s">
        <v>3496</v>
      </c>
      <c r="F689" t="s">
        <v>3014</v>
      </c>
      <c r="G689" s="45" t="s">
        <v>3503</v>
      </c>
      <c r="H689" s="43">
        <v>1863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3497</v>
      </c>
      <c r="F690" t="s">
        <v>3014</v>
      </c>
      <c r="G690" s="45" t="s">
        <v>3504</v>
      </c>
      <c r="H690" s="43">
        <v>1864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3050</v>
      </c>
      <c r="E691" s="1" t="s">
        <v>3638</v>
      </c>
      <c r="F691" t="s">
        <v>3014</v>
      </c>
      <c r="G691" s="45" t="s">
        <v>3638</v>
      </c>
      <c r="H691" s="43">
        <v>1865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3491</v>
      </c>
      <c r="F692" t="s">
        <v>3015</v>
      </c>
      <c r="G692" s="45" t="s">
        <v>3498</v>
      </c>
      <c r="H692" s="43">
        <v>1866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3492</v>
      </c>
      <c r="F693" t="s">
        <v>3015</v>
      </c>
      <c r="G693" s="45" t="s">
        <v>3499</v>
      </c>
      <c r="H693" s="43">
        <v>1867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3493</v>
      </c>
      <c r="F694" t="s">
        <v>3015</v>
      </c>
      <c r="G694" s="45" t="s">
        <v>3500</v>
      </c>
      <c r="H694" s="43">
        <v>1868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3494</v>
      </c>
      <c r="F695" t="s">
        <v>3015</v>
      </c>
      <c r="G695" s="45" t="s">
        <v>3501</v>
      </c>
      <c r="H695" s="43">
        <v>1869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3495</v>
      </c>
      <c r="F696" t="s">
        <v>3015</v>
      </c>
      <c r="G696" s="45" t="s">
        <v>3502</v>
      </c>
      <c r="H696" s="43">
        <v>1870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3496</v>
      </c>
      <c r="F697" t="s">
        <v>3015</v>
      </c>
      <c r="G697" s="45" t="s">
        <v>3503</v>
      </c>
      <c r="H697" s="43">
        <v>1871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3497</v>
      </c>
      <c r="F698" t="s">
        <v>3015</v>
      </c>
      <c r="G698" s="45" t="s">
        <v>3504</v>
      </c>
      <c r="H698" s="43">
        <v>1872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3051</v>
      </c>
      <c r="E699" s="1" t="s">
        <v>3638</v>
      </c>
      <c r="F699" t="s">
        <v>3015</v>
      </c>
      <c r="G699" s="45" t="s">
        <v>3638</v>
      </c>
      <c r="H699" s="43">
        <v>1873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3491</v>
      </c>
      <c r="F700" t="s">
        <v>3016</v>
      </c>
      <c r="G700" s="45" t="s">
        <v>3498</v>
      </c>
      <c r="H700" s="43">
        <v>1874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3492</v>
      </c>
      <c r="F701" t="s">
        <v>3016</v>
      </c>
      <c r="G701" s="45" t="s">
        <v>3499</v>
      </c>
      <c r="H701" s="43">
        <v>1875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3493</v>
      </c>
      <c r="F702" t="s">
        <v>3016</v>
      </c>
      <c r="G702" s="45" t="s">
        <v>3500</v>
      </c>
      <c r="H702" s="43">
        <v>1876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3494</v>
      </c>
      <c r="F703" t="s">
        <v>3016</v>
      </c>
      <c r="G703" s="45" t="s">
        <v>3501</v>
      </c>
      <c r="H703" s="43">
        <v>1877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3495</v>
      </c>
      <c r="F704" t="s">
        <v>3016</v>
      </c>
      <c r="G704" s="45" t="s">
        <v>3502</v>
      </c>
      <c r="H704" s="43">
        <v>1878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3496</v>
      </c>
      <c r="F705" t="s">
        <v>3016</v>
      </c>
      <c r="G705" s="45" t="s">
        <v>3503</v>
      </c>
      <c r="H705" s="43">
        <v>1879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3497</v>
      </c>
      <c r="F706" t="s">
        <v>3016</v>
      </c>
      <c r="G706" s="45" t="s">
        <v>3504</v>
      </c>
      <c r="H706" s="43">
        <v>1880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3052</v>
      </c>
      <c r="E707" s="1" t="s">
        <v>3638</v>
      </c>
      <c r="F707" t="s">
        <v>3016</v>
      </c>
      <c r="G707" s="45" t="s">
        <v>3638</v>
      </c>
      <c r="H707" s="43">
        <v>1881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3491</v>
      </c>
      <c r="F708" t="s">
        <v>3017</v>
      </c>
      <c r="G708" s="45" t="s">
        <v>3498</v>
      </c>
      <c r="H708" s="43">
        <v>1882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3492</v>
      </c>
      <c r="F709" t="s">
        <v>3017</v>
      </c>
      <c r="G709" s="45" t="s">
        <v>3499</v>
      </c>
      <c r="H709" s="43">
        <v>1883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3493</v>
      </c>
      <c r="F710" t="s">
        <v>3017</v>
      </c>
      <c r="G710" s="45" t="s">
        <v>3500</v>
      </c>
      <c r="H710" s="43">
        <v>1884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3494</v>
      </c>
      <c r="F711" t="s">
        <v>3017</v>
      </c>
      <c r="G711" s="45" t="s">
        <v>3501</v>
      </c>
      <c r="H711" s="43">
        <v>1885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3495</v>
      </c>
      <c r="F712" t="s">
        <v>3017</v>
      </c>
      <c r="G712" s="45" t="s">
        <v>3502</v>
      </c>
      <c r="H712" s="43">
        <v>1886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3496</v>
      </c>
      <c r="F713" t="s">
        <v>3017</v>
      </c>
      <c r="G713" s="45" t="s">
        <v>3503</v>
      </c>
      <c r="H713" s="43">
        <v>1887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3497</v>
      </c>
      <c r="F714" t="s">
        <v>3017</v>
      </c>
      <c r="G714" s="45" t="s">
        <v>3504</v>
      </c>
      <c r="H714" s="43">
        <v>1888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3053</v>
      </c>
      <c r="E715" s="1" t="s">
        <v>3638</v>
      </c>
      <c r="F715" t="s">
        <v>3017</v>
      </c>
      <c r="G715" s="45" t="s">
        <v>3638</v>
      </c>
      <c r="H715" s="43">
        <v>1889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3491</v>
      </c>
      <c r="F716" t="s">
        <v>3018</v>
      </c>
      <c r="G716" s="45" t="s">
        <v>3498</v>
      </c>
      <c r="H716" s="43">
        <v>1890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3492</v>
      </c>
      <c r="F717" t="s">
        <v>3018</v>
      </c>
      <c r="G717" s="45" t="s">
        <v>3499</v>
      </c>
      <c r="H717" s="43">
        <v>1891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3493</v>
      </c>
      <c r="F718" t="s">
        <v>3018</v>
      </c>
      <c r="G718" s="45" t="s">
        <v>3500</v>
      </c>
      <c r="H718" s="43">
        <v>1892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3494</v>
      </c>
      <c r="F719" t="s">
        <v>3018</v>
      </c>
      <c r="G719" s="45" t="s">
        <v>3501</v>
      </c>
      <c r="H719" s="43">
        <v>1893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3495</v>
      </c>
      <c r="F720" t="s">
        <v>3018</v>
      </c>
      <c r="G720" s="45" t="s">
        <v>3502</v>
      </c>
      <c r="H720" s="43">
        <v>1894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3496</v>
      </c>
      <c r="F721" t="s">
        <v>3018</v>
      </c>
      <c r="G721" s="45" t="s">
        <v>3503</v>
      </c>
      <c r="H721" s="43">
        <v>1895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3497</v>
      </c>
      <c r="F722" t="s">
        <v>3018</v>
      </c>
      <c r="G722" s="45" t="s">
        <v>3504</v>
      </c>
      <c r="H722" s="43">
        <v>1896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3054</v>
      </c>
      <c r="E723" s="1" t="s">
        <v>3638</v>
      </c>
      <c r="F723" t="s">
        <v>3018</v>
      </c>
      <c r="G723" s="45" t="s">
        <v>3638</v>
      </c>
      <c r="H723" s="43">
        <v>1897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3055</v>
      </c>
      <c r="E724" s="1" t="s">
        <v>3491</v>
      </c>
      <c r="F724" t="s">
        <v>3019</v>
      </c>
      <c r="G724" s="45" t="s">
        <v>3498</v>
      </c>
      <c r="H724" s="43">
        <v>1898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ref="C725:C776" si="38">C$660</f>
        <v>Fraction of Eligible Industrial Energy Use Shifted to Electricity</v>
      </c>
      <c r="D725" s="6" t="s">
        <v>3055</v>
      </c>
      <c r="E725" s="1" t="s">
        <v>3492</v>
      </c>
      <c r="F725" t="s">
        <v>3019</v>
      </c>
      <c r="G725" s="45" t="s">
        <v>3499</v>
      </c>
      <c r="H725" s="43">
        <v>1899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3493</v>
      </c>
      <c r="F726" t="s">
        <v>3019</v>
      </c>
      <c r="G726" s="45" t="s">
        <v>3500</v>
      </c>
      <c r="H726" s="43">
        <v>1900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3494</v>
      </c>
      <c r="F727" t="s">
        <v>3019</v>
      </c>
      <c r="G727" s="45" t="s">
        <v>3501</v>
      </c>
      <c r="H727" s="43">
        <v>1901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3495</v>
      </c>
      <c r="F728" t="s">
        <v>3019</v>
      </c>
      <c r="G728" s="45" t="s">
        <v>3502</v>
      </c>
      <c r="H728" s="43">
        <v>1902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3496</v>
      </c>
      <c r="F729" t="s">
        <v>3019</v>
      </c>
      <c r="G729" s="45" t="s">
        <v>3503</v>
      </c>
      <c r="H729" s="43">
        <v>1903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3497</v>
      </c>
      <c r="F730" t="s">
        <v>3019</v>
      </c>
      <c r="G730" s="45" t="s">
        <v>3504</v>
      </c>
      <c r="H730" s="43">
        <v>1904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3055</v>
      </c>
      <c r="E731" s="1" t="s">
        <v>3638</v>
      </c>
      <c r="F731" t="s">
        <v>3019</v>
      </c>
      <c r="G731" s="45" t="s">
        <v>3638</v>
      </c>
      <c r="H731" s="43">
        <v>1905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3491</v>
      </c>
      <c r="F732" t="s">
        <v>2574</v>
      </c>
      <c r="G732" s="45" t="s">
        <v>3498</v>
      </c>
      <c r="H732" s="43">
        <v>1906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3492</v>
      </c>
      <c r="F733" t="s">
        <v>2574</v>
      </c>
      <c r="G733" s="45" t="s">
        <v>3499</v>
      </c>
      <c r="H733" s="43">
        <v>1907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3493</v>
      </c>
      <c r="F734" t="s">
        <v>2574</v>
      </c>
      <c r="G734" s="45" t="s">
        <v>3500</v>
      </c>
      <c r="H734" s="43">
        <v>1908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3494</v>
      </c>
      <c r="F735" t="s">
        <v>2574</v>
      </c>
      <c r="G735" s="45" t="s">
        <v>3501</v>
      </c>
      <c r="H735" s="43">
        <v>1909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3495</v>
      </c>
      <c r="F736" t="s">
        <v>2574</v>
      </c>
      <c r="G736" s="45" t="s">
        <v>3502</v>
      </c>
      <c r="H736" s="43">
        <v>1910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3496</v>
      </c>
      <c r="F737" t="s">
        <v>2574</v>
      </c>
      <c r="G737" s="45" t="s">
        <v>3503</v>
      </c>
      <c r="H737" s="43">
        <v>1911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3497</v>
      </c>
      <c r="F738" t="s">
        <v>2574</v>
      </c>
      <c r="G738" s="45" t="s">
        <v>3504</v>
      </c>
      <c r="H738" s="43">
        <v>1912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3056</v>
      </c>
      <c r="E739" s="1" t="s">
        <v>3638</v>
      </c>
      <c r="F739" t="s">
        <v>2574</v>
      </c>
      <c r="G739" s="45" t="s">
        <v>3638</v>
      </c>
      <c r="H739" s="43">
        <v>1913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3491</v>
      </c>
      <c r="F740" t="s">
        <v>3020</v>
      </c>
      <c r="G740" s="45" t="s">
        <v>3498</v>
      </c>
      <c r="H740" s="43">
        <v>1914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3492</v>
      </c>
      <c r="F741" t="s">
        <v>3020</v>
      </c>
      <c r="G741" s="45" t="s">
        <v>3499</v>
      </c>
      <c r="H741" s="43">
        <v>1915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3493</v>
      </c>
      <c r="F742" t="s">
        <v>3020</v>
      </c>
      <c r="G742" s="45" t="s">
        <v>3500</v>
      </c>
      <c r="H742" s="43">
        <v>1916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3494</v>
      </c>
      <c r="F743" t="s">
        <v>3020</v>
      </c>
      <c r="G743" s="45" t="s">
        <v>3501</v>
      </c>
      <c r="H743" s="43">
        <v>1917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3495</v>
      </c>
      <c r="F744" t="s">
        <v>3020</v>
      </c>
      <c r="G744" s="45" t="s">
        <v>3502</v>
      </c>
      <c r="H744" s="43">
        <v>1918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3496</v>
      </c>
      <c r="F745" t="s">
        <v>3020</v>
      </c>
      <c r="G745" s="45" t="s">
        <v>3503</v>
      </c>
      <c r="H745" s="43">
        <v>1919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3497</v>
      </c>
      <c r="F746" t="s">
        <v>3020</v>
      </c>
      <c r="G746" s="45" t="s">
        <v>3504</v>
      </c>
      <c r="H746" s="43">
        <v>1920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3057</v>
      </c>
      <c r="E747" s="1" t="s">
        <v>3638</v>
      </c>
      <c r="F747" t="s">
        <v>3020</v>
      </c>
      <c r="G747" s="45" t="s">
        <v>3638</v>
      </c>
      <c r="H747" s="43">
        <v>1921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3491</v>
      </c>
      <c r="F748" t="s">
        <v>3021</v>
      </c>
      <c r="G748" s="45" t="s">
        <v>3498</v>
      </c>
      <c r="H748" s="43">
        <v>1922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3492</v>
      </c>
      <c r="F749" t="s">
        <v>3021</v>
      </c>
      <c r="G749" s="45" t="s">
        <v>3499</v>
      </c>
      <c r="H749" s="43">
        <v>1923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3493</v>
      </c>
      <c r="F750" t="s">
        <v>3021</v>
      </c>
      <c r="G750" s="45" t="s">
        <v>3500</v>
      </c>
      <c r="H750" s="43">
        <v>1924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3494</v>
      </c>
      <c r="F751" t="s">
        <v>3021</v>
      </c>
      <c r="G751" s="45" t="s">
        <v>3501</v>
      </c>
      <c r="H751" s="43">
        <v>1925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3495</v>
      </c>
      <c r="F752" t="s">
        <v>3021</v>
      </c>
      <c r="G752" s="45" t="s">
        <v>3502</v>
      </c>
      <c r="H752" s="43">
        <v>1926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3496</v>
      </c>
      <c r="F753" t="s">
        <v>3021</v>
      </c>
      <c r="G753" s="45" t="s">
        <v>3503</v>
      </c>
      <c r="H753" s="43">
        <v>1927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3497</v>
      </c>
      <c r="F754" t="s">
        <v>3021</v>
      </c>
      <c r="G754" s="45" t="s">
        <v>3504</v>
      </c>
      <c r="H754" s="43">
        <v>1928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3058</v>
      </c>
      <c r="E755" s="1" t="s">
        <v>3638</v>
      </c>
      <c r="F755" t="s">
        <v>3021</v>
      </c>
      <c r="G755" s="45" t="s">
        <v>3638</v>
      </c>
      <c r="H755" s="43">
        <v>1929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3491</v>
      </c>
      <c r="F756" t="s">
        <v>3022</v>
      </c>
      <c r="G756" s="45" t="s">
        <v>3498</v>
      </c>
      <c r="H756" s="43">
        <v>1930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3492</v>
      </c>
      <c r="F757" t="s">
        <v>3022</v>
      </c>
      <c r="G757" s="45" t="s">
        <v>3499</v>
      </c>
      <c r="H757" s="43">
        <v>1931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3493</v>
      </c>
      <c r="F758" t="s">
        <v>3022</v>
      </c>
      <c r="G758" s="45" t="s">
        <v>3500</v>
      </c>
      <c r="H758" s="43">
        <v>1932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3494</v>
      </c>
      <c r="F759" t="s">
        <v>3022</v>
      </c>
      <c r="G759" s="45" t="s">
        <v>3501</v>
      </c>
      <c r="H759" s="43">
        <v>1933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3495</v>
      </c>
      <c r="F760" t="s">
        <v>3022</v>
      </c>
      <c r="G760" s="45" t="s">
        <v>3502</v>
      </c>
      <c r="H760" s="43">
        <v>1934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3496</v>
      </c>
      <c r="F761" t="s">
        <v>3022</v>
      </c>
      <c r="G761" s="45" t="s">
        <v>3503</v>
      </c>
      <c r="H761" s="43">
        <v>1935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3497</v>
      </c>
      <c r="F762" t="s">
        <v>3022</v>
      </c>
      <c r="G762" s="45" t="s">
        <v>3504</v>
      </c>
      <c r="H762" s="43">
        <v>1936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3059</v>
      </c>
      <c r="E763" s="1" t="s">
        <v>3638</v>
      </c>
      <c r="F763" t="s">
        <v>3022</v>
      </c>
      <c r="G763" s="45" t="s">
        <v>3638</v>
      </c>
      <c r="H763" s="43">
        <v>1937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3491</v>
      </c>
      <c r="F764" t="s">
        <v>2575</v>
      </c>
      <c r="G764" s="45" t="s">
        <v>3498</v>
      </c>
      <c r="H764" s="43">
        <v>1938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3492</v>
      </c>
      <c r="F765" t="s">
        <v>2575</v>
      </c>
      <c r="G765" s="45" t="s">
        <v>3499</v>
      </c>
      <c r="H765" s="43">
        <v>1939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3493</v>
      </c>
      <c r="F766" t="s">
        <v>2575</v>
      </c>
      <c r="G766" s="45" t="s">
        <v>3500</v>
      </c>
      <c r="H766" s="43">
        <v>1940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3494</v>
      </c>
      <c r="F767" t="s">
        <v>2575</v>
      </c>
      <c r="G767" s="45" t="s">
        <v>3501</v>
      </c>
      <c r="H767" s="43">
        <v>1941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3495</v>
      </c>
      <c r="F768" t="s">
        <v>2575</v>
      </c>
      <c r="G768" s="45" t="s">
        <v>3502</v>
      </c>
      <c r="H768" s="43">
        <v>1942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3496</v>
      </c>
      <c r="F769" t="s">
        <v>2575</v>
      </c>
      <c r="G769" s="45" t="s">
        <v>3503</v>
      </c>
      <c r="H769" s="43">
        <v>1943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3497</v>
      </c>
      <c r="F770" t="s">
        <v>2575</v>
      </c>
      <c r="G770" s="45" t="s">
        <v>3504</v>
      </c>
      <c r="H770" s="43">
        <v>1944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3060</v>
      </c>
      <c r="E771" s="1" t="s">
        <v>3638</v>
      </c>
      <c r="F771" t="s">
        <v>2575</v>
      </c>
      <c r="G771" s="45" t="s">
        <v>3638</v>
      </c>
      <c r="H771" s="43">
        <v>1945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3491</v>
      </c>
      <c r="F772" t="s">
        <v>3023</v>
      </c>
      <c r="G772" s="45" t="s">
        <v>3498</v>
      </c>
      <c r="H772" s="43">
        <v>1946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3492</v>
      </c>
      <c r="F773" t="s">
        <v>3023</v>
      </c>
      <c r="G773" s="45" t="s">
        <v>3499</v>
      </c>
      <c r="H773" s="43">
        <v>1947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3493</v>
      </c>
      <c r="F774" t="s">
        <v>3023</v>
      </c>
      <c r="G774" s="45" t="s">
        <v>3500</v>
      </c>
      <c r="H774" s="43">
        <v>1948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3494</v>
      </c>
      <c r="F775" t="s">
        <v>3023</v>
      </c>
      <c r="G775" s="45" t="s">
        <v>3501</v>
      </c>
      <c r="H775" s="43">
        <v>1949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3061</v>
      </c>
      <c r="E776" s="1" t="s">
        <v>3495</v>
      </c>
      <c r="F776" t="s">
        <v>3023</v>
      </c>
      <c r="G776" s="45" t="s">
        <v>3502</v>
      </c>
      <c r="H776" s="43">
        <v>1950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ref="C777:C827" si="39">C$660</f>
        <v>Fraction of Eligible Industrial Energy Use Shifted to Electricity</v>
      </c>
      <c r="D777" s="6" t="s">
        <v>3061</v>
      </c>
      <c r="E777" s="1" t="s">
        <v>3496</v>
      </c>
      <c r="F777" t="s">
        <v>3023</v>
      </c>
      <c r="G777" s="45" t="s">
        <v>3503</v>
      </c>
      <c r="H777" s="43">
        <v>1951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3497</v>
      </c>
      <c r="F778" t="s">
        <v>3023</v>
      </c>
      <c r="G778" s="45" t="s">
        <v>3504</v>
      </c>
      <c r="H778" s="43">
        <v>1952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3061</v>
      </c>
      <c r="E779" s="1" t="s">
        <v>3638</v>
      </c>
      <c r="F779" t="s">
        <v>3023</v>
      </c>
      <c r="G779" s="45" t="s">
        <v>3638</v>
      </c>
      <c r="H779" s="43">
        <v>1953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3491</v>
      </c>
      <c r="F780" t="s">
        <v>3024</v>
      </c>
      <c r="G780" s="45" t="s">
        <v>3498</v>
      </c>
      <c r="H780" s="43">
        <v>1954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3492</v>
      </c>
      <c r="F781" t="s">
        <v>3024</v>
      </c>
      <c r="G781" s="45" t="s">
        <v>3499</v>
      </c>
      <c r="H781" s="43">
        <v>1955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3493</v>
      </c>
      <c r="F782" t="s">
        <v>3024</v>
      </c>
      <c r="G782" s="45" t="s">
        <v>3500</v>
      </c>
      <c r="H782" s="43">
        <v>1956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3494</v>
      </c>
      <c r="F783" t="s">
        <v>3024</v>
      </c>
      <c r="G783" s="45" t="s">
        <v>3501</v>
      </c>
      <c r="H783" s="43">
        <v>1957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3495</v>
      </c>
      <c r="F784" t="s">
        <v>3024</v>
      </c>
      <c r="G784" s="45" t="s">
        <v>3502</v>
      </c>
      <c r="H784" s="43">
        <v>1958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3496</v>
      </c>
      <c r="F785" t="s">
        <v>3024</v>
      </c>
      <c r="G785" s="45" t="s">
        <v>3503</v>
      </c>
      <c r="H785" s="43">
        <v>1959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3497</v>
      </c>
      <c r="F786" t="s">
        <v>3024</v>
      </c>
      <c r="G786" s="45" t="s">
        <v>3504</v>
      </c>
      <c r="H786" s="43">
        <v>1960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3062</v>
      </c>
      <c r="E787" s="1" t="s">
        <v>3638</v>
      </c>
      <c r="F787" t="s">
        <v>3024</v>
      </c>
      <c r="G787" s="45" t="s">
        <v>3638</v>
      </c>
      <c r="H787" s="43">
        <v>1961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3491</v>
      </c>
      <c r="F788" t="s">
        <v>3025</v>
      </c>
      <c r="G788" s="45" t="s">
        <v>3498</v>
      </c>
      <c r="H788" s="43">
        <v>1962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3492</v>
      </c>
      <c r="F789" t="s">
        <v>3025</v>
      </c>
      <c r="G789" s="45" t="s">
        <v>3499</v>
      </c>
      <c r="H789" s="43">
        <v>1963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3493</v>
      </c>
      <c r="F790" t="s">
        <v>3025</v>
      </c>
      <c r="G790" s="45" t="s">
        <v>3500</v>
      </c>
      <c r="H790" s="43">
        <v>1964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3494</v>
      </c>
      <c r="F791" t="s">
        <v>3025</v>
      </c>
      <c r="G791" s="45" t="s">
        <v>3501</v>
      </c>
      <c r="H791" s="43">
        <v>1965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3495</v>
      </c>
      <c r="F792" t="s">
        <v>3025</v>
      </c>
      <c r="G792" s="45" t="s">
        <v>3502</v>
      </c>
      <c r="H792" s="43">
        <v>1966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3496</v>
      </c>
      <c r="F793" t="s">
        <v>3025</v>
      </c>
      <c r="G793" s="45" t="s">
        <v>3503</v>
      </c>
      <c r="H793" s="43">
        <v>1967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3497</v>
      </c>
      <c r="F794" t="s">
        <v>3025</v>
      </c>
      <c r="G794" s="45" t="s">
        <v>3504</v>
      </c>
      <c r="H794" s="43">
        <v>1968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3063</v>
      </c>
      <c r="E795" s="1" t="s">
        <v>3638</v>
      </c>
      <c r="F795" t="s">
        <v>3025</v>
      </c>
      <c r="G795" s="45" t="s">
        <v>3638</v>
      </c>
      <c r="H795" s="43">
        <v>1969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3491</v>
      </c>
      <c r="F796" t="s">
        <v>3026</v>
      </c>
      <c r="G796" s="45" t="s">
        <v>3498</v>
      </c>
      <c r="H796" s="43">
        <v>1970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3492</v>
      </c>
      <c r="F797" t="s">
        <v>3026</v>
      </c>
      <c r="G797" s="45" t="s">
        <v>3499</v>
      </c>
      <c r="H797" s="43">
        <v>1971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3493</v>
      </c>
      <c r="F798" t="s">
        <v>3026</v>
      </c>
      <c r="G798" s="45" t="s">
        <v>3500</v>
      </c>
      <c r="H798" s="43">
        <v>1972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3494</v>
      </c>
      <c r="F799" t="s">
        <v>3026</v>
      </c>
      <c r="G799" s="45" t="s">
        <v>3501</v>
      </c>
      <c r="H799" s="43">
        <v>1973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3495</v>
      </c>
      <c r="F800" t="s">
        <v>3026</v>
      </c>
      <c r="G800" s="45" t="s">
        <v>3502</v>
      </c>
      <c r="H800" s="43">
        <v>1974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3496</v>
      </c>
      <c r="F801" t="s">
        <v>3026</v>
      </c>
      <c r="G801" s="45" t="s">
        <v>3503</v>
      </c>
      <c r="H801" s="43">
        <v>1975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3497</v>
      </c>
      <c r="F802" t="s">
        <v>3026</v>
      </c>
      <c r="G802" s="45" t="s">
        <v>3504</v>
      </c>
      <c r="H802" s="43">
        <v>1976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3064</v>
      </c>
      <c r="E803" s="1" t="s">
        <v>3638</v>
      </c>
      <c r="F803" t="s">
        <v>3026</v>
      </c>
      <c r="G803" s="45" t="s">
        <v>3638</v>
      </c>
      <c r="H803" s="43">
        <v>1977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3491</v>
      </c>
      <c r="F804" t="s">
        <v>3027</v>
      </c>
      <c r="G804" s="45" t="s">
        <v>3498</v>
      </c>
      <c r="H804" s="43">
        <v>1978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3492</v>
      </c>
      <c r="F805" t="s">
        <v>3027</v>
      </c>
      <c r="G805" s="45" t="s">
        <v>3499</v>
      </c>
      <c r="H805" s="43">
        <v>1979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3493</v>
      </c>
      <c r="F806" t="s">
        <v>3027</v>
      </c>
      <c r="G806" s="45" t="s">
        <v>3500</v>
      </c>
      <c r="H806" s="43">
        <v>1980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3494</v>
      </c>
      <c r="F807" t="s">
        <v>3027</v>
      </c>
      <c r="G807" s="45" t="s">
        <v>3501</v>
      </c>
      <c r="H807" s="43">
        <v>1981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3495</v>
      </c>
      <c r="F808" t="s">
        <v>3027</v>
      </c>
      <c r="G808" s="45" t="s">
        <v>3502</v>
      </c>
      <c r="H808" s="43">
        <v>1982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3496</v>
      </c>
      <c r="F809" t="s">
        <v>3027</v>
      </c>
      <c r="G809" s="45" t="s">
        <v>3503</v>
      </c>
      <c r="H809" s="43">
        <v>1983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3497</v>
      </c>
      <c r="F810" t="s">
        <v>3027</v>
      </c>
      <c r="G810" s="45" t="s">
        <v>3504</v>
      </c>
      <c r="H810" s="43">
        <v>1984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3065</v>
      </c>
      <c r="E811" s="1" t="s">
        <v>3638</v>
      </c>
      <c r="F811" t="s">
        <v>3027</v>
      </c>
      <c r="G811" s="45" t="s">
        <v>3638</v>
      </c>
      <c r="H811" s="43">
        <v>1985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3491</v>
      </c>
      <c r="F812" t="s">
        <v>3028</v>
      </c>
      <c r="G812" s="45" t="s">
        <v>3498</v>
      </c>
      <c r="H812" s="43">
        <v>1986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3492</v>
      </c>
      <c r="F813" t="s">
        <v>3028</v>
      </c>
      <c r="G813" s="45" t="s">
        <v>3499</v>
      </c>
      <c r="H813" s="43">
        <v>1987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3493</v>
      </c>
      <c r="F814" t="s">
        <v>3028</v>
      </c>
      <c r="G814" s="45" t="s">
        <v>3500</v>
      </c>
      <c r="H814" s="43">
        <v>1988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3494</v>
      </c>
      <c r="F815" t="s">
        <v>3028</v>
      </c>
      <c r="G815" s="45" t="s">
        <v>3501</v>
      </c>
      <c r="H815" s="43">
        <v>1989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3495</v>
      </c>
      <c r="F816" t="s">
        <v>3028</v>
      </c>
      <c r="G816" s="45" t="s">
        <v>3502</v>
      </c>
      <c r="H816" s="43">
        <v>1990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3496</v>
      </c>
      <c r="F817" t="s">
        <v>3028</v>
      </c>
      <c r="G817" s="45" t="s">
        <v>3503</v>
      </c>
      <c r="H817" s="43">
        <v>1991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3497</v>
      </c>
      <c r="F818" t="s">
        <v>3028</v>
      </c>
      <c r="G818" s="45" t="s">
        <v>3504</v>
      </c>
      <c r="H818" s="43">
        <v>1992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3066</v>
      </c>
      <c r="E819" s="1" t="s">
        <v>3638</v>
      </c>
      <c r="F819" t="s">
        <v>3028</v>
      </c>
      <c r="G819" s="45" t="s">
        <v>3638</v>
      </c>
      <c r="H819" s="43">
        <v>1993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3491</v>
      </c>
      <c r="F820" t="s">
        <v>3029</v>
      </c>
      <c r="G820" s="45" t="s">
        <v>3498</v>
      </c>
      <c r="H820" s="43">
        <v>1994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3492</v>
      </c>
      <c r="F821" t="s">
        <v>3029</v>
      </c>
      <c r="G821" s="45" t="s">
        <v>3499</v>
      </c>
      <c r="H821" s="43">
        <v>1995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3493</v>
      </c>
      <c r="F822" t="s">
        <v>3029</v>
      </c>
      <c r="G822" s="45" t="s">
        <v>3500</v>
      </c>
      <c r="H822" s="43">
        <v>1996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3494</v>
      </c>
      <c r="F823" t="s">
        <v>3029</v>
      </c>
      <c r="G823" s="45" t="s">
        <v>3501</v>
      </c>
      <c r="H823" s="43">
        <v>1997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3495</v>
      </c>
      <c r="F824" t="s">
        <v>3029</v>
      </c>
      <c r="G824" s="45" t="s">
        <v>3502</v>
      </c>
      <c r="H824" s="43">
        <v>1998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3496</v>
      </c>
      <c r="F825" t="s">
        <v>3029</v>
      </c>
      <c r="G825" s="45" t="s">
        <v>3503</v>
      </c>
      <c r="H825" s="43">
        <v>1999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3497</v>
      </c>
      <c r="F826" t="s">
        <v>3029</v>
      </c>
      <c r="G826" s="45" t="s">
        <v>3504</v>
      </c>
      <c r="H826" s="43">
        <v>2000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3067</v>
      </c>
      <c r="E827" s="1" t="s">
        <v>3638</v>
      </c>
      <c r="F827" t="s">
        <v>3029</v>
      </c>
      <c r="G827" s="45" t="s">
        <v>3638</v>
      </c>
      <c r="H827" s="43">
        <v>2001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ref="C828:C859" si="40">C$660</f>
        <v>Fraction of Eligible Industrial Energy Use Shifted to Electricity</v>
      </c>
      <c r="D828" s="6" t="s">
        <v>3068</v>
      </c>
      <c r="E828" s="1" t="s">
        <v>3491</v>
      </c>
      <c r="F828" t="s">
        <v>3030</v>
      </c>
      <c r="G828" s="45" t="s">
        <v>3498</v>
      </c>
      <c r="H828" s="43">
        <v>2002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3492</v>
      </c>
      <c r="F829" t="s">
        <v>3030</v>
      </c>
      <c r="G829" s="45" t="s">
        <v>3499</v>
      </c>
      <c r="H829" s="43">
        <v>2003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3493</v>
      </c>
      <c r="F830" t="s">
        <v>3030</v>
      </c>
      <c r="G830" s="45" t="s">
        <v>3500</v>
      </c>
      <c r="H830" s="43">
        <v>2004</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3494</v>
      </c>
      <c r="F831" t="s">
        <v>3030</v>
      </c>
      <c r="G831" s="45" t="s">
        <v>3501</v>
      </c>
      <c r="H831" s="43">
        <v>2005</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3495</v>
      </c>
      <c r="F832" t="s">
        <v>3030</v>
      </c>
      <c r="G832" s="45" t="s">
        <v>3502</v>
      </c>
      <c r="H832" s="43">
        <v>2006</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3496</v>
      </c>
      <c r="F833" t="s">
        <v>3030</v>
      </c>
      <c r="G833" s="45" t="s">
        <v>3503</v>
      </c>
      <c r="H833" s="43">
        <v>2007</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3497</v>
      </c>
      <c r="F834" t="s">
        <v>3030</v>
      </c>
      <c r="G834" s="45" t="s">
        <v>3504</v>
      </c>
      <c r="H834" s="43">
        <v>2008</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3068</v>
      </c>
      <c r="E835" s="1" t="s">
        <v>3638</v>
      </c>
      <c r="F835" t="s">
        <v>3030</v>
      </c>
      <c r="G835" s="45" t="s">
        <v>3638</v>
      </c>
      <c r="H835" s="43">
        <v>2009</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3491</v>
      </c>
      <c r="F836" t="s">
        <v>3031</v>
      </c>
      <c r="G836" s="45" t="s">
        <v>3498</v>
      </c>
      <c r="H836" s="43">
        <v>2010</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3492</v>
      </c>
      <c r="F837" t="s">
        <v>3031</v>
      </c>
      <c r="G837" s="45" t="s">
        <v>3499</v>
      </c>
      <c r="H837" s="43">
        <v>2011</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3493</v>
      </c>
      <c r="F838" t="s">
        <v>3031</v>
      </c>
      <c r="G838" s="45" t="s">
        <v>3500</v>
      </c>
      <c r="H838" s="43">
        <v>2012</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3494</v>
      </c>
      <c r="F839" t="s">
        <v>3031</v>
      </c>
      <c r="G839" s="45" t="s">
        <v>3501</v>
      </c>
      <c r="H839" s="43">
        <v>2013</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3495</v>
      </c>
      <c r="F840" t="s">
        <v>3031</v>
      </c>
      <c r="G840" s="45" t="s">
        <v>3502</v>
      </c>
      <c r="H840" s="43">
        <v>2014</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3496</v>
      </c>
      <c r="F841" t="s">
        <v>3031</v>
      </c>
      <c r="G841" s="45" t="s">
        <v>3503</v>
      </c>
      <c r="H841" s="43">
        <v>2015</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3497</v>
      </c>
      <c r="F842" t="s">
        <v>3031</v>
      </c>
      <c r="G842" s="45" t="s">
        <v>3504</v>
      </c>
      <c r="H842" s="43">
        <v>2016</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3069</v>
      </c>
      <c r="E843" s="1" t="s">
        <v>3638</v>
      </c>
      <c r="F843" t="s">
        <v>3031</v>
      </c>
      <c r="G843" s="45" t="s">
        <v>3638</v>
      </c>
      <c r="H843" s="43">
        <v>2017</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3491</v>
      </c>
      <c r="F844" t="s">
        <v>3073</v>
      </c>
      <c r="G844" s="45" t="s">
        <v>3498</v>
      </c>
      <c r="H844" s="43">
        <v>2018</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3492</v>
      </c>
      <c r="F845" t="s">
        <v>3073</v>
      </c>
      <c r="G845" s="45" t="s">
        <v>3499</v>
      </c>
      <c r="H845" s="43">
        <v>2019</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3493</v>
      </c>
      <c r="F846" t="s">
        <v>3073</v>
      </c>
      <c r="G846" s="45" t="s">
        <v>3500</v>
      </c>
      <c r="H846" s="43">
        <v>2020</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3494</v>
      </c>
      <c r="F847" t="s">
        <v>3073</v>
      </c>
      <c r="G847" s="45" t="s">
        <v>3501</v>
      </c>
      <c r="H847" s="43">
        <v>2021</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3495</v>
      </c>
      <c r="F848" t="s">
        <v>3073</v>
      </c>
      <c r="G848" s="45" t="s">
        <v>3502</v>
      </c>
      <c r="H848" s="43">
        <v>2022</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3496</v>
      </c>
      <c r="F849" t="s">
        <v>3073</v>
      </c>
      <c r="G849" s="45" t="s">
        <v>3503</v>
      </c>
      <c r="H849" s="43">
        <v>2023</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3497</v>
      </c>
      <c r="F850" t="s">
        <v>3073</v>
      </c>
      <c r="G850" s="45" t="s">
        <v>3504</v>
      </c>
      <c r="H850" s="43">
        <v>2024</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3070</v>
      </c>
      <c r="E851" s="1" t="s">
        <v>3638</v>
      </c>
      <c r="F851" t="s">
        <v>3073</v>
      </c>
      <c r="G851" s="45" t="s">
        <v>3638</v>
      </c>
      <c r="H851" s="43">
        <v>2025</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3491</v>
      </c>
      <c r="F852" t="s">
        <v>3032</v>
      </c>
      <c r="G852" s="45" t="s">
        <v>3498</v>
      </c>
      <c r="H852" s="43">
        <v>2026</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3492</v>
      </c>
      <c r="F853" t="s">
        <v>3032</v>
      </c>
      <c r="G853" s="45" t="s">
        <v>3499</v>
      </c>
      <c r="H853" s="43">
        <v>2027</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3493</v>
      </c>
      <c r="F854" t="s">
        <v>3032</v>
      </c>
      <c r="G854" s="45" t="s">
        <v>3500</v>
      </c>
      <c r="H854" s="43">
        <v>2028</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3494</v>
      </c>
      <c r="F855" t="s">
        <v>3032</v>
      </c>
      <c r="G855" s="45" t="s">
        <v>3501</v>
      </c>
      <c r="H855" s="43">
        <v>2029</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3495</v>
      </c>
      <c r="F856" t="s">
        <v>3032</v>
      </c>
      <c r="G856" s="45" t="s">
        <v>3502</v>
      </c>
      <c r="H856" s="43">
        <v>2030</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3496</v>
      </c>
      <c r="F857" t="s">
        <v>3032</v>
      </c>
      <c r="G857" s="45" t="s">
        <v>3503</v>
      </c>
      <c r="H857" s="43">
        <v>2031</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3497</v>
      </c>
      <c r="F858" t="s">
        <v>3032</v>
      </c>
      <c r="G858" s="45" t="s">
        <v>3504</v>
      </c>
      <c r="H858" s="43">
        <v>2032</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Electrification</v>
      </c>
      <c r="C859" s="254" t="str">
        <f t="shared" si="40"/>
        <v>Fraction of Eligible Industrial Energy Use Shifted to Electricity</v>
      </c>
      <c r="D859" s="6" t="s">
        <v>3071</v>
      </c>
      <c r="E859" s="1" t="s">
        <v>3638</v>
      </c>
      <c r="F859" t="s">
        <v>3032</v>
      </c>
      <c r="G859" s="45" t="s">
        <v>3638</v>
      </c>
      <c r="H859" s="43">
        <v>2033</v>
      </c>
      <c r="I859" s="324" t="s">
        <v>43</v>
      </c>
      <c r="J859" s="255" t="str">
        <f>IF(ISBLANK(INDEX('Policy Characteristics'!D:D,MATCH($C859,'Policy Characteristics'!$C:$C,0))),"",INDEX('Policy Characteristics'!D:D,MATCH($C859,'Policy Characteristics'!$C:$C,0)))</f>
        <v>Electrification</v>
      </c>
      <c r="K859" s="254" t="str">
        <f>IF(ISBLANK(INDEX('Policy Characteristics'!E:E,MATCH($C859,'Policy Characteristics'!$C:$C,0))),"",INDEX('Policy Characteristics'!E:E,MATCH($C859,'Policy Characteristics'!$C:$C,0)))</f>
        <v>indst shift to electricity</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fuel shifted</v>
      </c>
      <c r="P859" s="254"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4" t="str">
        <f>IF(ISBLANK(INDEX('Policy Characteristics'!K:K,MATCH($C859,'Policy Characteristics'!$C:$C,0))),"",INDEX('Policy Characteristics'!K:K,MATCH($C859,'Policy Characteristics'!$C:$C,0)))</f>
        <v>industry-ag-main.html#fuel-switching</v>
      </c>
      <c r="R859" s="254" t="str">
        <f>IF(ISBLANK(INDEX('Policy Characteristics'!L:L,MATCH($C859,'Policy Characteristics'!$C:$C,0))),"",INDEX('Policy Characteristics'!L:L,MATCH($C859,'Policy Characteristics'!$C:$C,0)))</f>
        <v>industry-elec-and-hydrogen.html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Substitution</v>
      </c>
      <c r="C860" s="317" t="s">
        <v>2771</v>
      </c>
      <c r="D860" s="6"/>
      <c r="E860" s="6"/>
      <c r="F860" s="6"/>
      <c r="G860" s="6"/>
      <c r="H860" s="47">
        <v>58</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substitution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Destruction</v>
      </c>
      <c r="C861" s="317" t="s">
        <v>2772</v>
      </c>
      <c r="D861" s="6"/>
      <c r="E861" s="6"/>
      <c r="F861" s="6"/>
      <c r="G861" s="6"/>
      <c r="H861" s="47">
        <v>510</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destruction</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Recovery</v>
      </c>
      <c r="C862" s="317" t="s">
        <v>2773</v>
      </c>
      <c r="D862" s="6"/>
      <c r="E862" s="6"/>
      <c r="F862" s="6"/>
      <c r="G862" s="6"/>
      <c r="H862" s="47">
        <v>511</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recovery</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3056</v>
      </c>
      <c r="E863" s="6"/>
      <c r="F863" t="s">
        <v>2574</v>
      </c>
      <c r="G863" s="6"/>
      <c r="H863" s="47">
        <v>512</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F-Gas Eqpt. Maintenance &amp; Retrofits</v>
      </c>
      <c r="C864" s="317" t="s">
        <v>2774</v>
      </c>
      <c r="D864" s="6" t="s">
        <v>3061</v>
      </c>
      <c r="E864" s="6"/>
      <c r="F864" t="s">
        <v>3023</v>
      </c>
      <c r="G864" s="6"/>
      <c r="H864" s="47">
        <v>1653</v>
      </c>
      <c r="I864" s="324" t="s">
        <v>43</v>
      </c>
      <c r="J864" s="255" t="str">
        <f>IF(ISBLANK(INDEX('Policy Characteristics'!D:D,MATCH($C864,'Policy Characteristics'!$C:$C,0))),"",INDEX('Policy Characteristics'!D:D,MATCH($C864,'Policy Characteristics'!$C:$C,0)))</f>
        <v>F-gas Measures</v>
      </c>
      <c r="K864" s="254" t="str">
        <f>IF(ISBLANK(INDEX('Policy Characteristics'!E:E,MATCH($C864,'Policy Characteristics'!$C:$C,0))),"",INDEX('Policy Characteristics'!E:E,MATCH($C864,'Policy Characteristics'!$C:$C,0)))</f>
        <v>indst f gas inspct maint retrofit</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4" t="str">
        <f>IF(ISBLANK(INDEX('Policy Characteristics'!K:K,MATCH($C864,'Policy Characteristics'!$C:$C,0))),"",INDEX('Policy Characteristics'!K:K,MATCH($C864,'Policy Characteristics'!$C:$C,0)))</f>
        <v>industry-ag-main.html#avoid-f-gases</v>
      </c>
      <c r="R864" s="254" t="str">
        <f>IF(ISBLANK(INDEX('Policy Characteristics'!L:L,MATCH($C864,'Policy Characteristics'!$C:$C,0))),"",INDEX('Policy Characteristics'!L:L,MATCH($C864,'Policy Characteristics'!$C:$C,0)))</f>
        <v>avoid-f-gases.html</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t="s">
        <v>3747</v>
      </c>
      <c r="D865" s="45" t="s">
        <v>3047</v>
      </c>
      <c r="E865" s="45" t="s">
        <v>2397</v>
      </c>
      <c r="F865" t="s">
        <v>3072</v>
      </c>
      <c r="G865" s="45" t="s">
        <v>2403</v>
      </c>
      <c r="H865" s="47">
        <v>2460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C$865</f>
        <v>Fraction of Feedstock Shifted</v>
      </c>
      <c r="D866" s="45" t="s">
        <v>3047</v>
      </c>
      <c r="E866" s="45" t="s">
        <v>2398</v>
      </c>
      <c r="F866" t="s">
        <v>3072</v>
      </c>
      <c r="G866" s="45" t="s">
        <v>2406</v>
      </c>
      <c r="H866" s="47">
        <v>2461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ref="C867:C930" si="41">C$865</f>
        <v>Fraction of Feedstock Shifted</v>
      </c>
      <c r="D867" s="45" t="s">
        <v>3047</v>
      </c>
      <c r="E867" s="45" t="s">
        <v>2399</v>
      </c>
      <c r="F867" t="s">
        <v>3072</v>
      </c>
      <c r="G867" s="45" t="s">
        <v>2407</v>
      </c>
      <c r="H867" s="47">
        <v>2462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2400</v>
      </c>
      <c r="F868" t="s">
        <v>3072</v>
      </c>
      <c r="G868" s="45" t="s">
        <v>2404</v>
      </c>
      <c r="H868" s="47">
        <v>2463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2401</v>
      </c>
      <c r="F869" t="s">
        <v>3072</v>
      </c>
      <c r="G869" s="45" t="s">
        <v>2405</v>
      </c>
      <c r="H869" s="47">
        <v>2464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2402</v>
      </c>
      <c r="F870" t="s">
        <v>3072</v>
      </c>
      <c r="G870" s="45" t="s">
        <v>2408</v>
      </c>
      <c r="H870" s="47">
        <v>2465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2701</v>
      </c>
      <c r="F871" t="s">
        <v>3072</v>
      </c>
      <c r="G871" s="45" t="s">
        <v>2704</v>
      </c>
      <c r="H871" s="47">
        <v>2466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2702</v>
      </c>
      <c r="F872" t="s">
        <v>3072</v>
      </c>
      <c r="G872" s="45" t="s">
        <v>2706</v>
      </c>
      <c r="H872" s="47">
        <v>2467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2703</v>
      </c>
      <c r="F873" t="s">
        <v>3072</v>
      </c>
      <c r="G873" s="45" t="s">
        <v>2707</v>
      </c>
      <c r="H873" s="47">
        <v>2468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45" t="s">
        <v>3047</v>
      </c>
      <c r="E874" s="45" t="s">
        <v>2700</v>
      </c>
      <c r="F874" t="s">
        <v>3072</v>
      </c>
      <c r="G874" s="45" t="s">
        <v>2705</v>
      </c>
      <c r="H874" s="47">
        <v>2469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2397</v>
      </c>
      <c r="F875" t="s">
        <v>2754</v>
      </c>
      <c r="G875" s="45" t="s">
        <v>2403</v>
      </c>
      <c r="H875" s="47">
        <v>2470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2398</v>
      </c>
      <c r="F876" t="s">
        <v>2754</v>
      </c>
      <c r="G876" s="45" t="s">
        <v>2406</v>
      </c>
      <c r="H876" s="47">
        <v>2471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2399</v>
      </c>
      <c r="F877" t="s">
        <v>2754</v>
      </c>
      <c r="G877" s="45" t="s">
        <v>2407</v>
      </c>
      <c r="H877" s="47">
        <v>2472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2400</v>
      </c>
      <c r="F878" t="s">
        <v>2754</v>
      </c>
      <c r="G878" s="45" t="s">
        <v>2404</v>
      </c>
      <c r="H878" s="47">
        <v>2473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2401</v>
      </c>
      <c r="F879" t="s">
        <v>2754</v>
      </c>
      <c r="G879" s="45" t="s">
        <v>2405</v>
      </c>
      <c r="H879" s="47">
        <v>2474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2402</v>
      </c>
      <c r="F880" t="s">
        <v>2754</v>
      </c>
      <c r="G880" s="45" t="s">
        <v>2408</v>
      </c>
      <c r="H880" s="47">
        <v>2475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2701</v>
      </c>
      <c r="F881" t="s">
        <v>2754</v>
      </c>
      <c r="G881" s="45" t="s">
        <v>2704</v>
      </c>
      <c r="H881" s="47">
        <v>2476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2702</v>
      </c>
      <c r="F882" t="s">
        <v>2754</v>
      </c>
      <c r="G882" s="45" t="s">
        <v>2706</v>
      </c>
      <c r="H882" s="47">
        <v>2477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2703</v>
      </c>
      <c r="F883" t="s">
        <v>2754</v>
      </c>
      <c r="G883" s="45" t="s">
        <v>2707</v>
      </c>
      <c r="H883" s="47">
        <v>2478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3048</v>
      </c>
      <c r="E884" s="45" t="s">
        <v>2700</v>
      </c>
      <c r="F884" t="s">
        <v>2754</v>
      </c>
      <c r="G884" s="45" t="s">
        <v>2705</v>
      </c>
      <c r="H884" s="47">
        <v>2479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2397</v>
      </c>
      <c r="F885" t="s">
        <v>3013</v>
      </c>
      <c r="G885" s="45" t="s">
        <v>2403</v>
      </c>
      <c r="H885" s="47">
        <v>2480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2398</v>
      </c>
      <c r="F886" t="s">
        <v>3013</v>
      </c>
      <c r="G886" s="45" t="s">
        <v>2406</v>
      </c>
      <c r="H886" s="47">
        <v>2481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2399</v>
      </c>
      <c r="F887" t="s">
        <v>3013</v>
      </c>
      <c r="G887" s="45" t="s">
        <v>2407</v>
      </c>
      <c r="H887" s="47">
        <v>2482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2400</v>
      </c>
      <c r="F888" t="s">
        <v>3013</v>
      </c>
      <c r="G888" s="45" t="s">
        <v>2404</v>
      </c>
      <c r="H888" s="47">
        <v>2483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2401</v>
      </c>
      <c r="F889" t="s">
        <v>3013</v>
      </c>
      <c r="G889" s="45" t="s">
        <v>2405</v>
      </c>
      <c r="H889" s="47">
        <v>2484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2402</v>
      </c>
      <c r="F890" t="s">
        <v>3013</v>
      </c>
      <c r="G890" s="45" t="s">
        <v>2408</v>
      </c>
      <c r="H890" s="47">
        <v>2485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2701</v>
      </c>
      <c r="F891" t="s">
        <v>3013</v>
      </c>
      <c r="G891" s="45" t="s">
        <v>2704</v>
      </c>
      <c r="H891" s="47">
        <v>2486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2702</v>
      </c>
      <c r="F892" t="s">
        <v>3013</v>
      </c>
      <c r="G892" s="45" t="s">
        <v>2706</v>
      </c>
      <c r="H892" s="47">
        <v>2487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2703</v>
      </c>
      <c r="F893" t="s">
        <v>3013</v>
      </c>
      <c r="G893" s="45" t="s">
        <v>2707</v>
      </c>
      <c r="H893" s="47">
        <v>2488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3049</v>
      </c>
      <c r="E894" s="45" t="s">
        <v>2700</v>
      </c>
      <c r="F894" t="s">
        <v>3013</v>
      </c>
      <c r="G894" s="45" t="s">
        <v>2705</v>
      </c>
      <c r="H894" s="47">
        <v>2489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2397</v>
      </c>
      <c r="F895" t="s">
        <v>3014</v>
      </c>
      <c r="G895" s="45" t="s">
        <v>2403</v>
      </c>
      <c r="H895" s="47">
        <v>2490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2398</v>
      </c>
      <c r="F896" t="s">
        <v>3014</v>
      </c>
      <c r="G896" s="45" t="s">
        <v>2406</v>
      </c>
      <c r="H896" s="47">
        <v>2491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2399</v>
      </c>
      <c r="F897" t="s">
        <v>3014</v>
      </c>
      <c r="G897" s="45" t="s">
        <v>2407</v>
      </c>
      <c r="H897" s="47">
        <v>2492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2400</v>
      </c>
      <c r="F898" t="s">
        <v>3014</v>
      </c>
      <c r="G898" s="45" t="s">
        <v>2404</v>
      </c>
      <c r="H898" s="47">
        <v>2493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2401</v>
      </c>
      <c r="F899" t="s">
        <v>3014</v>
      </c>
      <c r="G899" s="45" t="s">
        <v>2405</v>
      </c>
      <c r="H899" s="47">
        <v>2494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2402</v>
      </c>
      <c r="F900" t="s">
        <v>3014</v>
      </c>
      <c r="G900" s="45" t="s">
        <v>2408</v>
      </c>
      <c r="H900" s="47">
        <v>2495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2701</v>
      </c>
      <c r="F901" t="s">
        <v>3014</v>
      </c>
      <c r="G901" s="45" t="s">
        <v>2704</v>
      </c>
      <c r="H901" s="47">
        <v>2496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2702</v>
      </c>
      <c r="F902" t="s">
        <v>3014</v>
      </c>
      <c r="G902" s="45" t="s">
        <v>2706</v>
      </c>
      <c r="H902" s="47">
        <v>2497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2703</v>
      </c>
      <c r="F903" t="s">
        <v>3014</v>
      </c>
      <c r="G903" s="45" t="s">
        <v>2707</v>
      </c>
      <c r="H903" s="47">
        <v>2498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3050</v>
      </c>
      <c r="E904" s="45" t="s">
        <v>2700</v>
      </c>
      <c r="F904" t="s">
        <v>3014</v>
      </c>
      <c r="G904" s="45" t="s">
        <v>2705</v>
      </c>
      <c r="H904" s="47">
        <v>2499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2397</v>
      </c>
      <c r="F905" t="s">
        <v>3015</v>
      </c>
      <c r="G905" s="45" t="s">
        <v>2403</v>
      </c>
      <c r="H905" s="47">
        <v>2500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2398</v>
      </c>
      <c r="F906" t="s">
        <v>3015</v>
      </c>
      <c r="G906" s="45" t="s">
        <v>2406</v>
      </c>
      <c r="H906" s="47">
        <v>2501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2399</v>
      </c>
      <c r="F907" t="s">
        <v>3015</v>
      </c>
      <c r="G907" s="45" t="s">
        <v>2407</v>
      </c>
      <c r="H907" s="47">
        <v>2502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2400</v>
      </c>
      <c r="F908" t="s">
        <v>3015</v>
      </c>
      <c r="G908" s="45" t="s">
        <v>2404</v>
      </c>
      <c r="H908" s="47">
        <v>2503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2401</v>
      </c>
      <c r="F909" t="s">
        <v>3015</v>
      </c>
      <c r="G909" s="45" t="s">
        <v>2405</v>
      </c>
      <c r="H909" s="47">
        <v>2504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2402</v>
      </c>
      <c r="F910" t="s">
        <v>3015</v>
      </c>
      <c r="G910" s="45" t="s">
        <v>2408</v>
      </c>
      <c r="H910" s="47">
        <v>2505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2701</v>
      </c>
      <c r="F911" t="s">
        <v>3015</v>
      </c>
      <c r="G911" s="45" t="s">
        <v>2704</v>
      </c>
      <c r="H911" s="47">
        <v>2506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2702</v>
      </c>
      <c r="F912" t="s">
        <v>3015</v>
      </c>
      <c r="G912" s="45" t="s">
        <v>2706</v>
      </c>
      <c r="H912" s="47">
        <v>2507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2703</v>
      </c>
      <c r="F913" t="s">
        <v>3015</v>
      </c>
      <c r="G913" s="45" t="s">
        <v>2707</v>
      </c>
      <c r="H913" s="47">
        <v>2508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3051</v>
      </c>
      <c r="E914" s="45" t="s">
        <v>2700</v>
      </c>
      <c r="F914" t="s">
        <v>3015</v>
      </c>
      <c r="G914" s="45" t="s">
        <v>2705</v>
      </c>
      <c r="H914" s="47">
        <v>2509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2397</v>
      </c>
      <c r="F915" t="s">
        <v>3016</v>
      </c>
      <c r="G915" s="45" t="s">
        <v>2403</v>
      </c>
      <c r="H915" s="47">
        <v>2510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2398</v>
      </c>
      <c r="F916" t="s">
        <v>3016</v>
      </c>
      <c r="G916" s="45" t="s">
        <v>2406</v>
      </c>
      <c r="H916" s="47">
        <v>2511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2399</v>
      </c>
      <c r="F917" t="s">
        <v>3016</v>
      </c>
      <c r="G917" s="45" t="s">
        <v>2407</v>
      </c>
      <c r="H917" s="47">
        <v>2512</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2400</v>
      </c>
      <c r="F918" t="s">
        <v>3016</v>
      </c>
      <c r="G918" s="45" t="s">
        <v>2404</v>
      </c>
      <c r="H918" s="47">
        <v>2513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2401</v>
      </c>
      <c r="F919" t="s">
        <v>3016</v>
      </c>
      <c r="G919" s="45" t="s">
        <v>2405</v>
      </c>
      <c r="H919" s="47">
        <v>2514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2402</v>
      </c>
      <c r="F920" t="s">
        <v>3016</v>
      </c>
      <c r="G920" s="45" t="s">
        <v>2408</v>
      </c>
      <c r="H920" s="47">
        <v>2515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2701</v>
      </c>
      <c r="F921" t="s">
        <v>3016</v>
      </c>
      <c r="G921" s="45" t="s">
        <v>2704</v>
      </c>
      <c r="H921" s="47">
        <v>2516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2702</v>
      </c>
      <c r="F922" t="s">
        <v>3016</v>
      </c>
      <c r="G922" s="45" t="s">
        <v>2706</v>
      </c>
      <c r="H922" s="47">
        <v>2517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2703</v>
      </c>
      <c r="F923" t="s">
        <v>3016</v>
      </c>
      <c r="G923" s="45" t="s">
        <v>2707</v>
      </c>
      <c r="H923" s="47">
        <v>2518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3052</v>
      </c>
      <c r="E924" s="45" t="s">
        <v>2700</v>
      </c>
      <c r="F924" t="s">
        <v>3016</v>
      </c>
      <c r="G924" s="45" t="s">
        <v>2705</v>
      </c>
      <c r="H924" s="47">
        <v>2519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2397</v>
      </c>
      <c r="F925" t="s">
        <v>3017</v>
      </c>
      <c r="G925" s="45" t="s">
        <v>2403</v>
      </c>
      <c r="H925" s="47">
        <v>2520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2398</v>
      </c>
      <c r="F926" t="s">
        <v>3017</v>
      </c>
      <c r="G926" s="45" t="s">
        <v>2406</v>
      </c>
      <c r="H926" s="47">
        <v>2521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2399</v>
      </c>
      <c r="F927" t="s">
        <v>3017</v>
      </c>
      <c r="G927" s="45" t="s">
        <v>2407</v>
      </c>
      <c r="H927" s="47">
        <v>2522</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2400</v>
      </c>
      <c r="F928" t="s">
        <v>3017</v>
      </c>
      <c r="G928" s="45" t="s">
        <v>2404</v>
      </c>
      <c r="H928" s="47">
        <v>2523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2401</v>
      </c>
      <c r="F929" t="s">
        <v>3017</v>
      </c>
      <c r="G929" s="45" t="s">
        <v>2405</v>
      </c>
      <c r="H929" s="47">
        <v>2524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3053</v>
      </c>
      <c r="E930" s="45" t="s">
        <v>2402</v>
      </c>
      <c r="F930" t="s">
        <v>3017</v>
      </c>
      <c r="G930" s="45" t="s">
        <v>2408</v>
      </c>
      <c r="H930" s="47">
        <v>2525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ref="C931:C994" si="42">C$865</f>
        <v>Fraction of Feedstock Shifted</v>
      </c>
      <c r="D931" s="6" t="s">
        <v>3053</v>
      </c>
      <c r="E931" s="45" t="s">
        <v>2701</v>
      </c>
      <c r="F931" t="s">
        <v>3017</v>
      </c>
      <c r="G931" s="45" t="s">
        <v>2704</v>
      </c>
      <c r="H931" s="47">
        <v>2526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2702</v>
      </c>
      <c r="F932" t="s">
        <v>3017</v>
      </c>
      <c r="G932" s="45" t="s">
        <v>2706</v>
      </c>
      <c r="H932" s="47">
        <v>2527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2703</v>
      </c>
      <c r="F933" t="s">
        <v>3017</v>
      </c>
      <c r="G933" s="45" t="s">
        <v>2707</v>
      </c>
      <c r="H933" s="47">
        <v>2528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3053</v>
      </c>
      <c r="E934" s="45" t="s">
        <v>2700</v>
      </c>
      <c r="F934" t="s">
        <v>3017</v>
      </c>
      <c r="G934" s="45" t="s">
        <v>2705</v>
      </c>
      <c r="H934" s="47">
        <v>2529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2397</v>
      </c>
      <c r="F935" t="s">
        <v>3018</v>
      </c>
      <c r="G935" s="45" t="s">
        <v>2403</v>
      </c>
      <c r="H935" s="47">
        <v>2530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2398</v>
      </c>
      <c r="F936" t="s">
        <v>3018</v>
      </c>
      <c r="G936" s="45" t="s">
        <v>2406</v>
      </c>
      <c r="H936" s="47">
        <v>2531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2399</v>
      </c>
      <c r="F937" t="s">
        <v>3018</v>
      </c>
      <c r="G937" s="45" t="s">
        <v>2407</v>
      </c>
      <c r="H937" s="47">
        <v>2532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2400</v>
      </c>
      <c r="F938" t="s">
        <v>3018</v>
      </c>
      <c r="G938" s="45" t="s">
        <v>2404</v>
      </c>
      <c r="H938" s="47">
        <v>2533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2401</v>
      </c>
      <c r="F939" t="s">
        <v>3018</v>
      </c>
      <c r="G939" s="45" t="s">
        <v>2405</v>
      </c>
      <c r="H939" s="47">
        <v>2534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2402</v>
      </c>
      <c r="F940" t="s">
        <v>3018</v>
      </c>
      <c r="G940" s="45" t="s">
        <v>2408</v>
      </c>
      <c r="H940" s="47">
        <v>2535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2701</v>
      </c>
      <c r="F941" t="s">
        <v>3018</v>
      </c>
      <c r="G941" s="45" t="s">
        <v>2704</v>
      </c>
      <c r="H941" s="47">
        <v>2536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2702</v>
      </c>
      <c r="F942" t="s">
        <v>3018</v>
      </c>
      <c r="G942" s="45" t="s">
        <v>2706</v>
      </c>
      <c r="H942" s="47">
        <v>2537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2703</v>
      </c>
      <c r="F943" t="s">
        <v>3018</v>
      </c>
      <c r="G943" s="45" t="s">
        <v>2707</v>
      </c>
      <c r="H943" s="47">
        <v>2538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3054</v>
      </c>
      <c r="E944" s="45" t="s">
        <v>2700</v>
      </c>
      <c r="F944" t="s">
        <v>3018</v>
      </c>
      <c r="G944" s="45" t="s">
        <v>2705</v>
      </c>
      <c r="H944" s="47">
        <v>2539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2397</v>
      </c>
      <c r="F945" t="s">
        <v>3019</v>
      </c>
      <c r="G945" s="45" t="s">
        <v>2403</v>
      </c>
      <c r="H945" s="47">
        <v>2540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2398</v>
      </c>
      <c r="F946" t="s">
        <v>3019</v>
      </c>
      <c r="G946" s="45" t="s">
        <v>2406</v>
      </c>
      <c r="H946" s="47">
        <v>2541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2399</v>
      </c>
      <c r="F947" t="s">
        <v>3019</v>
      </c>
      <c r="G947" s="45" t="s">
        <v>2407</v>
      </c>
      <c r="H947" s="47">
        <v>2542</v>
      </c>
      <c r="I947" s="324" t="s">
        <v>43</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2400</v>
      </c>
      <c r="F948" t="s">
        <v>3019</v>
      </c>
      <c r="G948" s="45" t="s">
        <v>2404</v>
      </c>
      <c r="H948" s="47">
        <v>2543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2401</v>
      </c>
      <c r="F949" t="s">
        <v>3019</v>
      </c>
      <c r="G949" s="45" t="s">
        <v>2405</v>
      </c>
      <c r="H949" s="47">
        <v>2544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2402</v>
      </c>
      <c r="F950" t="s">
        <v>3019</v>
      </c>
      <c r="G950" s="45" t="s">
        <v>2408</v>
      </c>
      <c r="H950" s="47">
        <v>2545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2701</v>
      </c>
      <c r="F951" t="s">
        <v>3019</v>
      </c>
      <c r="G951" s="45" t="s">
        <v>2704</v>
      </c>
      <c r="H951" s="47">
        <v>2546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2702</v>
      </c>
      <c r="F952" t="s">
        <v>3019</v>
      </c>
      <c r="G952" s="45" t="s">
        <v>2706</v>
      </c>
      <c r="H952" s="47">
        <v>2547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2703</v>
      </c>
      <c r="F953" t="s">
        <v>3019</v>
      </c>
      <c r="G953" s="45" t="s">
        <v>2707</v>
      </c>
      <c r="H953" s="47">
        <v>2548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3055</v>
      </c>
      <c r="E954" s="45" t="s">
        <v>2700</v>
      </c>
      <c r="F954" t="s">
        <v>3019</v>
      </c>
      <c r="G954" s="45" t="s">
        <v>2705</v>
      </c>
      <c r="H954" s="47">
        <v>2549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2397</v>
      </c>
      <c r="F955" t="s">
        <v>2574</v>
      </c>
      <c r="G955" s="45" t="s">
        <v>2403</v>
      </c>
      <c r="H955" s="47">
        <v>2550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2398</v>
      </c>
      <c r="F956" t="s">
        <v>2574</v>
      </c>
      <c r="G956" s="45" t="s">
        <v>2406</v>
      </c>
      <c r="H956" s="47">
        <v>2551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2399</v>
      </c>
      <c r="F957" t="s">
        <v>2574</v>
      </c>
      <c r="G957" s="45" t="s">
        <v>2407</v>
      </c>
      <c r="H957" s="47">
        <v>2552</v>
      </c>
      <c r="I957" s="324" t="s">
        <v>43</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2400</v>
      </c>
      <c r="F958" t="s">
        <v>2574</v>
      </c>
      <c r="G958" s="45" t="s">
        <v>2404</v>
      </c>
      <c r="H958" s="47">
        <v>2553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2401</v>
      </c>
      <c r="F959" t="s">
        <v>2574</v>
      </c>
      <c r="G959" s="45" t="s">
        <v>2405</v>
      </c>
      <c r="H959" s="47">
        <v>2554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2402</v>
      </c>
      <c r="F960" t="s">
        <v>2574</v>
      </c>
      <c r="G960" s="45" t="s">
        <v>2408</v>
      </c>
      <c r="H960" s="47">
        <v>2555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2701</v>
      </c>
      <c r="F961" t="s">
        <v>2574</v>
      </c>
      <c r="G961" s="45" t="s">
        <v>2704</v>
      </c>
      <c r="H961" s="47">
        <v>2556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2702</v>
      </c>
      <c r="F962" t="s">
        <v>2574</v>
      </c>
      <c r="G962" s="45" t="s">
        <v>2706</v>
      </c>
      <c r="H962" s="47">
        <v>2557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2703</v>
      </c>
      <c r="F963" t="s">
        <v>2574</v>
      </c>
      <c r="G963" s="45" t="s">
        <v>2707</v>
      </c>
      <c r="H963" s="47">
        <v>2558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3056</v>
      </c>
      <c r="E964" s="45" t="s">
        <v>2700</v>
      </c>
      <c r="F964" t="s">
        <v>2574</v>
      </c>
      <c r="G964" s="45" t="s">
        <v>2705</v>
      </c>
      <c r="H964" s="47">
        <v>2559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2397</v>
      </c>
      <c r="F965" t="s">
        <v>3020</v>
      </c>
      <c r="G965" s="45" t="s">
        <v>2403</v>
      </c>
      <c r="H965" s="47">
        <v>2560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2398</v>
      </c>
      <c r="F966" t="s">
        <v>3020</v>
      </c>
      <c r="G966" s="45" t="s">
        <v>2406</v>
      </c>
      <c r="H966" s="47">
        <v>2561</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2399</v>
      </c>
      <c r="F967" t="s">
        <v>3020</v>
      </c>
      <c r="G967" s="45" t="s">
        <v>2407</v>
      </c>
      <c r="H967" s="47">
        <v>2562</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2400</v>
      </c>
      <c r="F968" t="s">
        <v>3020</v>
      </c>
      <c r="G968" s="45" t="s">
        <v>2404</v>
      </c>
      <c r="H968" s="47">
        <v>2563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2401</v>
      </c>
      <c r="F969" t="s">
        <v>3020</v>
      </c>
      <c r="G969" s="45" t="s">
        <v>2405</v>
      </c>
      <c r="H969" s="47">
        <v>2564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2402</v>
      </c>
      <c r="F970" t="s">
        <v>3020</v>
      </c>
      <c r="G970" s="45" t="s">
        <v>2408</v>
      </c>
      <c r="H970" s="47">
        <v>2565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2701</v>
      </c>
      <c r="F971" t="s">
        <v>3020</v>
      </c>
      <c r="G971" s="45" t="s">
        <v>2704</v>
      </c>
      <c r="H971" s="47">
        <v>2566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2702</v>
      </c>
      <c r="F972" t="s">
        <v>3020</v>
      </c>
      <c r="G972" s="45" t="s">
        <v>2706</v>
      </c>
      <c r="H972" s="47">
        <v>2567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2703</v>
      </c>
      <c r="F973" t="s">
        <v>3020</v>
      </c>
      <c r="G973" s="45" t="s">
        <v>2707</v>
      </c>
      <c r="H973" s="47">
        <v>2568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3057</v>
      </c>
      <c r="E974" s="45" t="s">
        <v>2700</v>
      </c>
      <c r="F974" t="s">
        <v>3020</v>
      </c>
      <c r="G974" s="45" t="s">
        <v>2705</v>
      </c>
      <c r="H974" s="47">
        <v>2569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2397</v>
      </c>
      <c r="F975" t="s">
        <v>3021</v>
      </c>
      <c r="G975" s="45" t="s">
        <v>2403</v>
      </c>
      <c r="H975" s="47">
        <v>2570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2398</v>
      </c>
      <c r="F976" t="s">
        <v>3021</v>
      </c>
      <c r="G976" s="45" t="s">
        <v>2406</v>
      </c>
      <c r="H976" s="47">
        <v>2571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2399</v>
      </c>
      <c r="F977" t="s">
        <v>3021</v>
      </c>
      <c r="G977" s="45" t="s">
        <v>2407</v>
      </c>
      <c r="H977" s="47">
        <v>2572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2400</v>
      </c>
      <c r="F978" t="s">
        <v>3021</v>
      </c>
      <c r="G978" s="45" t="s">
        <v>2404</v>
      </c>
      <c r="H978" s="47">
        <v>2573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2401</v>
      </c>
      <c r="F979" t="s">
        <v>3021</v>
      </c>
      <c r="G979" s="45" t="s">
        <v>2405</v>
      </c>
      <c r="H979" s="47">
        <v>2574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2402</v>
      </c>
      <c r="F980" t="s">
        <v>3021</v>
      </c>
      <c r="G980" s="45" t="s">
        <v>2408</v>
      </c>
      <c r="H980" s="47">
        <v>2575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2701</v>
      </c>
      <c r="F981" t="s">
        <v>3021</v>
      </c>
      <c r="G981" s="45" t="s">
        <v>2704</v>
      </c>
      <c r="H981" s="47">
        <v>2576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2702</v>
      </c>
      <c r="F982" t="s">
        <v>3021</v>
      </c>
      <c r="G982" s="45" t="s">
        <v>2706</v>
      </c>
      <c r="H982" s="47">
        <v>2577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2703</v>
      </c>
      <c r="F983" t="s">
        <v>3021</v>
      </c>
      <c r="G983" s="45" t="s">
        <v>2707</v>
      </c>
      <c r="H983" s="47">
        <v>2578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3058</v>
      </c>
      <c r="E984" s="45" t="s">
        <v>2700</v>
      </c>
      <c r="F984" t="s">
        <v>3021</v>
      </c>
      <c r="G984" s="45" t="s">
        <v>2705</v>
      </c>
      <c r="H984" s="47">
        <v>2579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2397</v>
      </c>
      <c r="F985" t="s">
        <v>3022</v>
      </c>
      <c r="G985" s="45" t="s">
        <v>2403</v>
      </c>
      <c r="H985" s="47">
        <v>2580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2398</v>
      </c>
      <c r="F986" t="s">
        <v>3022</v>
      </c>
      <c r="G986" s="45" t="s">
        <v>2406</v>
      </c>
      <c r="H986" s="47">
        <v>2581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2399</v>
      </c>
      <c r="F987" t="s">
        <v>3022</v>
      </c>
      <c r="G987" s="45" t="s">
        <v>2407</v>
      </c>
      <c r="H987" s="47">
        <v>2582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2400</v>
      </c>
      <c r="F988" t="s">
        <v>3022</v>
      </c>
      <c r="G988" s="45" t="s">
        <v>2404</v>
      </c>
      <c r="H988" s="47">
        <v>2583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2401</v>
      </c>
      <c r="F989" t="s">
        <v>3022</v>
      </c>
      <c r="G989" s="45" t="s">
        <v>2405</v>
      </c>
      <c r="H989" s="47">
        <v>2584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2402</v>
      </c>
      <c r="F990" t="s">
        <v>3022</v>
      </c>
      <c r="G990" s="45" t="s">
        <v>2408</v>
      </c>
      <c r="H990" s="47">
        <v>2585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2701</v>
      </c>
      <c r="F991" t="s">
        <v>3022</v>
      </c>
      <c r="G991" s="45" t="s">
        <v>2704</v>
      </c>
      <c r="H991" s="47">
        <v>2586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2702</v>
      </c>
      <c r="F992" t="s">
        <v>3022</v>
      </c>
      <c r="G992" s="45" t="s">
        <v>2706</v>
      </c>
      <c r="H992" s="47">
        <v>2587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2703</v>
      </c>
      <c r="F993" t="s">
        <v>3022</v>
      </c>
      <c r="G993" s="45" t="s">
        <v>2707</v>
      </c>
      <c r="H993" s="47">
        <v>2588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3059</v>
      </c>
      <c r="E994" s="45" t="s">
        <v>2700</v>
      </c>
      <c r="F994" t="s">
        <v>3022</v>
      </c>
      <c r="G994" s="45" t="s">
        <v>2705</v>
      </c>
      <c r="H994" s="47">
        <v>2589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ref="C995:C1058" si="43">C$865</f>
        <v>Fraction of Feedstock Shifted</v>
      </c>
      <c r="D995" s="6" t="s">
        <v>3060</v>
      </c>
      <c r="E995" s="45" t="s">
        <v>2397</v>
      </c>
      <c r="F995" t="s">
        <v>2575</v>
      </c>
      <c r="G995" s="45" t="s">
        <v>2403</v>
      </c>
      <c r="H995" s="47">
        <v>2590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2398</v>
      </c>
      <c r="F996" t="s">
        <v>2575</v>
      </c>
      <c r="G996" s="45" t="s">
        <v>2406</v>
      </c>
      <c r="H996" s="47">
        <v>2591</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2399</v>
      </c>
      <c r="F997" t="s">
        <v>2575</v>
      </c>
      <c r="G997" s="45" t="s">
        <v>2407</v>
      </c>
      <c r="H997" s="47">
        <v>2592</v>
      </c>
      <c r="I997" s="324" t="s">
        <v>43</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2400</v>
      </c>
      <c r="F998" t="s">
        <v>2575</v>
      </c>
      <c r="G998" s="45" t="s">
        <v>2404</v>
      </c>
      <c r="H998" s="47">
        <v>2593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2401</v>
      </c>
      <c r="F999" t="s">
        <v>2575</v>
      </c>
      <c r="G999" s="45" t="s">
        <v>2405</v>
      </c>
      <c r="H999" s="47">
        <v>2594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2402</v>
      </c>
      <c r="F1000" t="s">
        <v>2575</v>
      </c>
      <c r="G1000" s="45" t="s">
        <v>2408</v>
      </c>
      <c r="H1000" s="47">
        <v>2595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2701</v>
      </c>
      <c r="F1001" t="s">
        <v>2575</v>
      </c>
      <c r="G1001" s="45" t="s">
        <v>2704</v>
      </c>
      <c r="H1001" s="47">
        <v>2596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2702</v>
      </c>
      <c r="F1002" t="s">
        <v>2575</v>
      </c>
      <c r="G1002" s="45" t="s">
        <v>2706</v>
      </c>
      <c r="H1002" s="47">
        <v>2597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2703</v>
      </c>
      <c r="F1003" t="s">
        <v>2575</v>
      </c>
      <c r="G1003" s="45" t="s">
        <v>2707</v>
      </c>
      <c r="H1003" s="47">
        <v>2598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3060</v>
      </c>
      <c r="E1004" s="45" t="s">
        <v>2700</v>
      </c>
      <c r="F1004" t="s">
        <v>2575</v>
      </c>
      <c r="G1004" s="45" t="s">
        <v>2705</v>
      </c>
      <c r="H1004" s="47">
        <v>2599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2397</v>
      </c>
      <c r="F1005" t="s">
        <v>3023</v>
      </c>
      <c r="G1005" s="45" t="s">
        <v>2403</v>
      </c>
      <c r="H1005" s="47">
        <v>2600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2398</v>
      </c>
      <c r="F1006" t="s">
        <v>3023</v>
      </c>
      <c r="G1006" s="45" t="s">
        <v>2406</v>
      </c>
      <c r="H1006" s="47">
        <v>2601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2399</v>
      </c>
      <c r="F1007" t="s">
        <v>3023</v>
      </c>
      <c r="G1007" s="45" t="s">
        <v>2407</v>
      </c>
      <c r="H1007" s="47">
        <v>2602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2400</v>
      </c>
      <c r="F1008" t="s">
        <v>3023</v>
      </c>
      <c r="G1008" s="45" t="s">
        <v>2404</v>
      </c>
      <c r="H1008" s="47">
        <v>2603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2401</v>
      </c>
      <c r="F1009" t="s">
        <v>3023</v>
      </c>
      <c r="G1009" s="45" t="s">
        <v>2405</v>
      </c>
      <c r="H1009" s="47">
        <v>2604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2402</v>
      </c>
      <c r="F1010" t="s">
        <v>3023</v>
      </c>
      <c r="G1010" s="45" t="s">
        <v>2408</v>
      </c>
      <c r="H1010" s="47">
        <v>2605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2701</v>
      </c>
      <c r="F1011" t="s">
        <v>3023</v>
      </c>
      <c r="G1011" s="45" t="s">
        <v>2704</v>
      </c>
      <c r="H1011" s="47">
        <v>2606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2702</v>
      </c>
      <c r="F1012" t="s">
        <v>3023</v>
      </c>
      <c r="G1012" s="45" t="s">
        <v>2706</v>
      </c>
      <c r="H1012" s="47">
        <v>2607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2703</v>
      </c>
      <c r="F1013" t="s">
        <v>3023</v>
      </c>
      <c r="G1013" s="45" t="s">
        <v>2707</v>
      </c>
      <c r="H1013" s="47">
        <v>2608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3061</v>
      </c>
      <c r="E1014" s="45" t="s">
        <v>2700</v>
      </c>
      <c r="F1014" t="s">
        <v>3023</v>
      </c>
      <c r="G1014" s="45" t="s">
        <v>2705</v>
      </c>
      <c r="H1014" s="47">
        <v>2609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2397</v>
      </c>
      <c r="F1015" t="s">
        <v>3024</v>
      </c>
      <c r="G1015" s="45" t="s">
        <v>2403</v>
      </c>
      <c r="H1015" s="47">
        <v>2610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2398</v>
      </c>
      <c r="F1016" t="s">
        <v>3024</v>
      </c>
      <c r="G1016" s="45" t="s">
        <v>2406</v>
      </c>
      <c r="H1016" s="47">
        <v>2611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2399</v>
      </c>
      <c r="F1017" t="s">
        <v>3024</v>
      </c>
      <c r="G1017" s="45" t="s">
        <v>2407</v>
      </c>
      <c r="H1017" s="47">
        <v>2612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2400</v>
      </c>
      <c r="F1018" t="s">
        <v>3024</v>
      </c>
      <c r="G1018" s="45" t="s">
        <v>2404</v>
      </c>
      <c r="H1018" s="47">
        <v>2613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2401</v>
      </c>
      <c r="F1019" t="s">
        <v>3024</v>
      </c>
      <c r="G1019" s="45" t="s">
        <v>2405</v>
      </c>
      <c r="H1019" s="47">
        <v>2614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2402</v>
      </c>
      <c r="F1020" t="s">
        <v>3024</v>
      </c>
      <c r="G1020" s="45" t="s">
        <v>2408</v>
      </c>
      <c r="H1020" s="47">
        <v>2615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2701</v>
      </c>
      <c r="F1021" t="s">
        <v>3024</v>
      </c>
      <c r="G1021" s="45" t="s">
        <v>2704</v>
      </c>
      <c r="H1021" s="47">
        <v>2616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2702</v>
      </c>
      <c r="F1022" t="s">
        <v>3024</v>
      </c>
      <c r="G1022" s="45" t="s">
        <v>2706</v>
      </c>
      <c r="H1022" s="47">
        <v>2617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2703</v>
      </c>
      <c r="F1023" t="s">
        <v>3024</v>
      </c>
      <c r="G1023" s="45" t="s">
        <v>2707</v>
      </c>
      <c r="H1023" s="47">
        <v>2618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3062</v>
      </c>
      <c r="E1024" s="45" t="s">
        <v>2700</v>
      </c>
      <c r="F1024" t="s">
        <v>3024</v>
      </c>
      <c r="G1024" s="45" t="s">
        <v>2705</v>
      </c>
      <c r="H1024" s="47">
        <v>2619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2397</v>
      </c>
      <c r="F1025" t="s">
        <v>3025</v>
      </c>
      <c r="G1025" s="45" t="s">
        <v>2403</v>
      </c>
      <c r="H1025" s="47">
        <v>2620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2398</v>
      </c>
      <c r="F1026" t="s">
        <v>3025</v>
      </c>
      <c r="G1026" s="45" t="s">
        <v>2406</v>
      </c>
      <c r="H1026" s="47">
        <v>2621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2399</v>
      </c>
      <c r="F1027" t="s">
        <v>3025</v>
      </c>
      <c r="G1027" s="45" t="s">
        <v>2407</v>
      </c>
      <c r="H1027" s="47">
        <v>2622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2400</v>
      </c>
      <c r="F1028" t="s">
        <v>3025</v>
      </c>
      <c r="G1028" s="45" t="s">
        <v>2404</v>
      </c>
      <c r="H1028" s="47">
        <v>2623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2401</v>
      </c>
      <c r="F1029" t="s">
        <v>3025</v>
      </c>
      <c r="G1029" s="45" t="s">
        <v>2405</v>
      </c>
      <c r="H1029" s="47">
        <v>2624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2402</v>
      </c>
      <c r="F1030" t="s">
        <v>3025</v>
      </c>
      <c r="G1030" s="45" t="s">
        <v>2408</v>
      </c>
      <c r="H1030" s="47">
        <v>2625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2701</v>
      </c>
      <c r="F1031" t="s">
        <v>3025</v>
      </c>
      <c r="G1031" s="45" t="s">
        <v>2704</v>
      </c>
      <c r="H1031" s="47">
        <v>2626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2702</v>
      </c>
      <c r="F1032" t="s">
        <v>3025</v>
      </c>
      <c r="G1032" s="45" t="s">
        <v>2706</v>
      </c>
      <c r="H1032" s="47">
        <v>2627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2703</v>
      </c>
      <c r="F1033" t="s">
        <v>3025</v>
      </c>
      <c r="G1033" s="45" t="s">
        <v>2707</v>
      </c>
      <c r="H1033" s="47">
        <v>2628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3063</v>
      </c>
      <c r="E1034" s="45" t="s">
        <v>2700</v>
      </c>
      <c r="F1034" t="s">
        <v>3025</v>
      </c>
      <c r="G1034" s="45" t="s">
        <v>2705</v>
      </c>
      <c r="H1034" s="47">
        <v>2629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2397</v>
      </c>
      <c r="F1035" t="s">
        <v>3026</v>
      </c>
      <c r="G1035" s="45" t="s">
        <v>2403</v>
      </c>
      <c r="H1035" s="47">
        <v>2630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2398</v>
      </c>
      <c r="F1036" t="s">
        <v>3026</v>
      </c>
      <c r="G1036" s="45" t="s">
        <v>2406</v>
      </c>
      <c r="H1036" s="47">
        <v>2631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2399</v>
      </c>
      <c r="F1037" t="s">
        <v>3026</v>
      </c>
      <c r="G1037" s="45" t="s">
        <v>2407</v>
      </c>
      <c r="H1037" s="47">
        <v>2632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2400</v>
      </c>
      <c r="F1038" t="s">
        <v>3026</v>
      </c>
      <c r="G1038" s="45" t="s">
        <v>2404</v>
      </c>
      <c r="H1038" s="47">
        <v>2633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2401</v>
      </c>
      <c r="F1039" t="s">
        <v>3026</v>
      </c>
      <c r="G1039" s="45" t="s">
        <v>2405</v>
      </c>
      <c r="H1039" s="47">
        <v>2634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2402</v>
      </c>
      <c r="F1040" t="s">
        <v>3026</v>
      </c>
      <c r="G1040" s="45" t="s">
        <v>2408</v>
      </c>
      <c r="H1040" s="47">
        <v>2635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2701</v>
      </c>
      <c r="F1041" t="s">
        <v>3026</v>
      </c>
      <c r="G1041" s="45" t="s">
        <v>2704</v>
      </c>
      <c r="H1041" s="47">
        <v>2636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2702</v>
      </c>
      <c r="F1042" t="s">
        <v>3026</v>
      </c>
      <c r="G1042" s="45" t="s">
        <v>2706</v>
      </c>
      <c r="H1042" s="47">
        <v>2637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2703</v>
      </c>
      <c r="F1043" t="s">
        <v>3026</v>
      </c>
      <c r="G1043" s="45" t="s">
        <v>2707</v>
      </c>
      <c r="H1043" s="47">
        <v>2638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3064</v>
      </c>
      <c r="E1044" s="45" t="s">
        <v>2700</v>
      </c>
      <c r="F1044" t="s">
        <v>3026</v>
      </c>
      <c r="G1044" s="45" t="s">
        <v>2705</v>
      </c>
      <c r="H1044" s="47">
        <v>2639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2397</v>
      </c>
      <c r="F1045" t="s">
        <v>3027</v>
      </c>
      <c r="G1045" s="45" t="s">
        <v>2403</v>
      </c>
      <c r="H1045" s="47">
        <v>2640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2398</v>
      </c>
      <c r="F1046" t="s">
        <v>3027</v>
      </c>
      <c r="G1046" s="45" t="s">
        <v>2406</v>
      </c>
      <c r="H1046" s="47">
        <v>2641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2399</v>
      </c>
      <c r="F1047" t="s">
        <v>3027</v>
      </c>
      <c r="G1047" s="45" t="s">
        <v>2407</v>
      </c>
      <c r="H1047" s="47">
        <v>2642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2400</v>
      </c>
      <c r="F1048" t="s">
        <v>3027</v>
      </c>
      <c r="G1048" s="45" t="s">
        <v>2404</v>
      </c>
      <c r="H1048" s="47">
        <v>2643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2401</v>
      </c>
      <c r="F1049" t="s">
        <v>3027</v>
      </c>
      <c r="G1049" s="45" t="s">
        <v>2405</v>
      </c>
      <c r="H1049" s="47">
        <v>2644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2402</v>
      </c>
      <c r="F1050" t="s">
        <v>3027</v>
      </c>
      <c r="G1050" s="45" t="s">
        <v>2408</v>
      </c>
      <c r="H1050" s="47">
        <v>2645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2701</v>
      </c>
      <c r="F1051" t="s">
        <v>3027</v>
      </c>
      <c r="G1051" s="45" t="s">
        <v>2704</v>
      </c>
      <c r="H1051" s="47">
        <v>2646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2702</v>
      </c>
      <c r="F1052" t="s">
        <v>3027</v>
      </c>
      <c r="G1052" s="45" t="s">
        <v>2706</v>
      </c>
      <c r="H1052" s="47">
        <v>2647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2703</v>
      </c>
      <c r="F1053" t="s">
        <v>3027</v>
      </c>
      <c r="G1053" s="45" t="s">
        <v>2707</v>
      </c>
      <c r="H1053" s="47">
        <v>2648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3065</v>
      </c>
      <c r="E1054" s="45" t="s">
        <v>2700</v>
      </c>
      <c r="F1054" t="s">
        <v>3027</v>
      </c>
      <c r="G1054" s="45" t="s">
        <v>2705</v>
      </c>
      <c r="H1054" s="47">
        <v>2649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2397</v>
      </c>
      <c r="F1055" t="s">
        <v>3028</v>
      </c>
      <c r="G1055" s="45" t="s">
        <v>2403</v>
      </c>
      <c r="H1055" s="47">
        <v>2650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2398</v>
      </c>
      <c r="F1056" t="s">
        <v>3028</v>
      </c>
      <c r="G1056" s="45" t="s">
        <v>2406</v>
      </c>
      <c r="H1056" s="47">
        <v>2651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2399</v>
      </c>
      <c r="F1057" t="s">
        <v>3028</v>
      </c>
      <c r="G1057" s="45" t="s">
        <v>2407</v>
      </c>
      <c r="H1057" s="47">
        <v>2652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3066</v>
      </c>
      <c r="E1058" s="45" t="s">
        <v>2400</v>
      </c>
      <c r="F1058" t="s">
        <v>3028</v>
      </c>
      <c r="G1058" s="45" t="s">
        <v>2404</v>
      </c>
      <c r="H1058" s="47">
        <v>2653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ref="C1059:C1114" si="44">C$865</f>
        <v>Fraction of Feedstock Shifted</v>
      </c>
      <c r="D1059" s="6" t="s">
        <v>3066</v>
      </c>
      <c r="E1059" s="45" t="s">
        <v>2401</v>
      </c>
      <c r="F1059" t="s">
        <v>3028</v>
      </c>
      <c r="G1059" s="45" t="s">
        <v>2405</v>
      </c>
      <c r="H1059" s="47">
        <v>2654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2402</v>
      </c>
      <c r="F1060" t="s">
        <v>3028</v>
      </c>
      <c r="G1060" s="45" t="s">
        <v>2408</v>
      </c>
      <c r="H1060" s="47">
        <v>2655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2701</v>
      </c>
      <c r="F1061" t="s">
        <v>3028</v>
      </c>
      <c r="G1061" s="45" t="s">
        <v>2704</v>
      </c>
      <c r="H1061" s="47">
        <v>2656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2702</v>
      </c>
      <c r="F1062" t="s">
        <v>3028</v>
      </c>
      <c r="G1062" s="45" t="s">
        <v>2706</v>
      </c>
      <c r="H1062" s="47">
        <v>2657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2703</v>
      </c>
      <c r="F1063" t="s">
        <v>3028</v>
      </c>
      <c r="G1063" s="45" t="s">
        <v>2707</v>
      </c>
      <c r="H1063" s="47">
        <v>2658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3066</v>
      </c>
      <c r="E1064" s="45" t="s">
        <v>2700</v>
      </c>
      <c r="F1064" t="s">
        <v>3028</v>
      </c>
      <c r="G1064" s="45" t="s">
        <v>2705</v>
      </c>
      <c r="H1064" s="47">
        <v>2659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2397</v>
      </c>
      <c r="F1065" t="s">
        <v>3029</v>
      </c>
      <c r="G1065" s="45" t="s">
        <v>2403</v>
      </c>
      <c r="H1065" s="47">
        <v>2660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2398</v>
      </c>
      <c r="F1066" t="s">
        <v>3029</v>
      </c>
      <c r="G1066" s="45" t="s">
        <v>2406</v>
      </c>
      <c r="H1066" s="47">
        <v>2661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2399</v>
      </c>
      <c r="F1067" t="s">
        <v>3029</v>
      </c>
      <c r="G1067" s="45" t="s">
        <v>2407</v>
      </c>
      <c r="H1067" s="47">
        <v>2662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2400</v>
      </c>
      <c r="F1068" t="s">
        <v>3029</v>
      </c>
      <c r="G1068" s="45" t="s">
        <v>2404</v>
      </c>
      <c r="H1068" s="47">
        <v>2663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2401</v>
      </c>
      <c r="F1069" t="s">
        <v>3029</v>
      </c>
      <c r="G1069" s="45" t="s">
        <v>2405</v>
      </c>
      <c r="H1069" s="47">
        <v>2664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2402</v>
      </c>
      <c r="F1070" t="s">
        <v>3029</v>
      </c>
      <c r="G1070" s="45" t="s">
        <v>2408</v>
      </c>
      <c r="H1070" s="47">
        <v>2665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2701</v>
      </c>
      <c r="F1071" t="s">
        <v>3029</v>
      </c>
      <c r="G1071" s="45" t="s">
        <v>2704</v>
      </c>
      <c r="H1071" s="47">
        <v>2666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2702</v>
      </c>
      <c r="F1072" t="s">
        <v>3029</v>
      </c>
      <c r="G1072" s="45" t="s">
        <v>2706</v>
      </c>
      <c r="H1072" s="47">
        <v>2667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2703</v>
      </c>
      <c r="F1073" t="s">
        <v>3029</v>
      </c>
      <c r="G1073" s="45" t="s">
        <v>2707</v>
      </c>
      <c r="H1073" s="47">
        <v>2668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3067</v>
      </c>
      <c r="E1074" s="45" t="s">
        <v>2700</v>
      </c>
      <c r="F1074" t="s">
        <v>3029</v>
      </c>
      <c r="G1074" s="45" t="s">
        <v>2705</v>
      </c>
      <c r="H1074" s="47">
        <v>2669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2397</v>
      </c>
      <c r="F1075" t="s">
        <v>3030</v>
      </c>
      <c r="G1075" s="45" t="s">
        <v>2403</v>
      </c>
      <c r="H1075" s="47">
        <v>2670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2398</v>
      </c>
      <c r="F1076" t="s">
        <v>3030</v>
      </c>
      <c r="G1076" s="45" t="s">
        <v>2406</v>
      </c>
      <c r="H1076" s="47">
        <v>2671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2399</v>
      </c>
      <c r="F1077" t="s">
        <v>3030</v>
      </c>
      <c r="G1077" s="45" t="s">
        <v>2407</v>
      </c>
      <c r="H1077" s="47">
        <v>2672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2400</v>
      </c>
      <c r="F1078" t="s">
        <v>3030</v>
      </c>
      <c r="G1078" s="45" t="s">
        <v>2404</v>
      </c>
      <c r="H1078" s="47">
        <v>2673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2401</v>
      </c>
      <c r="F1079" t="s">
        <v>3030</v>
      </c>
      <c r="G1079" s="45" t="s">
        <v>2405</v>
      </c>
      <c r="H1079" s="47">
        <v>2674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2402</v>
      </c>
      <c r="F1080" t="s">
        <v>3030</v>
      </c>
      <c r="G1080" s="45" t="s">
        <v>2408</v>
      </c>
      <c r="H1080" s="47">
        <v>2675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2701</v>
      </c>
      <c r="F1081" t="s">
        <v>3030</v>
      </c>
      <c r="G1081" s="45" t="s">
        <v>2704</v>
      </c>
      <c r="H1081" s="47">
        <v>2676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2702</v>
      </c>
      <c r="F1082" t="s">
        <v>3030</v>
      </c>
      <c r="G1082" s="45" t="s">
        <v>2706</v>
      </c>
      <c r="H1082" s="47">
        <v>2677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2703</v>
      </c>
      <c r="F1083" t="s">
        <v>3030</v>
      </c>
      <c r="G1083" s="45" t="s">
        <v>2707</v>
      </c>
      <c r="H1083" s="47">
        <v>2678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3068</v>
      </c>
      <c r="E1084" s="45" t="s">
        <v>2700</v>
      </c>
      <c r="F1084" t="s">
        <v>3030</v>
      </c>
      <c r="G1084" s="45" t="s">
        <v>2705</v>
      </c>
      <c r="H1084" s="47">
        <v>2679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2397</v>
      </c>
      <c r="F1085" t="s">
        <v>3031</v>
      </c>
      <c r="G1085" s="45" t="s">
        <v>2403</v>
      </c>
      <c r="H1085" s="47">
        <v>2680</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2398</v>
      </c>
      <c r="F1086" t="s">
        <v>3031</v>
      </c>
      <c r="G1086" s="45" t="s">
        <v>2406</v>
      </c>
      <c r="H1086" s="47">
        <v>2681</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2399</v>
      </c>
      <c r="F1087" t="s">
        <v>3031</v>
      </c>
      <c r="G1087" s="45" t="s">
        <v>2407</v>
      </c>
      <c r="H1087" s="47">
        <v>2682</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2400</v>
      </c>
      <c r="F1088" t="s">
        <v>3031</v>
      </c>
      <c r="G1088" s="45" t="s">
        <v>2404</v>
      </c>
      <c r="H1088" s="47">
        <v>2683</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2401</v>
      </c>
      <c r="F1089" t="s">
        <v>3031</v>
      </c>
      <c r="G1089" s="45" t="s">
        <v>2405</v>
      </c>
      <c r="H1089" s="47">
        <v>2684</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2402</v>
      </c>
      <c r="F1090" t="s">
        <v>3031</v>
      </c>
      <c r="G1090" s="45" t="s">
        <v>2408</v>
      </c>
      <c r="H1090" s="47">
        <v>2685</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2701</v>
      </c>
      <c r="F1091" t="s">
        <v>3031</v>
      </c>
      <c r="G1091" s="45" t="s">
        <v>2704</v>
      </c>
      <c r="H1091" s="47">
        <v>2686</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2702</v>
      </c>
      <c r="F1092" t="s">
        <v>3031</v>
      </c>
      <c r="G1092" s="45" t="s">
        <v>2706</v>
      </c>
      <c r="H1092" s="47">
        <v>2687</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2703</v>
      </c>
      <c r="F1093" t="s">
        <v>3031</v>
      </c>
      <c r="G1093" s="45" t="s">
        <v>2707</v>
      </c>
      <c r="H1093" s="47">
        <v>2688</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3069</v>
      </c>
      <c r="E1094" s="45" t="s">
        <v>2700</v>
      </c>
      <c r="F1094" t="s">
        <v>3031</v>
      </c>
      <c r="G1094" s="45" t="s">
        <v>2705</v>
      </c>
      <c r="H1094" s="47">
        <v>2689</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2397</v>
      </c>
      <c r="F1095" t="s">
        <v>3073</v>
      </c>
      <c r="G1095" s="45" t="s">
        <v>2403</v>
      </c>
      <c r="H1095" s="47">
        <v>2690</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2398</v>
      </c>
      <c r="F1096" t="s">
        <v>3073</v>
      </c>
      <c r="G1096" s="45" t="s">
        <v>2406</v>
      </c>
      <c r="H1096" s="47">
        <v>2691</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2399</v>
      </c>
      <c r="F1097" t="s">
        <v>3073</v>
      </c>
      <c r="G1097" s="45" t="s">
        <v>2407</v>
      </c>
      <c r="H1097" s="47">
        <v>2692</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2400</v>
      </c>
      <c r="F1098" t="s">
        <v>3073</v>
      </c>
      <c r="G1098" s="45" t="s">
        <v>2404</v>
      </c>
      <c r="H1098" s="47">
        <v>2693</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2401</v>
      </c>
      <c r="F1099" t="s">
        <v>3073</v>
      </c>
      <c r="G1099" s="45" t="s">
        <v>2405</v>
      </c>
      <c r="H1099" s="47">
        <v>2694</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2402</v>
      </c>
      <c r="F1100" t="s">
        <v>3073</v>
      </c>
      <c r="G1100" s="45" t="s">
        <v>2408</v>
      </c>
      <c r="H1100" s="47">
        <v>2695</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2701</v>
      </c>
      <c r="F1101" t="s">
        <v>3073</v>
      </c>
      <c r="G1101" s="45" t="s">
        <v>2704</v>
      </c>
      <c r="H1101" s="47">
        <v>2696</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2702</v>
      </c>
      <c r="F1102" t="s">
        <v>3073</v>
      </c>
      <c r="G1102" s="45" t="s">
        <v>2706</v>
      </c>
      <c r="H1102" s="47">
        <v>2697</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2703</v>
      </c>
      <c r="F1103" t="s">
        <v>3073</v>
      </c>
      <c r="G1103" s="45" t="s">
        <v>2707</v>
      </c>
      <c r="H1103" s="47">
        <v>2698</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3070</v>
      </c>
      <c r="E1104" s="45" t="s">
        <v>2700</v>
      </c>
      <c r="F1104" t="s">
        <v>3073</v>
      </c>
      <c r="G1104" s="45" t="s">
        <v>2705</v>
      </c>
      <c r="H1104" s="47">
        <v>2699</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2397</v>
      </c>
      <c r="F1105" t="s">
        <v>3032</v>
      </c>
      <c r="G1105" s="45" t="s">
        <v>2403</v>
      </c>
      <c r="H1105" s="47">
        <v>2700</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2398</v>
      </c>
      <c r="F1106" t="s">
        <v>3032</v>
      </c>
      <c r="G1106" s="45" t="s">
        <v>2406</v>
      </c>
      <c r="H1106" s="47">
        <v>2701</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2399</v>
      </c>
      <c r="F1107" t="s">
        <v>3032</v>
      </c>
      <c r="G1107" s="45" t="s">
        <v>2407</v>
      </c>
      <c r="H1107" s="47">
        <v>2702</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2400</v>
      </c>
      <c r="F1108" t="s">
        <v>3032</v>
      </c>
      <c r="G1108" s="45" t="s">
        <v>2404</v>
      </c>
      <c r="H1108" s="47">
        <v>2703</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2401</v>
      </c>
      <c r="F1109" t="s">
        <v>3032</v>
      </c>
      <c r="G1109" s="45" t="s">
        <v>2405</v>
      </c>
      <c r="H1109" s="47">
        <v>2704</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2402</v>
      </c>
      <c r="F1110" t="s">
        <v>3032</v>
      </c>
      <c r="G1110" s="45" t="s">
        <v>2408</v>
      </c>
      <c r="H1110" s="47">
        <v>2705</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2701</v>
      </c>
      <c r="F1111" t="s">
        <v>3032</v>
      </c>
      <c r="G1111" s="45" t="s">
        <v>2704</v>
      </c>
      <c r="H1111" s="47">
        <v>2706</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2702</v>
      </c>
      <c r="F1112" t="s">
        <v>3032</v>
      </c>
      <c r="G1112" s="45" t="s">
        <v>2706</v>
      </c>
      <c r="H1112" s="47">
        <v>2707</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2703</v>
      </c>
      <c r="F1113" t="s">
        <v>3032</v>
      </c>
      <c r="G1113" s="45" t="s">
        <v>2707</v>
      </c>
      <c r="H1113" s="47">
        <v>2708</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4"/>
        <v>Fraction of Feedstock Shifted</v>
      </c>
      <c r="D1114" s="6" t="s">
        <v>3071</v>
      </c>
      <c r="E1114" s="45" t="s">
        <v>2700</v>
      </c>
      <c r="F1114" t="s">
        <v>3032</v>
      </c>
      <c r="G1114" s="45" t="s">
        <v>2705</v>
      </c>
      <c r="H1114" s="47">
        <v>2709</v>
      </c>
      <c r="I1114" s="324" t="s">
        <v>44</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t="s">
        <v>3515</v>
      </c>
      <c r="D1115" s="45" t="s">
        <v>3047</v>
      </c>
      <c r="E1115" s="1" t="s">
        <v>3491</v>
      </c>
      <c r="F1115" t="s">
        <v>3072</v>
      </c>
      <c r="G1115" s="45" t="s">
        <v>3498</v>
      </c>
      <c r="H1115" s="43">
        <v>2034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C$1115</f>
        <v>Fraction of Eligible Industrial Energy Use Shifted to Hydrogen</v>
      </c>
      <c r="D1116" s="45" t="s">
        <v>3047</v>
      </c>
      <c r="E1116" s="1" t="s">
        <v>3492</v>
      </c>
      <c r="F1116" t="s">
        <v>3072</v>
      </c>
      <c r="G1116" s="45" t="s">
        <v>3499</v>
      </c>
      <c r="H1116" s="43">
        <v>2035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ref="C1117:C1180" si="45">C$1115</f>
        <v>Fraction of Eligible Industrial Energy Use Shifted to Hydrogen</v>
      </c>
      <c r="D1117" s="45" t="s">
        <v>3047</v>
      </c>
      <c r="E1117" s="1" t="s">
        <v>3493</v>
      </c>
      <c r="F1117" t="s">
        <v>3072</v>
      </c>
      <c r="G1117" s="45" t="s">
        <v>3500</v>
      </c>
      <c r="H1117" s="43">
        <v>2036</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3494</v>
      </c>
      <c r="F1118" t="s">
        <v>3072</v>
      </c>
      <c r="G1118" s="45" t="s">
        <v>3501</v>
      </c>
      <c r="H1118" s="43">
        <v>2037</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3495</v>
      </c>
      <c r="F1119" t="s">
        <v>3072</v>
      </c>
      <c r="G1119" s="45" t="s">
        <v>3502</v>
      </c>
      <c r="H1119" s="43">
        <v>2038</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3496</v>
      </c>
      <c r="F1120" t="s">
        <v>3072</v>
      </c>
      <c r="G1120" s="45" t="s">
        <v>3503</v>
      </c>
      <c r="H1120" s="43">
        <v>2039</v>
      </c>
      <c r="I1120" s="324" t="s">
        <v>43</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3497</v>
      </c>
      <c r="F1121" t="s">
        <v>3072</v>
      </c>
      <c r="G1121" s="45" t="s">
        <v>3504</v>
      </c>
      <c r="H1121" s="43">
        <v>2040</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45" t="s">
        <v>3047</v>
      </c>
      <c r="E1122" s="1" t="s">
        <v>3638</v>
      </c>
      <c r="F1122" t="s">
        <v>3072</v>
      </c>
      <c r="G1122" s="45" t="s">
        <v>3638</v>
      </c>
      <c r="H1122" s="43">
        <v>2041</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3491</v>
      </c>
      <c r="F1123" t="s">
        <v>2754</v>
      </c>
      <c r="G1123" s="45" t="s">
        <v>3498</v>
      </c>
      <c r="H1123" s="43">
        <v>2042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3492</v>
      </c>
      <c r="F1124" t="s">
        <v>2754</v>
      </c>
      <c r="G1124" s="45" t="s">
        <v>3499</v>
      </c>
      <c r="H1124" s="43">
        <v>2043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3493</v>
      </c>
      <c r="F1125" t="s">
        <v>2754</v>
      </c>
      <c r="G1125" s="45" t="s">
        <v>3500</v>
      </c>
      <c r="H1125" s="43">
        <v>2044</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3494</v>
      </c>
      <c r="F1126" t="s">
        <v>2754</v>
      </c>
      <c r="G1126" s="45" t="s">
        <v>3501</v>
      </c>
      <c r="H1126" s="43">
        <v>2045</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3495</v>
      </c>
      <c r="F1127" t="s">
        <v>2754</v>
      </c>
      <c r="G1127" s="45" t="s">
        <v>3502</v>
      </c>
      <c r="H1127" s="43">
        <v>2046</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3496</v>
      </c>
      <c r="F1128" t="s">
        <v>2754</v>
      </c>
      <c r="G1128" s="45" t="s">
        <v>3503</v>
      </c>
      <c r="H1128" s="43">
        <v>2047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3497</v>
      </c>
      <c r="F1129" t="s">
        <v>2754</v>
      </c>
      <c r="G1129" s="45" t="s">
        <v>3504</v>
      </c>
      <c r="H1129" s="43">
        <v>2048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3048</v>
      </c>
      <c r="E1130" s="1" t="s">
        <v>3638</v>
      </c>
      <c r="F1130" t="s">
        <v>2754</v>
      </c>
      <c r="G1130" s="45" t="s">
        <v>3638</v>
      </c>
      <c r="H1130" s="43">
        <v>2049</v>
      </c>
      <c r="I1130" s="324" t="s">
        <v>44</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3491</v>
      </c>
      <c r="F1131" t="s">
        <v>3013</v>
      </c>
      <c r="G1131" s="45" t="s">
        <v>3498</v>
      </c>
      <c r="H1131" s="43">
        <v>2050</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3492</v>
      </c>
      <c r="F1132" t="s">
        <v>3013</v>
      </c>
      <c r="G1132" s="45" t="s">
        <v>3499</v>
      </c>
      <c r="H1132" s="43">
        <v>2051</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3493</v>
      </c>
      <c r="F1133" t="s">
        <v>3013</v>
      </c>
      <c r="G1133" s="45" t="s">
        <v>3500</v>
      </c>
      <c r="H1133" s="43">
        <v>2052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3494</v>
      </c>
      <c r="F1134" t="s">
        <v>3013</v>
      </c>
      <c r="G1134" s="45" t="s">
        <v>3501</v>
      </c>
      <c r="H1134" s="43">
        <v>2053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3495</v>
      </c>
      <c r="F1135" t="s">
        <v>3013</v>
      </c>
      <c r="G1135" s="45" t="s">
        <v>3502</v>
      </c>
      <c r="H1135" s="43">
        <v>2054</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3496</v>
      </c>
      <c r="F1136" t="s">
        <v>3013</v>
      </c>
      <c r="G1136" s="45" t="s">
        <v>3503</v>
      </c>
      <c r="H1136" s="43">
        <v>2055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3497</v>
      </c>
      <c r="F1137" t="s">
        <v>3013</v>
      </c>
      <c r="G1137" s="45" t="s">
        <v>3504</v>
      </c>
      <c r="H1137" s="43">
        <v>2056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3049</v>
      </c>
      <c r="E1138" s="1" t="s">
        <v>3638</v>
      </c>
      <c r="F1138" t="s">
        <v>3013</v>
      </c>
      <c r="G1138" s="45" t="s">
        <v>3638</v>
      </c>
      <c r="H1138" s="43">
        <v>2057</v>
      </c>
      <c r="I1138" s="324" t="s">
        <v>44</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3491</v>
      </c>
      <c r="F1139" t="s">
        <v>3014</v>
      </c>
      <c r="G1139" s="45" t="s">
        <v>3498</v>
      </c>
      <c r="H1139" s="43">
        <v>2058</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3492</v>
      </c>
      <c r="F1140" t="s">
        <v>3014</v>
      </c>
      <c r="G1140" s="45" t="s">
        <v>3499</v>
      </c>
      <c r="H1140" s="43">
        <v>2059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3493</v>
      </c>
      <c r="F1141" t="s">
        <v>3014</v>
      </c>
      <c r="G1141" s="45" t="s">
        <v>3500</v>
      </c>
      <c r="H1141" s="43">
        <v>2060</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3494</v>
      </c>
      <c r="F1142" t="s">
        <v>3014</v>
      </c>
      <c r="G1142" s="45" t="s">
        <v>3501</v>
      </c>
      <c r="H1142" s="43">
        <v>2061</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3495</v>
      </c>
      <c r="F1143" t="s">
        <v>3014</v>
      </c>
      <c r="G1143" s="45" t="s">
        <v>3502</v>
      </c>
      <c r="H1143" s="43">
        <v>2062</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3496</v>
      </c>
      <c r="F1144" t="s">
        <v>3014</v>
      </c>
      <c r="G1144" s="45" t="s">
        <v>3503</v>
      </c>
      <c r="H1144" s="43">
        <v>2063</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3497</v>
      </c>
      <c r="F1145" t="s">
        <v>3014</v>
      </c>
      <c r="G1145" s="45" t="s">
        <v>3504</v>
      </c>
      <c r="H1145" s="43">
        <v>2064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3050</v>
      </c>
      <c r="E1146" s="1" t="s">
        <v>3638</v>
      </c>
      <c r="F1146" t="s">
        <v>3014</v>
      </c>
      <c r="G1146" s="45" t="s">
        <v>3638</v>
      </c>
      <c r="H1146" s="43">
        <v>2065</v>
      </c>
      <c r="I1146" s="324" t="s">
        <v>44</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3491</v>
      </c>
      <c r="F1147" t="s">
        <v>3015</v>
      </c>
      <c r="G1147" s="45" t="s">
        <v>3498</v>
      </c>
      <c r="H1147" s="43">
        <v>2066</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3492</v>
      </c>
      <c r="F1148" t="s">
        <v>3015</v>
      </c>
      <c r="G1148" s="45" t="s">
        <v>3499</v>
      </c>
      <c r="H1148" s="43">
        <v>2067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3493</v>
      </c>
      <c r="F1149" t="s">
        <v>3015</v>
      </c>
      <c r="G1149" s="45" t="s">
        <v>3500</v>
      </c>
      <c r="H1149" s="43">
        <v>2068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3494</v>
      </c>
      <c r="F1150" t="s">
        <v>3015</v>
      </c>
      <c r="G1150" s="45" t="s">
        <v>3501</v>
      </c>
      <c r="H1150" s="43">
        <v>2069</v>
      </c>
      <c r="I1150" s="324" t="s">
        <v>44</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3495</v>
      </c>
      <c r="F1151" t="s">
        <v>3015</v>
      </c>
      <c r="G1151" s="45" t="s">
        <v>3502</v>
      </c>
      <c r="H1151" s="43">
        <v>2070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3496</v>
      </c>
      <c r="F1152" t="s">
        <v>3015</v>
      </c>
      <c r="G1152" s="45" t="s">
        <v>3503</v>
      </c>
      <c r="H1152" s="43">
        <v>2071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3497</v>
      </c>
      <c r="F1153" t="s">
        <v>3015</v>
      </c>
      <c r="G1153" s="45" t="s">
        <v>3504</v>
      </c>
      <c r="H1153" s="43">
        <v>2072</v>
      </c>
      <c r="I1153" s="324" t="s">
        <v>44</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3051</v>
      </c>
      <c r="E1154" s="1" t="s">
        <v>3638</v>
      </c>
      <c r="F1154" t="s">
        <v>3015</v>
      </c>
      <c r="G1154" s="45" t="s">
        <v>3638</v>
      </c>
      <c r="H1154" s="43">
        <v>2073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3491</v>
      </c>
      <c r="F1155" t="s">
        <v>3016</v>
      </c>
      <c r="G1155" s="45" t="s">
        <v>3498</v>
      </c>
      <c r="H1155" s="43">
        <v>2074</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3492</v>
      </c>
      <c r="F1156" t="s">
        <v>3016</v>
      </c>
      <c r="G1156" s="45" t="s">
        <v>3499</v>
      </c>
      <c r="H1156" s="43">
        <v>2075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3493</v>
      </c>
      <c r="F1157" t="s">
        <v>3016</v>
      </c>
      <c r="G1157" s="45" t="s">
        <v>3500</v>
      </c>
      <c r="H1157" s="43">
        <v>2076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3494</v>
      </c>
      <c r="F1158" t="s">
        <v>3016</v>
      </c>
      <c r="G1158" s="45" t="s">
        <v>3501</v>
      </c>
      <c r="H1158" s="43">
        <v>2077</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3495</v>
      </c>
      <c r="F1159" t="s">
        <v>3016</v>
      </c>
      <c r="G1159" s="45" t="s">
        <v>3502</v>
      </c>
      <c r="H1159" s="43">
        <v>2078</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3496</v>
      </c>
      <c r="F1160" t="s">
        <v>3016</v>
      </c>
      <c r="G1160" s="45" t="s">
        <v>3503</v>
      </c>
      <c r="H1160" s="43">
        <v>2079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3497</v>
      </c>
      <c r="F1161" t="s">
        <v>3016</v>
      </c>
      <c r="G1161" s="45" t="s">
        <v>3504</v>
      </c>
      <c r="H1161" s="43">
        <v>2080</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3052</v>
      </c>
      <c r="E1162" s="1" t="s">
        <v>3638</v>
      </c>
      <c r="F1162" t="s">
        <v>3016</v>
      </c>
      <c r="G1162" s="45" t="s">
        <v>3638</v>
      </c>
      <c r="H1162" s="43">
        <v>2081</v>
      </c>
      <c r="I1162" s="324" t="s">
        <v>44</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3491</v>
      </c>
      <c r="F1163" t="s">
        <v>3017</v>
      </c>
      <c r="G1163" s="45" t="s">
        <v>3498</v>
      </c>
      <c r="H1163" s="43">
        <v>2082</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3492</v>
      </c>
      <c r="F1164" t="s">
        <v>3017</v>
      </c>
      <c r="G1164" s="45" t="s">
        <v>3499</v>
      </c>
      <c r="H1164" s="43">
        <v>2083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3493</v>
      </c>
      <c r="F1165" t="s">
        <v>3017</v>
      </c>
      <c r="G1165" s="45" t="s">
        <v>3500</v>
      </c>
      <c r="H1165" s="43">
        <v>2084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3494</v>
      </c>
      <c r="F1166" t="s">
        <v>3017</v>
      </c>
      <c r="G1166" s="45" t="s">
        <v>3501</v>
      </c>
      <c r="H1166" s="43">
        <v>2085</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3495</v>
      </c>
      <c r="F1167" t="s">
        <v>3017</v>
      </c>
      <c r="G1167" s="45" t="s">
        <v>3502</v>
      </c>
      <c r="H1167" s="43">
        <v>2086</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3496</v>
      </c>
      <c r="F1168" t="s">
        <v>3017</v>
      </c>
      <c r="G1168" s="45" t="s">
        <v>3503</v>
      </c>
      <c r="H1168" s="43">
        <v>2087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3497</v>
      </c>
      <c r="F1169" t="s">
        <v>3017</v>
      </c>
      <c r="G1169" s="45" t="s">
        <v>3504</v>
      </c>
      <c r="H1169" s="43">
        <v>2088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3053</v>
      </c>
      <c r="E1170" s="1" t="s">
        <v>3638</v>
      </c>
      <c r="F1170" t="s">
        <v>3017</v>
      </c>
      <c r="G1170" s="45" t="s">
        <v>3638</v>
      </c>
      <c r="H1170" s="43">
        <v>2089</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3491</v>
      </c>
      <c r="F1171" t="s">
        <v>3018</v>
      </c>
      <c r="G1171" s="45" t="s">
        <v>3498</v>
      </c>
      <c r="H1171" s="43">
        <v>2090</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3492</v>
      </c>
      <c r="F1172" t="s">
        <v>3018</v>
      </c>
      <c r="G1172" s="45" t="s">
        <v>3499</v>
      </c>
      <c r="H1172" s="43">
        <v>2091</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3493</v>
      </c>
      <c r="F1173" t="s">
        <v>3018</v>
      </c>
      <c r="G1173" s="45" t="s">
        <v>3500</v>
      </c>
      <c r="H1173" s="43">
        <v>2092</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3494</v>
      </c>
      <c r="F1174" t="s">
        <v>3018</v>
      </c>
      <c r="G1174" s="45" t="s">
        <v>3501</v>
      </c>
      <c r="H1174" s="43">
        <v>2093</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3495</v>
      </c>
      <c r="F1175" t="s">
        <v>3018</v>
      </c>
      <c r="G1175" s="45" t="s">
        <v>3502</v>
      </c>
      <c r="H1175" s="43">
        <v>2094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3496</v>
      </c>
      <c r="F1176" t="s">
        <v>3018</v>
      </c>
      <c r="G1176" s="45" t="s">
        <v>3503</v>
      </c>
      <c r="H1176" s="43">
        <v>2095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3497</v>
      </c>
      <c r="F1177" t="s">
        <v>3018</v>
      </c>
      <c r="G1177" s="45" t="s">
        <v>3504</v>
      </c>
      <c r="H1177" s="43">
        <v>2096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3054</v>
      </c>
      <c r="E1178" s="1" t="s">
        <v>3638</v>
      </c>
      <c r="F1178" t="s">
        <v>3018</v>
      </c>
      <c r="G1178" s="45" t="s">
        <v>3638</v>
      </c>
      <c r="H1178" s="43">
        <v>2097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3491</v>
      </c>
      <c r="F1179" t="s">
        <v>3019</v>
      </c>
      <c r="G1179" s="45" t="s">
        <v>3498</v>
      </c>
      <c r="H1179" s="43">
        <v>2098</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3055</v>
      </c>
      <c r="E1180" s="1" t="s">
        <v>3492</v>
      </c>
      <c r="F1180" t="s">
        <v>3019</v>
      </c>
      <c r="G1180" s="45" t="s">
        <v>3499</v>
      </c>
      <c r="H1180" s="43">
        <v>2099</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ref="C1181:C1244" si="46">C$1115</f>
        <v>Fraction of Eligible Industrial Energy Use Shifted to Hydrogen</v>
      </c>
      <c r="D1181" s="6" t="s">
        <v>3055</v>
      </c>
      <c r="E1181" s="1" t="s">
        <v>3493</v>
      </c>
      <c r="F1181" t="s">
        <v>3019</v>
      </c>
      <c r="G1181" s="45" t="s">
        <v>3500</v>
      </c>
      <c r="H1181" s="43">
        <v>2100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3494</v>
      </c>
      <c r="F1182" t="s">
        <v>3019</v>
      </c>
      <c r="G1182" s="45" t="s">
        <v>3501</v>
      </c>
      <c r="H1182" s="43">
        <v>2101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3495</v>
      </c>
      <c r="F1183" t="s">
        <v>3019</v>
      </c>
      <c r="G1183" s="45" t="s">
        <v>3502</v>
      </c>
      <c r="H1183" s="43">
        <v>2102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3496</v>
      </c>
      <c r="F1184" t="s">
        <v>3019</v>
      </c>
      <c r="G1184" s="45" t="s">
        <v>3503</v>
      </c>
      <c r="H1184" s="43">
        <v>2103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3497</v>
      </c>
      <c r="F1185" t="s">
        <v>3019</v>
      </c>
      <c r="G1185" s="45" t="s">
        <v>3504</v>
      </c>
      <c r="H1185" s="43">
        <v>2104</v>
      </c>
      <c r="I1185" s="324" t="s">
        <v>44</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3055</v>
      </c>
      <c r="E1186" s="1" t="s">
        <v>3638</v>
      </c>
      <c r="F1186" t="s">
        <v>3019</v>
      </c>
      <c r="G1186" s="45" t="s">
        <v>3638</v>
      </c>
      <c r="H1186" s="43">
        <v>2105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3491</v>
      </c>
      <c r="F1187" t="s">
        <v>2574</v>
      </c>
      <c r="G1187" s="45" t="s">
        <v>3498</v>
      </c>
      <c r="H1187" s="43">
        <v>2106</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3492</v>
      </c>
      <c r="F1188" t="s">
        <v>2574</v>
      </c>
      <c r="G1188" s="45" t="s">
        <v>3499</v>
      </c>
      <c r="H1188" s="43">
        <v>2107</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3493</v>
      </c>
      <c r="F1189" t="s">
        <v>2574</v>
      </c>
      <c r="G1189" s="45" t="s">
        <v>3500</v>
      </c>
      <c r="H1189" s="43">
        <v>2108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3494</v>
      </c>
      <c r="F1190" t="s">
        <v>2574</v>
      </c>
      <c r="G1190" s="45" t="s">
        <v>3501</v>
      </c>
      <c r="H1190" s="43">
        <v>2109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3495</v>
      </c>
      <c r="F1191" t="s">
        <v>2574</v>
      </c>
      <c r="G1191" s="45" t="s">
        <v>3502</v>
      </c>
      <c r="H1191" s="43">
        <v>2110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3496</v>
      </c>
      <c r="F1192" t="s">
        <v>2574</v>
      </c>
      <c r="G1192" s="45" t="s">
        <v>3503</v>
      </c>
      <c r="H1192" s="43">
        <v>2111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3497</v>
      </c>
      <c r="F1193" t="s">
        <v>2574</v>
      </c>
      <c r="G1193" s="45" t="s">
        <v>3504</v>
      </c>
      <c r="H1193" s="43">
        <v>2112</v>
      </c>
      <c r="I1193" s="324" t="s">
        <v>44</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3056</v>
      </c>
      <c r="E1194" s="1" t="s">
        <v>3638</v>
      </c>
      <c r="F1194" t="s">
        <v>2574</v>
      </c>
      <c r="G1194" s="45" t="s">
        <v>3638</v>
      </c>
      <c r="H1194" s="43">
        <v>2113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3491</v>
      </c>
      <c r="F1195" t="s">
        <v>3020</v>
      </c>
      <c r="G1195" s="45" t="s">
        <v>3498</v>
      </c>
      <c r="H1195" s="43">
        <v>2114</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3492</v>
      </c>
      <c r="F1196" t="s">
        <v>3020</v>
      </c>
      <c r="G1196" s="45" t="s">
        <v>3499</v>
      </c>
      <c r="H1196" s="43">
        <v>2115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3493</v>
      </c>
      <c r="F1197" t="s">
        <v>3020</v>
      </c>
      <c r="G1197" s="45" t="s">
        <v>3500</v>
      </c>
      <c r="H1197" s="43">
        <v>2116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3494</v>
      </c>
      <c r="F1198" t="s">
        <v>3020</v>
      </c>
      <c r="G1198" s="45" t="s">
        <v>3501</v>
      </c>
      <c r="H1198" s="43">
        <v>2117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3495</v>
      </c>
      <c r="F1199" t="s">
        <v>3020</v>
      </c>
      <c r="G1199" s="45" t="s">
        <v>3502</v>
      </c>
      <c r="H1199" s="43">
        <v>2118</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3496</v>
      </c>
      <c r="F1200" t="s">
        <v>3020</v>
      </c>
      <c r="G1200" s="45" t="s">
        <v>3503</v>
      </c>
      <c r="H1200" s="43">
        <v>2119</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3497</v>
      </c>
      <c r="F1201" t="s">
        <v>3020</v>
      </c>
      <c r="G1201" s="45" t="s">
        <v>3504</v>
      </c>
      <c r="H1201" s="43">
        <v>2120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3057</v>
      </c>
      <c r="E1202" s="1" t="s">
        <v>3638</v>
      </c>
      <c r="F1202" t="s">
        <v>3020</v>
      </c>
      <c r="G1202" s="45" t="s">
        <v>3638</v>
      </c>
      <c r="H1202" s="43">
        <v>2121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3491</v>
      </c>
      <c r="F1203" t="s">
        <v>3021</v>
      </c>
      <c r="G1203" s="45" t="s">
        <v>3498</v>
      </c>
      <c r="H1203" s="43">
        <v>2122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3492</v>
      </c>
      <c r="F1204" t="s">
        <v>3021</v>
      </c>
      <c r="G1204" s="45" t="s">
        <v>3499</v>
      </c>
      <c r="H1204" s="43">
        <v>2123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3493</v>
      </c>
      <c r="F1205" t="s">
        <v>3021</v>
      </c>
      <c r="G1205" s="45" t="s">
        <v>3500</v>
      </c>
      <c r="H1205" s="43">
        <v>2124</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3494</v>
      </c>
      <c r="F1206" t="s">
        <v>3021</v>
      </c>
      <c r="G1206" s="45" t="s">
        <v>3501</v>
      </c>
      <c r="H1206" s="43">
        <v>2125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3495</v>
      </c>
      <c r="F1207" t="s">
        <v>3021</v>
      </c>
      <c r="G1207" s="45" t="s">
        <v>3502</v>
      </c>
      <c r="H1207" s="43">
        <v>2126</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3496</v>
      </c>
      <c r="F1208" t="s">
        <v>3021</v>
      </c>
      <c r="G1208" s="45" t="s">
        <v>3503</v>
      </c>
      <c r="H1208" s="43">
        <v>2127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3497</v>
      </c>
      <c r="F1209" t="s">
        <v>3021</v>
      </c>
      <c r="G1209" s="45" t="s">
        <v>3504</v>
      </c>
      <c r="H1209" s="43">
        <v>2128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3058</v>
      </c>
      <c r="E1210" s="1" t="s">
        <v>3638</v>
      </c>
      <c r="F1210" t="s">
        <v>3021</v>
      </c>
      <c r="G1210" s="45" t="s">
        <v>3638</v>
      </c>
      <c r="H1210" s="43">
        <v>2129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3491</v>
      </c>
      <c r="F1211" t="s">
        <v>3022</v>
      </c>
      <c r="G1211" s="45" t="s">
        <v>3498</v>
      </c>
      <c r="H1211" s="43">
        <v>2130</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3492</v>
      </c>
      <c r="F1212" t="s">
        <v>3022</v>
      </c>
      <c r="G1212" s="45" t="s">
        <v>3499</v>
      </c>
      <c r="H1212" s="43">
        <v>2131</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3493</v>
      </c>
      <c r="F1213" t="s">
        <v>3022</v>
      </c>
      <c r="G1213" s="45" t="s">
        <v>3500</v>
      </c>
      <c r="H1213" s="43">
        <v>2132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3494</v>
      </c>
      <c r="F1214" t="s">
        <v>3022</v>
      </c>
      <c r="G1214" s="45" t="s">
        <v>3501</v>
      </c>
      <c r="H1214" s="43">
        <v>2133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3495</v>
      </c>
      <c r="F1215" t="s">
        <v>3022</v>
      </c>
      <c r="G1215" s="45" t="s">
        <v>3502</v>
      </c>
      <c r="H1215" s="43">
        <v>2134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3496</v>
      </c>
      <c r="F1216" t="s">
        <v>3022</v>
      </c>
      <c r="G1216" s="45" t="s">
        <v>3503</v>
      </c>
      <c r="H1216" s="43">
        <v>2135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3497</v>
      </c>
      <c r="F1217" t="s">
        <v>3022</v>
      </c>
      <c r="G1217" s="45" t="s">
        <v>3504</v>
      </c>
      <c r="H1217" s="43">
        <v>2136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3059</v>
      </c>
      <c r="E1218" s="1" t="s">
        <v>3638</v>
      </c>
      <c r="F1218" t="s">
        <v>3022</v>
      </c>
      <c r="G1218" s="45" t="s">
        <v>3638</v>
      </c>
      <c r="H1218" s="43">
        <v>2137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3491</v>
      </c>
      <c r="F1219" t="s">
        <v>2575</v>
      </c>
      <c r="G1219" s="45" t="s">
        <v>3498</v>
      </c>
      <c r="H1219" s="43">
        <v>2138</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3492</v>
      </c>
      <c r="F1220" t="s">
        <v>2575</v>
      </c>
      <c r="G1220" s="45" t="s">
        <v>3499</v>
      </c>
      <c r="H1220" s="43">
        <v>2139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3493</v>
      </c>
      <c r="F1221" t="s">
        <v>2575</v>
      </c>
      <c r="G1221" s="45" t="s">
        <v>3500</v>
      </c>
      <c r="H1221" s="43">
        <v>2140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3494</v>
      </c>
      <c r="F1222" t="s">
        <v>2575</v>
      </c>
      <c r="G1222" s="45" t="s">
        <v>3501</v>
      </c>
      <c r="H1222" s="43">
        <v>2141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3495</v>
      </c>
      <c r="F1223" t="s">
        <v>2575</v>
      </c>
      <c r="G1223" s="45" t="s">
        <v>3502</v>
      </c>
      <c r="H1223" s="43">
        <v>2142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3496</v>
      </c>
      <c r="F1224" t="s">
        <v>2575</v>
      </c>
      <c r="G1224" s="45" t="s">
        <v>3503</v>
      </c>
      <c r="H1224" s="43">
        <v>2143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3497</v>
      </c>
      <c r="F1225" t="s">
        <v>2575</v>
      </c>
      <c r="G1225" s="45" t="s">
        <v>3504</v>
      </c>
      <c r="H1225" s="43">
        <v>2144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3060</v>
      </c>
      <c r="E1226" s="1" t="s">
        <v>3638</v>
      </c>
      <c r="F1226" t="s">
        <v>2575</v>
      </c>
      <c r="G1226" s="45" t="s">
        <v>3638</v>
      </c>
      <c r="H1226" s="43">
        <v>2145</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3491</v>
      </c>
      <c r="F1227" t="s">
        <v>3023</v>
      </c>
      <c r="G1227" s="45" t="s">
        <v>3498</v>
      </c>
      <c r="H1227" s="43">
        <v>2146</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3492</v>
      </c>
      <c r="F1228" t="s">
        <v>3023</v>
      </c>
      <c r="G1228" s="45" t="s">
        <v>3499</v>
      </c>
      <c r="H1228" s="43">
        <v>2147</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3493</v>
      </c>
      <c r="F1229" t="s">
        <v>3023</v>
      </c>
      <c r="G1229" s="45" t="s">
        <v>3500</v>
      </c>
      <c r="H1229" s="43">
        <v>2148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3494</v>
      </c>
      <c r="F1230" t="s">
        <v>3023</v>
      </c>
      <c r="G1230" s="45" t="s">
        <v>3501</v>
      </c>
      <c r="H1230" s="43">
        <v>2149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3495</v>
      </c>
      <c r="F1231" t="s">
        <v>3023</v>
      </c>
      <c r="G1231" s="45" t="s">
        <v>3502</v>
      </c>
      <c r="H1231" s="43">
        <v>2150</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3496</v>
      </c>
      <c r="F1232" t="s">
        <v>3023</v>
      </c>
      <c r="G1232" s="45" t="s">
        <v>3503</v>
      </c>
      <c r="H1232" s="43">
        <v>2151</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3497</v>
      </c>
      <c r="F1233" t="s">
        <v>3023</v>
      </c>
      <c r="G1233" s="45" t="s">
        <v>3504</v>
      </c>
      <c r="H1233" s="43">
        <v>2152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3061</v>
      </c>
      <c r="E1234" s="1" t="s">
        <v>3638</v>
      </c>
      <c r="F1234" t="s">
        <v>3023</v>
      </c>
      <c r="G1234" s="45" t="s">
        <v>3638</v>
      </c>
      <c r="H1234" s="43">
        <v>2153</v>
      </c>
      <c r="I1234" s="324" t="s">
        <v>44</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3491</v>
      </c>
      <c r="F1235" t="s">
        <v>3024</v>
      </c>
      <c r="G1235" s="45" t="s">
        <v>3498</v>
      </c>
      <c r="H1235" s="43">
        <v>2154</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3492</v>
      </c>
      <c r="F1236" t="s">
        <v>3024</v>
      </c>
      <c r="G1236" s="45" t="s">
        <v>3499</v>
      </c>
      <c r="H1236" s="43">
        <v>2155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3493</v>
      </c>
      <c r="F1237" t="s">
        <v>3024</v>
      </c>
      <c r="G1237" s="45" t="s">
        <v>3500</v>
      </c>
      <c r="H1237" s="43">
        <v>2156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3494</v>
      </c>
      <c r="F1238" t="s">
        <v>3024</v>
      </c>
      <c r="G1238" s="45" t="s">
        <v>3501</v>
      </c>
      <c r="H1238" s="43">
        <v>2157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3495</v>
      </c>
      <c r="F1239" t="s">
        <v>3024</v>
      </c>
      <c r="G1239" s="45" t="s">
        <v>3502</v>
      </c>
      <c r="H1239" s="43">
        <v>2158</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3496</v>
      </c>
      <c r="F1240" t="s">
        <v>3024</v>
      </c>
      <c r="G1240" s="45" t="s">
        <v>3503</v>
      </c>
      <c r="H1240" s="43">
        <v>2159</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3497</v>
      </c>
      <c r="F1241" t="s">
        <v>3024</v>
      </c>
      <c r="G1241" s="45" t="s">
        <v>3504</v>
      </c>
      <c r="H1241" s="43">
        <v>2160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3062</v>
      </c>
      <c r="E1242" s="1" t="s">
        <v>3638</v>
      </c>
      <c r="F1242" t="s">
        <v>3024</v>
      </c>
      <c r="G1242" s="45" t="s">
        <v>3638</v>
      </c>
      <c r="H1242" s="43">
        <v>2161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3491</v>
      </c>
      <c r="F1243" t="s">
        <v>3025</v>
      </c>
      <c r="G1243" s="45" t="s">
        <v>3498</v>
      </c>
      <c r="H1243" s="43">
        <v>2162</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3063</v>
      </c>
      <c r="E1244" s="1" t="s">
        <v>3492</v>
      </c>
      <c r="F1244" t="s">
        <v>3025</v>
      </c>
      <c r="G1244" s="45" t="s">
        <v>3499</v>
      </c>
      <c r="H1244" s="43">
        <v>2163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ref="C1245:C1308" si="47">C$1115</f>
        <v>Fraction of Eligible Industrial Energy Use Shifted to Hydrogen</v>
      </c>
      <c r="D1245" s="6" t="s">
        <v>3063</v>
      </c>
      <c r="E1245" s="1" t="s">
        <v>3493</v>
      </c>
      <c r="F1245" t="s">
        <v>3025</v>
      </c>
      <c r="G1245" s="45" t="s">
        <v>3500</v>
      </c>
      <c r="H1245" s="43">
        <v>2164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3494</v>
      </c>
      <c r="F1246" t="s">
        <v>3025</v>
      </c>
      <c r="G1246" s="45" t="s">
        <v>3501</v>
      </c>
      <c r="H1246" s="43">
        <v>2165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3495</v>
      </c>
      <c r="F1247" t="s">
        <v>3025</v>
      </c>
      <c r="G1247" s="45" t="s">
        <v>3502</v>
      </c>
      <c r="H1247" s="43">
        <v>2166</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3496</v>
      </c>
      <c r="F1248" t="s">
        <v>3025</v>
      </c>
      <c r="G1248" s="45" t="s">
        <v>3503</v>
      </c>
      <c r="H1248" s="43">
        <v>2167</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3497</v>
      </c>
      <c r="F1249" t="s">
        <v>3025</v>
      </c>
      <c r="G1249" s="45" t="s">
        <v>3504</v>
      </c>
      <c r="H1249" s="43">
        <v>2168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3063</v>
      </c>
      <c r="E1250" s="1" t="s">
        <v>3638</v>
      </c>
      <c r="F1250" t="s">
        <v>3025</v>
      </c>
      <c r="G1250" s="45" t="s">
        <v>3638</v>
      </c>
      <c r="H1250" s="43">
        <v>2169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3491</v>
      </c>
      <c r="F1251" t="s">
        <v>3026</v>
      </c>
      <c r="G1251" s="45" t="s">
        <v>3498</v>
      </c>
      <c r="H1251" s="43">
        <v>2170</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3492</v>
      </c>
      <c r="F1252" t="s">
        <v>3026</v>
      </c>
      <c r="G1252" s="45" t="s">
        <v>3499</v>
      </c>
      <c r="H1252" s="43">
        <v>2171</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3493</v>
      </c>
      <c r="F1253" t="s">
        <v>3026</v>
      </c>
      <c r="G1253" s="45" t="s">
        <v>3500</v>
      </c>
      <c r="H1253" s="43">
        <v>2172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3494</v>
      </c>
      <c r="F1254" t="s">
        <v>3026</v>
      </c>
      <c r="G1254" s="45" t="s">
        <v>3501</v>
      </c>
      <c r="H1254" s="43">
        <v>2173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3495</v>
      </c>
      <c r="F1255" t="s">
        <v>3026</v>
      </c>
      <c r="G1255" s="45" t="s">
        <v>3502</v>
      </c>
      <c r="H1255" s="43">
        <v>2174</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3496</v>
      </c>
      <c r="F1256" t="s">
        <v>3026</v>
      </c>
      <c r="G1256" s="45" t="s">
        <v>3503</v>
      </c>
      <c r="H1256" s="43">
        <v>2175</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3497</v>
      </c>
      <c r="F1257" t="s">
        <v>3026</v>
      </c>
      <c r="G1257" s="45" t="s">
        <v>3504</v>
      </c>
      <c r="H1257" s="43">
        <v>2176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3064</v>
      </c>
      <c r="E1258" s="1" t="s">
        <v>3638</v>
      </c>
      <c r="F1258" t="s">
        <v>3026</v>
      </c>
      <c r="G1258" s="45" t="s">
        <v>3638</v>
      </c>
      <c r="H1258" s="43">
        <v>2177</v>
      </c>
      <c r="I1258" s="324" t="s">
        <v>44</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3491</v>
      </c>
      <c r="F1259" t="s">
        <v>3027</v>
      </c>
      <c r="G1259" s="45" t="s">
        <v>3498</v>
      </c>
      <c r="H1259" s="43">
        <v>2178</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3492</v>
      </c>
      <c r="F1260" t="s">
        <v>3027</v>
      </c>
      <c r="G1260" s="45" t="s">
        <v>3499</v>
      </c>
      <c r="H1260" s="43">
        <v>2179</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3493</v>
      </c>
      <c r="F1261" t="s">
        <v>3027</v>
      </c>
      <c r="G1261" s="45" t="s">
        <v>3500</v>
      </c>
      <c r="H1261" s="43">
        <v>2180</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3494</v>
      </c>
      <c r="F1262" t="s">
        <v>3027</v>
      </c>
      <c r="G1262" s="45" t="s">
        <v>3501</v>
      </c>
      <c r="H1262" s="43">
        <v>2181</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3495</v>
      </c>
      <c r="F1263" t="s">
        <v>3027</v>
      </c>
      <c r="G1263" s="45" t="s">
        <v>3502</v>
      </c>
      <c r="H1263" s="43">
        <v>2182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3496</v>
      </c>
      <c r="F1264" t="s">
        <v>3027</v>
      </c>
      <c r="G1264" s="45" t="s">
        <v>3503</v>
      </c>
      <c r="H1264" s="43">
        <v>2183</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3497</v>
      </c>
      <c r="F1265" t="s">
        <v>3027</v>
      </c>
      <c r="G1265" s="45" t="s">
        <v>3504</v>
      </c>
      <c r="H1265" s="43">
        <v>2184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3065</v>
      </c>
      <c r="E1266" s="1" t="s">
        <v>3638</v>
      </c>
      <c r="F1266" t="s">
        <v>3027</v>
      </c>
      <c r="G1266" s="45" t="s">
        <v>3638</v>
      </c>
      <c r="H1266" s="43">
        <v>2185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3491</v>
      </c>
      <c r="F1267" t="s">
        <v>3028</v>
      </c>
      <c r="G1267" s="45" t="s">
        <v>3498</v>
      </c>
      <c r="H1267" s="43">
        <v>2186</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3492</v>
      </c>
      <c r="F1268" t="s">
        <v>3028</v>
      </c>
      <c r="G1268" s="45" t="s">
        <v>3499</v>
      </c>
      <c r="H1268" s="43">
        <v>2187</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3493</v>
      </c>
      <c r="F1269" t="s">
        <v>3028</v>
      </c>
      <c r="G1269" s="45" t="s">
        <v>3500</v>
      </c>
      <c r="H1269" s="43">
        <v>2188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3494</v>
      </c>
      <c r="F1270" t="s">
        <v>3028</v>
      </c>
      <c r="G1270" s="45" t="s">
        <v>3501</v>
      </c>
      <c r="H1270" s="43">
        <v>2189</v>
      </c>
      <c r="I1270" s="324" t="s">
        <v>43</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3495</v>
      </c>
      <c r="F1271" t="s">
        <v>3028</v>
      </c>
      <c r="G1271" s="45" t="s">
        <v>3502</v>
      </c>
      <c r="H1271" s="43">
        <v>2190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3496</v>
      </c>
      <c r="F1272" t="s">
        <v>3028</v>
      </c>
      <c r="G1272" s="45" t="s">
        <v>3503</v>
      </c>
      <c r="H1272" s="43">
        <v>2191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3497</v>
      </c>
      <c r="F1273" t="s">
        <v>3028</v>
      </c>
      <c r="G1273" s="45" t="s">
        <v>3504</v>
      </c>
      <c r="H1273" s="43">
        <v>2192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3066</v>
      </c>
      <c r="E1274" s="1" t="s">
        <v>3638</v>
      </c>
      <c r="F1274" t="s">
        <v>3028</v>
      </c>
      <c r="G1274" s="45" t="s">
        <v>3638</v>
      </c>
      <c r="H1274" s="43">
        <v>2193</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3491</v>
      </c>
      <c r="F1275" t="s">
        <v>3029</v>
      </c>
      <c r="G1275" s="45" t="s">
        <v>3498</v>
      </c>
      <c r="H1275" s="43">
        <v>2194</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3492</v>
      </c>
      <c r="F1276" t="s">
        <v>3029</v>
      </c>
      <c r="G1276" s="45" t="s">
        <v>3499</v>
      </c>
      <c r="H1276" s="43">
        <v>2195</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3493</v>
      </c>
      <c r="F1277" t="s">
        <v>3029</v>
      </c>
      <c r="G1277" s="45" t="s">
        <v>3500</v>
      </c>
      <c r="H1277" s="43">
        <v>2196</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3494</v>
      </c>
      <c r="F1278" t="s">
        <v>3029</v>
      </c>
      <c r="G1278" s="45" t="s">
        <v>3501</v>
      </c>
      <c r="H1278" s="43">
        <v>2197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3495</v>
      </c>
      <c r="F1279" t="s">
        <v>3029</v>
      </c>
      <c r="G1279" s="45" t="s">
        <v>3502</v>
      </c>
      <c r="H1279" s="43">
        <v>2198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3496</v>
      </c>
      <c r="F1280" t="s">
        <v>3029</v>
      </c>
      <c r="G1280" s="45" t="s">
        <v>3503</v>
      </c>
      <c r="H1280" s="43">
        <v>2199</v>
      </c>
      <c r="I1280" s="324" t="s">
        <v>43</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3497</v>
      </c>
      <c r="F1281" t="s">
        <v>3029</v>
      </c>
      <c r="G1281" s="45" t="s">
        <v>3504</v>
      </c>
      <c r="H1281" s="43">
        <v>2200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3067</v>
      </c>
      <c r="E1282" s="1" t="s">
        <v>3638</v>
      </c>
      <c r="F1282" t="s">
        <v>3029</v>
      </c>
      <c r="G1282" s="45" t="s">
        <v>3638</v>
      </c>
      <c r="H1282" s="43">
        <v>2201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3491</v>
      </c>
      <c r="F1283" t="s">
        <v>3030</v>
      </c>
      <c r="G1283" s="45" t="s">
        <v>3498</v>
      </c>
      <c r="H1283" s="43">
        <v>2202</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3492</v>
      </c>
      <c r="F1284" t="s">
        <v>3030</v>
      </c>
      <c r="G1284" s="45" t="s">
        <v>3499</v>
      </c>
      <c r="H1284" s="43">
        <v>2203</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3493</v>
      </c>
      <c r="F1285" t="s">
        <v>3030</v>
      </c>
      <c r="G1285" s="45" t="s">
        <v>3500</v>
      </c>
      <c r="H1285" s="43">
        <v>2204</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3494</v>
      </c>
      <c r="F1286" t="s">
        <v>3030</v>
      </c>
      <c r="G1286" s="45" t="s">
        <v>3501</v>
      </c>
      <c r="H1286" s="43">
        <v>2205</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3495</v>
      </c>
      <c r="F1287" t="s">
        <v>3030</v>
      </c>
      <c r="G1287" s="45" t="s">
        <v>3502</v>
      </c>
      <c r="H1287" s="43">
        <v>2206</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3496</v>
      </c>
      <c r="F1288" t="s">
        <v>3030</v>
      </c>
      <c r="G1288" s="45" t="s">
        <v>3503</v>
      </c>
      <c r="H1288" s="43">
        <v>2207</v>
      </c>
      <c r="I1288" s="324" t="s">
        <v>43</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3497</v>
      </c>
      <c r="F1289" t="s">
        <v>3030</v>
      </c>
      <c r="G1289" s="45" t="s">
        <v>3504</v>
      </c>
      <c r="H1289" s="43">
        <v>2208</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3068</v>
      </c>
      <c r="E1290" s="1" t="s">
        <v>3638</v>
      </c>
      <c r="F1290" t="s">
        <v>3030</v>
      </c>
      <c r="G1290" s="45" t="s">
        <v>3638</v>
      </c>
      <c r="H1290" s="43">
        <v>2209</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3491</v>
      </c>
      <c r="F1291" t="s">
        <v>3031</v>
      </c>
      <c r="G1291" s="45" t="s">
        <v>3498</v>
      </c>
      <c r="H1291" s="43">
        <v>2210</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3492</v>
      </c>
      <c r="F1292" t="s">
        <v>3031</v>
      </c>
      <c r="G1292" s="45" t="s">
        <v>3499</v>
      </c>
      <c r="H1292" s="43">
        <v>2211</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3493</v>
      </c>
      <c r="F1293" t="s">
        <v>3031</v>
      </c>
      <c r="G1293" s="45" t="s">
        <v>3500</v>
      </c>
      <c r="H1293" s="43">
        <v>2212</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3494</v>
      </c>
      <c r="F1294" t="s">
        <v>3031</v>
      </c>
      <c r="G1294" s="45" t="s">
        <v>3501</v>
      </c>
      <c r="H1294" s="43">
        <v>2213</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3495</v>
      </c>
      <c r="F1295" t="s">
        <v>3031</v>
      </c>
      <c r="G1295" s="45" t="s">
        <v>3502</v>
      </c>
      <c r="H1295" s="43">
        <v>2214</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3496</v>
      </c>
      <c r="F1296" t="s">
        <v>3031</v>
      </c>
      <c r="G1296" s="45" t="s">
        <v>3503</v>
      </c>
      <c r="H1296" s="43">
        <v>2215</v>
      </c>
      <c r="I1296" s="324" t="s">
        <v>43</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3497</v>
      </c>
      <c r="F1297" t="s">
        <v>3031</v>
      </c>
      <c r="G1297" s="45" t="s">
        <v>3504</v>
      </c>
      <c r="H1297" s="43">
        <v>2216</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3069</v>
      </c>
      <c r="E1298" s="1" t="s">
        <v>3638</v>
      </c>
      <c r="F1298" t="s">
        <v>3031</v>
      </c>
      <c r="G1298" s="45" t="s">
        <v>3638</v>
      </c>
      <c r="H1298" s="43">
        <v>2217</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3491</v>
      </c>
      <c r="F1299" t="s">
        <v>3073</v>
      </c>
      <c r="G1299" s="45" t="s">
        <v>3498</v>
      </c>
      <c r="H1299" s="43">
        <v>2218</v>
      </c>
      <c r="I1299" s="324" t="s">
        <v>43</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3492</v>
      </c>
      <c r="F1300" t="s">
        <v>3073</v>
      </c>
      <c r="G1300" s="45" t="s">
        <v>3499</v>
      </c>
      <c r="H1300" s="43">
        <v>2219</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3493</v>
      </c>
      <c r="F1301" t="s">
        <v>3073</v>
      </c>
      <c r="G1301" s="45" t="s">
        <v>3500</v>
      </c>
      <c r="H1301" s="43">
        <v>2220</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3494</v>
      </c>
      <c r="F1302" t="s">
        <v>3073</v>
      </c>
      <c r="G1302" s="45" t="s">
        <v>3501</v>
      </c>
      <c r="H1302" s="43">
        <v>2221</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3495</v>
      </c>
      <c r="F1303" t="s">
        <v>3073</v>
      </c>
      <c r="G1303" s="45" t="s">
        <v>3502</v>
      </c>
      <c r="H1303" s="43">
        <v>2222</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3496</v>
      </c>
      <c r="F1304" t="s">
        <v>3073</v>
      </c>
      <c r="G1304" s="45" t="s">
        <v>3503</v>
      </c>
      <c r="H1304" s="43">
        <v>2223</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3497</v>
      </c>
      <c r="F1305" t="s">
        <v>3073</v>
      </c>
      <c r="G1305" s="45" t="s">
        <v>3504</v>
      </c>
      <c r="H1305" s="43">
        <v>2224</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3070</v>
      </c>
      <c r="E1306" s="1" t="s">
        <v>3638</v>
      </c>
      <c r="F1306" t="s">
        <v>3073</v>
      </c>
      <c r="G1306" s="45" t="s">
        <v>3638</v>
      </c>
      <c r="H1306" s="43">
        <v>2225</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3491</v>
      </c>
      <c r="F1307" t="s">
        <v>3032</v>
      </c>
      <c r="G1307" s="45" t="s">
        <v>3498</v>
      </c>
      <c r="H1307" s="43">
        <v>2226</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7"/>
        <v>Fraction of Eligible Industrial Energy Use Shifted to Hydrogen</v>
      </c>
      <c r="D1308" s="6" t="s">
        <v>3071</v>
      </c>
      <c r="E1308" s="1" t="s">
        <v>3492</v>
      </c>
      <c r="F1308" t="s">
        <v>3032</v>
      </c>
      <c r="G1308" s="45" t="s">
        <v>3499</v>
      </c>
      <c r="H1308" s="43">
        <v>2227</v>
      </c>
      <c r="I1308" s="324" t="s">
        <v>43</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ref="C1309:C1314" si="48">C$1115</f>
        <v>Fraction of Eligible Industrial Energy Use Shifted to Hydrogen</v>
      </c>
      <c r="D1309" s="6" t="s">
        <v>3071</v>
      </c>
      <c r="E1309" s="1" t="s">
        <v>3493</v>
      </c>
      <c r="F1309" t="s">
        <v>3032</v>
      </c>
      <c r="G1309" s="45" t="s">
        <v>3500</v>
      </c>
      <c r="H1309" s="43">
        <v>2228</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3494</v>
      </c>
      <c r="F1310" t="s">
        <v>3032</v>
      </c>
      <c r="G1310" s="45" t="s">
        <v>3501</v>
      </c>
      <c r="H1310" s="43">
        <v>2229</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3495</v>
      </c>
      <c r="F1311" t="s">
        <v>3032</v>
      </c>
      <c r="G1311" s="45" t="s">
        <v>3502</v>
      </c>
      <c r="H1311" s="43">
        <v>2230</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3496</v>
      </c>
      <c r="F1312" t="s">
        <v>3032</v>
      </c>
      <c r="G1312" s="45" t="s">
        <v>3503</v>
      </c>
      <c r="H1312" s="43">
        <v>2231</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3497</v>
      </c>
      <c r="F1313" t="s">
        <v>3032</v>
      </c>
      <c r="G1313" s="45" t="s">
        <v>3504</v>
      </c>
      <c r="H1313" s="43">
        <v>2232</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Hydrogen Combustion</v>
      </c>
      <c r="C1314" s="254" t="str">
        <f t="shared" si="48"/>
        <v>Fraction of Eligible Industrial Energy Use Shifted to Hydrogen</v>
      </c>
      <c r="D1314" s="6" t="s">
        <v>3071</v>
      </c>
      <c r="E1314" s="1" t="s">
        <v>3638</v>
      </c>
      <c r="F1314" t="s">
        <v>3032</v>
      </c>
      <c r="G1314" s="45" t="s">
        <v>3638</v>
      </c>
      <c r="H1314" s="43">
        <v>2233</v>
      </c>
      <c r="I1314" s="324" t="s">
        <v>44</v>
      </c>
      <c r="J1314" s="255" t="str">
        <f>IF(ISBLANK(INDEX('Policy Characteristics'!D:D,MATCH($C1314,'Policy Characteristics'!$C:$C,0))),"",INDEX('Policy Characteristics'!D:D,MATCH($C1314,'Policy Characteristics'!$C:$C,0)))</f>
        <v>Hydrogen Combustion</v>
      </c>
      <c r="K1314" s="254" t="str">
        <f>IF(ISBLANK(INDEX('Policy Characteristics'!E:E,MATCH($C1314,'Policy Characteristics'!$C:$C,0))),"",INDEX('Policy Characteristics'!E:E,MATCH($C1314,'Policy Characteristics'!$C:$C,0)))</f>
        <v>indst shift to hydrogen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fuel shifted</v>
      </c>
      <c r="P1314" s="254"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4" t="str">
        <f>IF(ISBLANK(INDEX('Policy Characteristics'!K:K,MATCH($C1314,'Policy Characteristics'!$C:$C,0))),"",INDEX('Policy Characteristics'!K:K,MATCH($C1314,'Policy Characteristics'!$C:$C,0)))</f>
        <v>industry-ag-main.html#fuel-switching</v>
      </c>
      <c r="R1314" s="254" t="str">
        <f>IF(ISBLANK(INDEX('Policy Characteristics'!L:L,MATCH($C1314,'Policy Characteristics'!$C:$C,0))),"",INDEX('Policy Characteristics'!L:L,MATCH($C1314,'Policy Characteristics'!$C:$C,0)))</f>
        <v>industry-elec-and-hydrogen.html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Improved System Design</v>
      </c>
      <c r="C1315" t="s">
        <v>283</v>
      </c>
      <c r="D1315" s="45"/>
      <c r="E1315" s="45"/>
      <c r="F1315" s="45"/>
      <c r="G1315" s="45"/>
      <c r="H1315" s="43">
        <v>54</v>
      </c>
      <c r="I1315" s="324" t="s">
        <v>43</v>
      </c>
      <c r="J1315" s="255" t="str">
        <f>IF(ISBLANK(INDEX('Policy Characteristics'!D:D,MATCH($C1315,'Policy Characteristics'!$C:$C,0))),"",INDEX('Policy Characteristics'!D:D,MATCH($C1315,'Policy Characteristics'!$C:$C,0)))</f>
        <v>Improved System Design</v>
      </c>
      <c r="K1315" s="254" t="str">
        <f>IF(ISBLANK(INDEX('Policy Characteristics'!E:E,MATCH($C1315,'Policy Characteristics'!$C:$C,0))),"",INDEX('Policy Characteristics'!E:E,MATCH($C1315,'Policy Characteristics'!$C:$C,0)))</f>
        <v>indst system integration</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4" t="str">
        <f>IF(ISBLANK(INDEX('Policy Characteristics'!K:K,MATCH($C1315,'Policy Characteristics'!$C:$C,0))),"",INDEX('Policy Characteristics'!K:K,MATCH($C1315,'Policy Characteristics'!$C:$C,0)))</f>
        <v>industry-ag-main.html#system-integ</v>
      </c>
      <c r="R1315" s="254" t="str">
        <f>IF(ISBLANK(INDEX('Policy Characteristics'!L:L,MATCH($C1315,'Policy Characteristics'!$C:$C,0))),"",INDEX('Policy Characteristics'!L:L,MATCH($C1315,'Policy Characteristics'!$C:$C,0)))</f>
        <v>improved-system-design.html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t="s">
        <v>282</v>
      </c>
      <c r="D1316" s="45" t="s">
        <v>3047</v>
      </c>
      <c r="E1316" s="45" t="s">
        <v>2397</v>
      </c>
      <c r="F1316" t="s">
        <v>3072</v>
      </c>
      <c r="G1316" s="45" t="s">
        <v>2403</v>
      </c>
      <c r="H1316" s="43">
        <v>958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ref="C1317:C1380" si="49">C$1316</f>
        <v>Percentage Improvement in Eqpt Efficiency Standards above BAU</v>
      </c>
      <c r="D1317" s="45" t="s">
        <v>3047</v>
      </c>
      <c r="E1317" s="45" t="s">
        <v>2398</v>
      </c>
      <c r="F1317" t="s">
        <v>3072</v>
      </c>
      <c r="G1317" s="45" t="s">
        <v>2406</v>
      </c>
      <c r="H1317" s="43">
        <v>959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2399</v>
      </c>
      <c r="F1318" t="s">
        <v>3072</v>
      </c>
      <c r="G1318" s="45" t="s">
        <v>2407</v>
      </c>
      <c r="H1318" s="43">
        <v>960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2400</v>
      </c>
      <c r="F1319" t="s">
        <v>3072</v>
      </c>
      <c r="G1319" s="45" t="s">
        <v>2404</v>
      </c>
      <c r="H1319" s="43">
        <v>961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2401</v>
      </c>
      <c r="F1320" t="s">
        <v>3072</v>
      </c>
      <c r="G1320" s="45" t="s">
        <v>2405</v>
      </c>
      <c r="H1320" s="43">
        <v>962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2402</v>
      </c>
      <c r="F1321" t="s">
        <v>3072</v>
      </c>
      <c r="G1321" s="45" t="s">
        <v>2408</v>
      </c>
      <c r="H1321" s="43">
        <v>963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2701</v>
      </c>
      <c r="F1322" t="s">
        <v>3072</v>
      </c>
      <c r="G1322" s="45" t="s">
        <v>2704</v>
      </c>
      <c r="H1322" s="43">
        <v>964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2702</v>
      </c>
      <c r="F1323" t="s">
        <v>3072</v>
      </c>
      <c r="G1323" s="45" t="s">
        <v>2706</v>
      </c>
      <c r="H1323" s="43">
        <v>965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2703</v>
      </c>
      <c r="F1324" t="s">
        <v>3072</v>
      </c>
      <c r="G1324" s="45" t="s">
        <v>2707</v>
      </c>
      <c r="H1324" s="43">
        <v>966</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45" t="s">
        <v>3047</v>
      </c>
      <c r="E1325" s="45" t="s">
        <v>2700</v>
      </c>
      <c r="F1325" t="s">
        <v>3072</v>
      </c>
      <c r="G1325" s="45" t="s">
        <v>2705</v>
      </c>
      <c r="H1325" s="43">
        <v>967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2397</v>
      </c>
      <c r="F1326" t="s">
        <v>2754</v>
      </c>
      <c r="G1326" s="45" t="s">
        <v>2403</v>
      </c>
      <c r="H1326" s="43">
        <v>968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2398</v>
      </c>
      <c r="F1327" t="s">
        <v>2754</v>
      </c>
      <c r="G1327" s="45" t="s">
        <v>2406</v>
      </c>
      <c r="H1327" s="43">
        <v>969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2399</v>
      </c>
      <c r="F1328" t="s">
        <v>2754</v>
      </c>
      <c r="G1328" s="45" t="s">
        <v>2407</v>
      </c>
      <c r="H1328" s="43">
        <v>970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2400</v>
      </c>
      <c r="F1329" t="s">
        <v>2754</v>
      </c>
      <c r="G1329" s="45" t="s">
        <v>2404</v>
      </c>
      <c r="H1329" s="43">
        <v>971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2401</v>
      </c>
      <c r="F1330" t="s">
        <v>2754</v>
      </c>
      <c r="G1330" s="45" t="s">
        <v>2405</v>
      </c>
      <c r="H1330" s="43">
        <v>972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2402</v>
      </c>
      <c r="F1331" t="s">
        <v>2754</v>
      </c>
      <c r="G1331" s="45" t="s">
        <v>2408</v>
      </c>
      <c r="H1331" s="43">
        <v>973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2701</v>
      </c>
      <c r="F1332" t="s">
        <v>2754</v>
      </c>
      <c r="G1332" s="45" t="s">
        <v>2704</v>
      </c>
      <c r="H1332" s="43">
        <v>974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2702</v>
      </c>
      <c r="F1333" t="s">
        <v>2754</v>
      </c>
      <c r="G1333" s="45" t="s">
        <v>2706</v>
      </c>
      <c r="H1333" s="43">
        <v>975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2703</v>
      </c>
      <c r="F1334" t="s">
        <v>2754</v>
      </c>
      <c r="G1334" s="45" t="s">
        <v>2707</v>
      </c>
      <c r="H1334" s="43">
        <v>976</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3048</v>
      </c>
      <c r="E1335" s="45" t="s">
        <v>2700</v>
      </c>
      <c r="F1335" t="s">
        <v>2754</v>
      </c>
      <c r="G1335" s="45" t="s">
        <v>2705</v>
      </c>
      <c r="H1335" s="43">
        <v>977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2397</v>
      </c>
      <c r="F1336" t="s">
        <v>3013</v>
      </c>
      <c r="G1336" s="45" t="s">
        <v>2403</v>
      </c>
      <c r="H1336" s="43">
        <v>978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2398</v>
      </c>
      <c r="F1337" t="s">
        <v>3013</v>
      </c>
      <c r="G1337" s="45" t="s">
        <v>2406</v>
      </c>
      <c r="H1337" s="43">
        <v>979</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2399</v>
      </c>
      <c r="F1338" t="s">
        <v>3013</v>
      </c>
      <c r="G1338" s="45" t="s">
        <v>2407</v>
      </c>
      <c r="H1338" s="43">
        <v>980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2400</v>
      </c>
      <c r="F1339" t="s">
        <v>3013</v>
      </c>
      <c r="G1339" s="45" t="s">
        <v>2404</v>
      </c>
      <c r="H1339" s="43">
        <v>981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2401</v>
      </c>
      <c r="F1340" t="s">
        <v>3013</v>
      </c>
      <c r="G1340" s="45" t="s">
        <v>2405</v>
      </c>
      <c r="H1340" s="43">
        <v>982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2402</v>
      </c>
      <c r="F1341" t="s">
        <v>3013</v>
      </c>
      <c r="G1341" s="45" t="s">
        <v>2408</v>
      </c>
      <c r="H1341" s="43">
        <v>983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2701</v>
      </c>
      <c r="F1342" t="s">
        <v>3013</v>
      </c>
      <c r="G1342" s="45" t="s">
        <v>2704</v>
      </c>
      <c r="H1342" s="43">
        <v>984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2702</v>
      </c>
      <c r="F1343" t="s">
        <v>3013</v>
      </c>
      <c r="G1343" s="45" t="s">
        <v>2706</v>
      </c>
      <c r="H1343" s="43">
        <v>985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2703</v>
      </c>
      <c r="F1344" t="s">
        <v>3013</v>
      </c>
      <c r="G1344" s="45" t="s">
        <v>2707</v>
      </c>
      <c r="H1344" s="43">
        <v>986</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3049</v>
      </c>
      <c r="E1345" s="45" t="s">
        <v>2700</v>
      </c>
      <c r="F1345" t="s">
        <v>3013</v>
      </c>
      <c r="G1345" s="45" t="s">
        <v>2705</v>
      </c>
      <c r="H1345" s="43">
        <v>987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2397</v>
      </c>
      <c r="F1346" t="s">
        <v>3014</v>
      </c>
      <c r="G1346" s="45" t="s">
        <v>2403</v>
      </c>
      <c r="H1346" s="43">
        <v>988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2398</v>
      </c>
      <c r="F1347" t="s">
        <v>3014</v>
      </c>
      <c r="G1347" s="45" t="s">
        <v>2406</v>
      </c>
      <c r="H1347" s="43">
        <v>989</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2399</v>
      </c>
      <c r="F1348" t="s">
        <v>3014</v>
      </c>
      <c r="G1348" s="45" t="s">
        <v>2407</v>
      </c>
      <c r="H1348" s="43">
        <v>990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2400</v>
      </c>
      <c r="F1349" t="s">
        <v>3014</v>
      </c>
      <c r="G1349" s="45" t="s">
        <v>2404</v>
      </c>
      <c r="H1349" s="43">
        <v>991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2401</v>
      </c>
      <c r="F1350" t="s">
        <v>3014</v>
      </c>
      <c r="G1350" s="45" t="s">
        <v>2405</v>
      </c>
      <c r="H1350" s="43">
        <v>992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2402</v>
      </c>
      <c r="F1351" t="s">
        <v>3014</v>
      </c>
      <c r="G1351" s="45" t="s">
        <v>2408</v>
      </c>
      <c r="H1351" s="43">
        <v>993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2701</v>
      </c>
      <c r="F1352" t="s">
        <v>3014</v>
      </c>
      <c r="G1352" s="45" t="s">
        <v>2704</v>
      </c>
      <c r="H1352" s="43">
        <v>994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2702</v>
      </c>
      <c r="F1353" t="s">
        <v>3014</v>
      </c>
      <c r="G1353" s="45" t="s">
        <v>2706</v>
      </c>
      <c r="H1353" s="43">
        <v>995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2703</v>
      </c>
      <c r="F1354" t="s">
        <v>3014</v>
      </c>
      <c r="G1354" s="45" t="s">
        <v>2707</v>
      </c>
      <c r="H1354" s="43">
        <v>996</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3050</v>
      </c>
      <c r="E1355" s="45" t="s">
        <v>2700</v>
      </c>
      <c r="F1355" t="s">
        <v>3014</v>
      </c>
      <c r="G1355" s="45" t="s">
        <v>2705</v>
      </c>
      <c r="H1355" s="43">
        <v>997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2397</v>
      </c>
      <c r="F1356" t="s">
        <v>3015</v>
      </c>
      <c r="G1356" s="45" t="s">
        <v>2403</v>
      </c>
      <c r="H1356" s="43">
        <v>998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2398</v>
      </c>
      <c r="F1357" t="s">
        <v>3015</v>
      </c>
      <c r="G1357" s="45" t="s">
        <v>2406</v>
      </c>
      <c r="H1357" s="43">
        <v>999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2399</v>
      </c>
      <c r="F1358" t="s">
        <v>3015</v>
      </c>
      <c r="G1358" s="45" t="s">
        <v>2407</v>
      </c>
      <c r="H1358" s="43">
        <v>1000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2400</v>
      </c>
      <c r="F1359" t="s">
        <v>3015</v>
      </c>
      <c r="G1359" s="45" t="s">
        <v>2404</v>
      </c>
      <c r="H1359" s="43">
        <v>1001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2401</v>
      </c>
      <c r="F1360" t="s">
        <v>3015</v>
      </c>
      <c r="G1360" s="45" t="s">
        <v>2405</v>
      </c>
      <c r="H1360" s="43">
        <v>1002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2402</v>
      </c>
      <c r="F1361" t="s">
        <v>3015</v>
      </c>
      <c r="G1361" s="45" t="s">
        <v>2408</v>
      </c>
      <c r="H1361" s="43">
        <v>1003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2701</v>
      </c>
      <c r="F1362" t="s">
        <v>3015</v>
      </c>
      <c r="G1362" s="45" t="s">
        <v>2704</v>
      </c>
      <c r="H1362" s="43">
        <v>1004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2702</v>
      </c>
      <c r="F1363" t="s">
        <v>3015</v>
      </c>
      <c r="G1363" s="45" t="s">
        <v>2706</v>
      </c>
      <c r="H1363" s="43">
        <v>1005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2703</v>
      </c>
      <c r="F1364" t="s">
        <v>3015</v>
      </c>
      <c r="G1364" s="45" t="s">
        <v>2707</v>
      </c>
      <c r="H1364" s="43">
        <v>1006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3051</v>
      </c>
      <c r="E1365" s="45" t="s">
        <v>2700</v>
      </c>
      <c r="F1365" t="s">
        <v>3015</v>
      </c>
      <c r="G1365" s="45" t="s">
        <v>2705</v>
      </c>
      <c r="H1365" s="43">
        <v>1007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2397</v>
      </c>
      <c r="F1366" t="s">
        <v>3016</v>
      </c>
      <c r="G1366" s="45" t="s">
        <v>2403</v>
      </c>
      <c r="H1366" s="43">
        <v>1008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2398</v>
      </c>
      <c r="F1367" t="s">
        <v>3016</v>
      </c>
      <c r="G1367" s="45" t="s">
        <v>2406</v>
      </c>
      <c r="H1367" s="43">
        <v>1009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2399</v>
      </c>
      <c r="F1368" t="s">
        <v>3016</v>
      </c>
      <c r="G1368" s="45" t="s">
        <v>2407</v>
      </c>
      <c r="H1368" s="43">
        <v>1010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2400</v>
      </c>
      <c r="F1369" t="s">
        <v>3016</v>
      </c>
      <c r="G1369" s="45" t="s">
        <v>2404</v>
      </c>
      <c r="H1369" s="43">
        <v>1011</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2401</v>
      </c>
      <c r="F1370" t="s">
        <v>3016</v>
      </c>
      <c r="G1370" s="45" t="s">
        <v>2405</v>
      </c>
      <c r="H1370" s="43">
        <v>1012</v>
      </c>
      <c r="I1370" s="324" t="s">
        <v>43</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2402</v>
      </c>
      <c r="F1371" t="s">
        <v>3016</v>
      </c>
      <c r="G1371" s="45" t="s">
        <v>2408</v>
      </c>
      <c r="H1371" s="43">
        <v>1013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2701</v>
      </c>
      <c r="F1372" t="s">
        <v>3016</v>
      </c>
      <c r="G1372" s="45" t="s">
        <v>2704</v>
      </c>
      <c r="H1372" s="43">
        <v>1014</v>
      </c>
      <c r="I1372" s="324" t="s">
        <v>44</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2702</v>
      </c>
      <c r="F1373" t="s">
        <v>3016</v>
      </c>
      <c r="G1373" s="45" t="s">
        <v>2706</v>
      </c>
      <c r="H1373" s="43">
        <v>1015</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2703</v>
      </c>
      <c r="F1374" t="s">
        <v>3016</v>
      </c>
      <c r="G1374" s="45" t="s">
        <v>2707</v>
      </c>
      <c r="H1374" s="43">
        <v>1016</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3052</v>
      </c>
      <c r="E1375" s="45" t="s">
        <v>2700</v>
      </c>
      <c r="F1375" t="s">
        <v>3016</v>
      </c>
      <c r="G1375" s="45" t="s">
        <v>2705</v>
      </c>
      <c r="H1375" s="43">
        <v>1017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2397</v>
      </c>
      <c r="F1376" t="s">
        <v>3017</v>
      </c>
      <c r="G1376" s="45" t="s">
        <v>2403</v>
      </c>
      <c r="H1376" s="43">
        <v>1018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2398</v>
      </c>
      <c r="F1377" t="s">
        <v>3017</v>
      </c>
      <c r="G1377" s="45" t="s">
        <v>2406</v>
      </c>
      <c r="H1377" s="43">
        <v>1019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2399</v>
      </c>
      <c r="F1378" t="s">
        <v>3017</v>
      </c>
      <c r="G1378" s="45" t="s">
        <v>2407</v>
      </c>
      <c r="H1378" s="43">
        <v>1020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2400</v>
      </c>
      <c r="F1379" t="s">
        <v>3017</v>
      </c>
      <c r="G1379" s="45" t="s">
        <v>2404</v>
      </c>
      <c r="H1379" s="43">
        <v>1021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3053</v>
      </c>
      <c r="E1380" s="45" t="s">
        <v>2401</v>
      </c>
      <c r="F1380" t="s">
        <v>3017</v>
      </c>
      <c r="G1380" s="45" t="s">
        <v>2405</v>
      </c>
      <c r="H1380" s="43">
        <v>1022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ref="C1381:C1444" si="50">C$1316</f>
        <v>Percentage Improvement in Eqpt Efficiency Standards above BAU</v>
      </c>
      <c r="D1381" s="6" t="s">
        <v>3053</v>
      </c>
      <c r="E1381" s="45" t="s">
        <v>2402</v>
      </c>
      <c r="F1381" t="s">
        <v>3017</v>
      </c>
      <c r="G1381" s="45" t="s">
        <v>2408</v>
      </c>
      <c r="H1381" s="43">
        <v>1023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2701</v>
      </c>
      <c r="F1382" t="s">
        <v>3017</v>
      </c>
      <c r="G1382" s="45" t="s">
        <v>2704</v>
      </c>
      <c r="H1382" s="43">
        <v>1024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2702</v>
      </c>
      <c r="F1383" t="s">
        <v>3017</v>
      </c>
      <c r="G1383" s="45" t="s">
        <v>2706</v>
      </c>
      <c r="H1383" s="43">
        <v>1025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2703</v>
      </c>
      <c r="F1384" t="s">
        <v>3017</v>
      </c>
      <c r="G1384" s="45" t="s">
        <v>2707</v>
      </c>
      <c r="H1384" s="43">
        <v>1026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3053</v>
      </c>
      <c r="E1385" s="45" t="s">
        <v>2700</v>
      </c>
      <c r="F1385" t="s">
        <v>3017</v>
      </c>
      <c r="G1385" s="45" t="s">
        <v>2705</v>
      </c>
      <c r="H1385" s="43">
        <v>1027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2397</v>
      </c>
      <c r="F1386" t="s">
        <v>3018</v>
      </c>
      <c r="G1386" s="45" t="s">
        <v>2403</v>
      </c>
      <c r="H1386" s="43">
        <v>1028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2398</v>
      </c>
      <c r="F1387" t="s">
        <v>3018</v>
      </c>
      <c r="G1387" s="45" t="s">
        <v>2406</v>
      </c>
      <c r="H1387" s="43">
        <v>1029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2399</v>
      </c>
      <c r="F1388" t="s">
        <v>3018</v>
      </c>
      <c r="G1388" s="45" t="s">
        <v>2407</v>
      </c>
      <c r="H1388" s="43">
        <v>1030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2400</v>
      </c>
      <c r="F1389" t="s">
        <v>3018</v>
      </c>
      <c r="G1389" s="45" t="s">
        <v>2404</v>
      </c>
      <c r="H1389" s="43">
        <v>1031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2401</v>
      </c>
      <c r="F1390" t="s">
        <v>3018</v>
      </c>
      <c r="G1390" s="45" t="s">
        <v>2405</v>
      </c>
      <c r="H1390" s="43">
        <v>1032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2402</v>
      </c>
      <c r="F1391" t="s">
        <v>3018</v>
      </c>
      <c r="G1391" s="45" t="s">
        <v>2408</v>
      </c>
      <c r="H1391" s="43">
        <v>1033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2701</v>
      </c>
      <c r="F1392" t="s">
        <v>3018</v>
      </c>
      <c r="G1392" s="45" t="s">
        <v>2704</v>
      </c>
      <c r="H1392" s="43">
        <v>1034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2702</v>
      </c>
      <c r="F1393" t="s">
        <v>3018</v>
      </c>
      <c r="G1393" s="45" t="s">
        <v>2706</v>
      </c>
      <c r="H1393" s="43">
        <v>1035</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2703</v>
      </c>
      <c r="F1394" t="s">
        <v>3018</v>
      </c>
      <c r="G1394" s="45" t="s">
        <v>2707</v>
      </c>
      <c r="H1394" s="43">
        <v>1036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3054</v>
      </c>
      <c r="E1395" s="45" t="s">
        <v>2700</v>
      </c>
      <c r="F1395" t="s">
        <v>3018</v>
      </c>
      <c r="G1395" s="45" t="s">
        <v>2705</v>
      </c>
      <c r="H1395" s="43">
        <v>1037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2397</v>
      </c>
      <c r="F1396" t="s">
        <v>3019</v>
      </c>
      <c r="G1396" s="45" t="s">
        <v>2403</v>
      </c>
      <c r="H1396" s="43">
        <v>1038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2398</v>
      </c>
      <c r="F1397" t="s">
        <v>3019</v>
      </c>
      <c r="G1397" s="45" t="s">
        <v>2406</v>
      </c>
      <c r="H1397" s="43">
        <v>1039</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2399</v>
      </c>
      <c r="F1398" t="s">
        <v>3019</v>
      </c>
      <c r="G1398" s="45" t="s">
        <v>2407</v>
      </c>
      <c r="H1398" s="43">
        <v>1040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2400</v>
      </c>
      <c r="F1399" t="s">
        <v>3019</v>
      </c>
      <c r="G1399" s="45" t="s">
        <v>2404</v>
      </c>
      <c r="H1399" s="43">
        <v>1041</v>
      </c>
      <c r="I1399" s="324" t="s">
        <v>43</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2401</v>
      </c>
      <c r="F1400" t="s">
        <v>3019</v>
      </c>
      <c r="G1400" s="45" t="s">
        <v>2405</v>
      </c>
      <c r="H1400" s="43">
        <v>1042</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2402</v>
      </c>
      <c r="F1401" t="s">
        <v>3019</v>
      </c>
      <c r="G1401" s="45" t="s">
        <v>2408</v>
      </c>
      <c r="H1401" s="43">
        <v>1043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2701</v>
      </c>
      <c r="F1402" t="s">
        <v>3019</v>
      </c>
      <c r="G1402" s="45" t="s">
        <v>2704</v>
      </c>
      <c r="H1402" s="43">
        <v>1044</v>
      </c>
      <c r="I1402" s="324" t="s">
        <v>43</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2702</v>
      </c>
      <c r="F1403" t="s">
        <v>3019</v>
      </c>
      <c r="G1403" s="45" t="s">
        <v>2706</v>
      </c>
      <c r="H1403" s="43">
        <v>1045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2703</v>
      </c>
      <c r="F1404" t="s">
        <v>3019</v>
      </c>
      <c r="G1404" s="45" t="s">
        <v>2707</v>
      </c>
      <c r="H1404" s="43">
        <v>1046</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3055</v>
      </c>
      <c r="E1405" s="45" t="s">
        <v>2700</v>
      </c>
      <c r="F1405" t="s">
        <v>3019</v>
      </c>
      <c r="G1405" s="45" t="s">
        <v>2705</v>
      </c>
      <c r="H1405" s="43">
        <v>1047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2397</v>
      </c>
      <c r="F1406" t="s">
        <v>2574</v>
      </c>
      <c r="G1406" s="45" t="s">
        <v>2403</v>
      </c>
      <c r="H1406" s="43">
        <v>1048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2398</v>
      </c>
      <c r="F1407" t="s">
        <v>2574</v>
      </c>
      <c r="G1407" s="45" t="s">
        <v>2406</v>
      </c>
      <c r="H1407" s="43">
        <v>1049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2399</v>
      </c>
      <c r="F1408" t="s">
        <v>2574</v>
      </c>
      <c r="G1408" s="45" t="s">
        <v>2407</v>
      </c>
      <c r="H1408" s="43">
        <v>1050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2400</v>
      </c>
      <c r="F1409" t="s">
        <v>2574</v>
      </c>
      <c r="G1409" s="45" t="s">
        <v>2404</v>
      </c>
      <c r="H1409" s="43">
        <v>1051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2401</v>
      </c>
      <c r="F1410" t="s">
        <v>2574</v>
      </c>
      <c r="G1410" s="45" t="s">
        <v>2405</v>
      </c>
      <c r="H1410" s="43">
        <v>1052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2402</v>
      </c>
      <c r="F1411" t="s">
        <v>2574</v>
      </c>
      <c r="G1411" s="45" t="s">
        <v>2408</v>
      </c>
      <c r="H1411" s="43">
        <v>1053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2701</v>
      </c>
      <c r="F1412" t="s">
        <v>2574</v>
      </c>
      <c r="G1412" s="45" t="s">
        <v>2704</v>
      </c>
      <c r="H1412" s="43">
        <v>1054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2702</v>
      </c>
      <c r="F1413" t="s">
        <v>2574</v>
      </c>
      <c r="G1413" s="45" t="s">
        <v>2706</v>
      </c>
      <c r="H1413" s="43">
        <v>1055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2703</v>
      </c>
      <c r="F1414" t="s">
        <v>2574</v>
      </c>
      <c r="G1414" s="45" t="s">
        <v>2707</v>
      </c>
      <c r="H1414" s="43">
        <v>1056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3056</v>
      </c>
      <c r="E1415" s="45" t="s">
        <v>2700</v>
      </c>
      <c r="F1415" t="s">
        <v>2574</v>
      </c>
      <c r="G1415" s="45" t="s">
        <v>2705</v>
      </c>
      <c r="H1415" s="43">
        <v>1057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2397</v>
      </c>
      <c r="F1416" t="s">
        <v>3020</v>
      </c>
      <c r="G1416" s="45" t="s">
        <v>2403</v>
      </c>
      <c r="H1416" s="43">
        <v>1058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2398</v>
      </c>
      <c r="F1417" t="s">
        <v>3020</v>
      </c>
      <c r="G1417" s="45" t="s">
        <v>2406</v>
      </c>
      <c r="H1417" s="43">
        <v>1059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2399</v>
      </c>
      <c r="F1418" t="s">
        <v>3020</v>
      </c>
      <c r="G1418" s="45" t="s">
        <v>2407</v>
      </c>
      <c r="H1418" s="43">
        <v>1060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2400</v>
      </c>
      <c r="F1419" t="s">
        <v>3020</v>
      </c>
      <c r="G1419" s="45" t="s">
        <v>2404</v>
      </c>
      <c r="H1419" s="43">
        <v>1061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2401</v>
      </c>
      <c r="F1420" t="s">
        <v>3020</v>
      </c>
      <c r="G1420" s="45" t="s">
        <v>2405</v>
      </c>
      <c r="H1420" s="43">
        <v>1062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2402</v>
      </c>
      <c r="F1421" t="s">
        <v>3020</v>
      </c>
      <c r="G1421" s="45" t="s">
        <v>2408</v>
      </c>
      <c r="H1421" s="43">
        <v>1063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2701</v>
      </c>
      <c r="F1422" t="s">
        <v>3020</v>
      </c>
      <c r="G1422" s="45" t="s">
        <v>2704</v>
      </c>
      <c r="H1422" s="43">
        <v>1064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2702</v>
      </c>
      <c r="F1423" t="s">
        <v>3020</v>
      </c>
      <c r="G1423" s="45" t="s">
        <v>2706</v>
      </c>
      <c r="H1423" s="43">
        <v>1065</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2703</v>
      </c>
      <c r="F1424" t="s">
        <v>3020</v>
      </c>
      <c r="G1424" s="45" t="s">
        <v>2707</v>
      </c>
      <c r="H1424" s="43">
        <v>1066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3057</v>
      </c>
      <c r="E1425" s="45" t="s">
        <v>2700</v>
      </c>
      <c r="F1425" t="s">
        <v>3020</v>
      </c>
      <c r="G1425" s="45" t="s">
        <v>2705</v>
      </c>
      <c r="H1425" s="43">
        <v>1067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2397</v>
      </c>
      <c r="F1426" t="s">
        <v>3021</v>
      </c>
      <c r="G1426" s="45" t="s">
        <v>2403</v>
      </c>
      <c r="H1426" s="43">
        <v>1068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2398</v>
      </c>
      <c r="F1427" t="s">
        <v>3021</v>
      </c>
      <c r="G1427" s="45" t="s">
        <v>2406</v>
      </c>
      <c r="H1427" s="43">
        <v>1069</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2399</v>
      </c>
      <c r="F1428" t="s">
        <v>3021</v>
      </c>
      <c r="G1428" s="45" t="s">
        <v>2407</v>
      </c>
      <c r="H1428" s="43">
        <v>1070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2400</v>
      </c>
      <c r="F1429" t="s">
        <v>3021</v>
      </c>
      <c r="G1429" s="45" t="s">
        <v>2404</v>
      </c>
      <c r="H1429" s="43">
        <v>1071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2401</v>
      </c>
      <c r="F1430" t="s">
        <v>3021</v>
      </c>
      <c r="G1430" s="45" t="s">
        <v>2405</v>
      </c>
      <c r="H1430" s="43">
        <v>1072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2402</v>
      </c>
      <c r="F1431" t="s">
        <v>3021</v>
      </c>
      <c r="G1431" s="45" t="s">
        <v>2408</v>
      </c>
      <c r="H1431" s="43">
        <v>1073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2701</v>
      </c>
      <c r="F1432" t="s">
        <v>3021</v>
      </c>
      <c r="G1432" s="45" t="s">
        <v>2704</v>
      </c>
      <c r="H1432" s="43">
        <v>1074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2702</v>
      </c>
      <c r="F1433" t="s">
        <v>3021</v>
      </c>
      <c r="G1433" s="45" t="s">
        <v>2706</v>
      </c>
      <c r="H1433" s="43">
        <v>1075</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2703</v>
      </c>
      <c r="F1434" t="s">
        <v>3021</v>
      </c>
      <c r="G1434" s="45" t="s">
        <v>2707</v>
      </c>
      <c r="H1434" s="43">
        <v>1076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3058</v>
      </c>
      <c r="E1435" s="45" t="s">
        <v>2700</v>
      </c>
      <c r="F1435" t="s">
        <v>3021</v>
      </c>
      <c r="G1435" s="45" t="s">
        <v>2705</v>
      </c>
      <c r="H1435" s="43">
        <v>1077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2397</v>
      </c>
      <c r="F1436" t="s">
        <v>3022</v>
      </c>
      <c r="G1436" s="45" t="s">
        <v>2403</v>
      </c>
      <c r="H1436" s="43">
        <v>1078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2398</v>
      </c>
      <c r="F1437" t="s">
        <v>3022</v>
      </c>
      <c r="G1437" s="45" t="s">
        <v>2406</v>
      </c>
      <c r="H1437" s="43">
        <v>1079</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2399</v>
      </c>
      <c r="F1438" t="s">
        <v>3022</v>
      </c>
      <c r="G1438" s="45" t="s">
        <v>2407</v>
      </c>
      <c r="H1438" s="43">
        <v>1080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2400</v>
      </c>
      <c r="F1439" t="s">
        <v>3022</v>
      </c>
      <c r="G1439" s="45" t="s">
        <v>2404</v>
      </c>
      <c r="H1439" s="43">
        <v>1081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2401</v>
      </c>
      <c r="F1440" t="s">
        <v>3022</v>
      </c>
      <c r="G1440" s="45" t="s">
        <v>2405</v>
      </c>
      <c r="H1440" s="43">
        <v>1082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2402</v>
      </c>
      <c r="F1441" t="s">
        <v>3022</v>
      </c>
      <c r="G1441" s="45" t="s">
        <v>2408</v>
      </c>
      <c r="H1441" s="43">
        <v>1083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2701</v>
      </c>
      <c r="F1442" t="s">
        <v>3022</v>
      </c>
      <c r="G1442" s="45" t="s">
        <v>2704</v>
      </c>
      <c r="H1442" s="43">
        <v>1084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2702</v>
      </c>
      <c r="F1443" t="s">
        <v>3022</v>
      </c>
      <c r="G1443" s="45" t="s">
        <v>2706</v>
      </c>
      <c r="H1443" s="43">
        <v>1085</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3059</v>
      </c>
      <c r="E1444" s="45" t="s">
        <v>2703</v>
      </c>
      <c r="F1444" t="s">
        <v>3022</v>
      </c>
      <c r="G1444" s="45" t="s">
        <v>2707</v>
      </c>
      <c r="H1444" s="43">
        <v>1086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ref="C1445:C1508" si="51">C$1316</f>
        <v>Percentage Improvement in Eqpt Efficiency Standards above BAU</v>
      </c>
      <c r="D1445" s="6" t="s">
        <v>3059</v>
      </c>
      <c r="E1445" s="45" t="s">
        <v>2700</v>
      </c>
      <c r="F1445" t="s">
        <v>3022</v>
      </c>
      <c r="G1445" s="45" t="s">
        <v>2705</v>
      </c>
      <c r="H1445" s="43">
        <v>1087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2397</v>
      </c>
      <c r="F1446" t="s">
        <v>2575</v>
      </c>
      <c r="G1446" s="45" t="s">
        <v>2403</v>
      </c>
      <c r="H1446" s="43">
        <v>1088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2398</v>
      </c>
      <c r="F1447" t="s">
        <v>2575</v>
      </c>
      <c r="G1447" s="45" t="s">
        <v>2406</v>
      </c>
      <c r="H1447" s="43">
        <v>1089</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2399</v>
      </c>
      <c r="F1448" t="s">
        <v>2575</v>
      </c>
      <c r="G1448" s="45" t="s">
        <v>2407</v>
      </c>
      <c r="H1448" s="43">
        <v>1090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2400</v>
      </c>
      <c r="F1449" t="s">
        <v>2575</v>
      </c>
      <c r="G1449" s="45" t="s">
        <v>2404</v>
      </c>
      <c r="H1449" s="43">
        <v>1091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2401</v>
      </c>
      <c r="F1450" t="s">
        <v>2575</v>
      </c>
      <c r="G1450" s="45" t="s">
        <v>2405</v>
      </c>
      <c r="H1450" s="43">
        <v>1092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2402</v>
      </c>
      <c r="F1451" t="s">
        <v>2575</v>
      </c>
      <c r="G1451" s="45" t="s">
        <v>2408</v>
      </c>
      <c r="H1451" s="43">
        <v>1093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2701</v>
      </c>
      <c r="F1452" t="s">
        <v>2575</v>
      </c>
      <c r="G1452" s="45" t="s">
        <v>2704</v>
      </c>
      <c r="H1452" s="43">
        <v>1094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2702</v>
      </c>
      <c r="F1453" t="s">
        <v>2575</v>
      </c>
      <c r="G1453" s="45" t="s">
        <v>2706</v>
      </c>
      <c r="H1453" s="43">
        <v>1095</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2703</v>
      </c>
      <c r="F1454" t="s">
        <v>2575</v>
      </c>
      <c r="G1454" s="45" t="s">
        <v>2707</v>
      </c>
      <c r="H1454" s="43">
        <v>1096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3060</v>
      </c>
      <c r="E1455" s="45" t="s">
        <v>2700</v>
      </c>
      <c r="F1455" t="s">
        <v>2575</v>
      </c>
      <c r="G1455" s="45" t="s">
        <v>2705</v>
      </c>
      <c r="H1455" s="43">
        <v>1097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2397</v>
      </c>
      <c r="F1456" t="s">
        <v>3023</v>
      </c>
      <c r="G1456" s="45" t="s">
        <v>2403</v>
      </c>
      <c r="H1456" s="43">
        <v>1098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2398</v>
      </c>
      <c r="F1457" t="s">
        <v>3023</v>
      </c>
      <c r="G1457" s="45" t="s">
        <v>2406</v>
      </c>
      <c r="H1457" s="43">
        <v>1099</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2399</v>
      </c>
      <c r="F1458" t="s">
        <v>3023</v>
      </c>
      <c r="G1458" s="45" t="s">
        <v>2407</v>
      </c>
      <c r="H1458" s="43">
        <v>1100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2400</v>
      </c>
      <c r="F1459" t="s">
        <v>3023</v>
      </c>
      <c r="G1459" s="45" t="s">
        <v>2404</v>
      </c>
      <c r="H1459" s="43">
        <v>1101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2401</v>
      </c>
      <c r="F1460" t="s">
        <v>3023</v>
      </c>
      <c r="G1460" s="45" t="s">
        <v>2405</v>
      </c>
      <c r="H1460" s="43">
        <v>1102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2402</v>
      </c>
      <c r="F1461" t="s">
        <v>3023</v>
      </c>
      <c r="G1461" s="45" t="s">
        <v>2408</v>
      </c>
      <c r="H1461" s="43">
        <v>1103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2701</v>
      </c>
      <c r="F1462" t="s">
        <v>3023</v>
      </c>
      <c r="G1462" s="45" t="s">
        <v>2704</v>
      </c>
      <c r="H1462" s="43">
        <v>1104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2702</v>
      </c>
      <c r="F1463" t="s">
        <v>3023</v>
      </c>
      <c r="G1463" s="45" t="s">
        <v>2706</v>
      </c>
      <c r="H1463" s="43">
        <v>1105</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2703</v>
      </c>
      <c r="F1464" t="s">
        <v>3023</v>
      </c>
      <c r="G1464" s="45" t="s">
        <v>2707</v>
      </c>
      <c r="H1464" s="43">
        <v>1106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3061</v>
      </c>
      <c r="E1465" s="45" t="s">
        <v>2700</v>
      </c>
      <c r="F1465" t="s">
        <v>3023</v>
      </c>
      <c r="G1465" s="45" t="s">
        <v>2705</v>
      </c>
      <c r="H1465" s="43">
        <v>1107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2397</v>
      </c>
      <c r="F1466" t="s">
        <v>3024</v>
      </c>
      <c r="G1466" s="45" t="s">
        <v>2403</v>
      </c>
      <c r="H1466" s="43">
        <v>1108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2398</v>
      </c>
      <c r="F1467" t="s">
        <v>3024</v>
      </c>
      <c r="G1467" s="45" t="s">
        <v>2406</v>
      </c>
      <c r="H1467" s="43">
        <v>1109</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2399</v>
      </c>
      <c r="F1468" t="s">
        <v>3024</v>
      </c>
      <c r="G1468" s="45" t="s">
        <v>2407</v>
      </c>
      <c r="H1468" s="43">
        <v>1110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2400</v>
      </c>
      <c r="F1469" t="s">
        <v>3024</v>
      </c>
      <c r="G1469" s="45" t="s">
        <v>2404</v>
      </c>
      <c r="H1469" s="43">
        <v>1111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2401</v>
      </c>
      <c r="F1470" t="s">
        <v>3024</v>
      </c>
      <c r="G1470" s="45" t="s">
        <v>2405</v>
      </c>
      <c r="H1470" s="43">
        <v>1112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2402</v>
      </c>
      <c r="F1471" t="s">
        <v>3024</v>
      </c>
      <c r="G1471" s="45" t="s">
        <v>2408</v>
      </c>
      <c r="H1471" s="43">
        <v>1113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2701</v>
      </c>
      <c r="F1472" t="s">
        <v>3024</v>
      </c>
      <c r="G1472" s="45" t="s">
        <v>2704</v>
      </c>
      <c r="H1472" s="43">
        <v>1114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2702</v>
      </c>
      <c r="F1473" t="s">
        <v>3024</v>
      </c>
      <c r="G1473" s="45" t="s">
        <v>2706</v>
      </c>
      <c r="H1473" s="43">
        <v>1115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2703</v>
      </c>
      <c r="F1474" t="s">
        <v>3024</v>
      </c>
      <c r="G1474" s="45" t="s">
        <v>2707</v>
      </c>
      <c r="H1474" s="43">
        <v>1116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3062</v>
      </c>
      <c r="E1475" s="45" t="s">
        <v>2700</v>
      </c>
      <c r="F1475" t="s">
        <v>3024</v>
      </c>
      <c r="G1475" s="45" t="s">
        <v>2705</v>
      </c>
      <c r="H1475" s="43">
        <v>1117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2397</v>
      </c>
      <c r="F1476" t="s">
        <v>3025</v>
      </c>
      <c r="G1476" s="45" t="s">
        <v>2403</v>
      </c>
      <c r="H1476" s="43">
        <v>1118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2398</v>
      </c>
      <c r="F1477" t="s">
        <v>3025</v>
      </c>
      <c r="G1477" s="45" t="s">
        <v>2406</v>
      </c>
      <c r="H1477" s="43">
        <v>1119</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2399</v>
      </c>
      <c r="F1478" t="s">
        <v>3025</v>
      </c>
      <c r="G1478" s="45" t="s">
        <v>2407</v>
      </c>
      <c r="H1478" s="43">
        <v>1120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2400</v>
      </c>
      <c r="F1479" t="s">
        <v>3025</v>
      </c>
      <c r="G1479" s="45" t="s">
        <v>2404</v>
      </c>
      <c r="H1479" s="43">
        <v>1121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2401</v>
      </c>
      <c r="F1480" t="s">
        <v>3025</v>
      </c>
      <c r="G1480" s="45" t="s">
        <v>2405</v>
      </c>
      <c r="H1480" s="43">
        <v>1122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2402</v>
      </c>
      <c r="F1481" t="s">
        <v>3025</v>
      </c>
      <c r="G1481" s="45" t="s">
        <v>2408</v>
      </c>
      <c r="H1481" s="43">
        <v>1123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2701</v>
      </c>
      <c r="F1482" t="s">
        <v>3025</v>
      </c>
      <c r="G1482" s="45" t="s">
        <v>2704</v>
      </c>
      <c r="H1482" s="43">
        <v>1124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2702</v>
      </c>
      <c r="F1483" t="s">
        <v>3025</v>
      </c>
      <c r="G1483" s="45" t="s">
        <v>2706</v>
      </c>
      <c r="H1483" s="43">
        <v>1125</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2703</v>
      </c>
      <c r="F1484" t="s">
        <v>3025</v>
      </c>
      <c r="G1484" s="45" t="s">
        <v>2707</v>
      </c>
      <c r="H1484" s="43">
        <v>1126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3063</v>
      </c>
      <c r="E1485" s="45" t="s">
        <v>2700</v>
      </c>
      <c r="F1485" t="s">
        <v>3025</v>
      </c>
      <c r="G1485" s="45" t="s">
        <v>2705</v>
      </c>
      <c r="H1485" s="43">
        <v>1127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2397</v>
      </c>
      <c r="F1486" t="s">
        <v>3026</v>
      </c>
      <c r="G1486" s="45" t="s">
        <v>2403</v>
      </c>
      <c r="H1486" s="43">
        <v>1128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2398</v>
      </c>
      <c r="F1487" t="s">
        <v>3026</v>
      </c>
      <c r="G1487" s="45" t="s">
        <v>2406</v>
      </c>
      <c r="H1487" s="43">
        <v>1129</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2399</v>
      </c>
      <c r="F1488" t="s">
        <v>3026</v>
      </c>
      <c r="G1488" s="45" t="s">
        <v>2407</v>
      </c>
      <c r="H1488" s="43">
        <v>1130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2400</v>
      </c>
      <c r="F1489" t="s">
        <v>3026</v>
      </c>
      <c r="G1489" s="45" t="s">
        <v>2404</v>
      </c>
      <c r="H1489" s="43">
        <v>1131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2401</v>
      </c>
      <c r="F1490" t="s">
        <v>3026</v>
      </c>
      <c r="G1490" s="45" t="s">
        <v>2405</v>
      </c>
      <c r="H1490" s="43">
        <v>1132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2402</v>
      </c>
      <c r="F1491" t="s">
        <v>3026</v>
      </c>
      <c r="G1491" s="45" t="s">
        <v>2408</v>
      </c>
      <c r="H1491" s="43">
        <v>1133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2701</v>
      </c>
      <c r="F1492" t="s">
        <v>3026</v>
      </c>
      <c r="G1492" s="45" t="s">
        <v>2704</v>
      </c>
      <c r="H1492" s="43">
        <v>1134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2702</v>
      </c>
      <c r="F1493" t="s">
        <v>3026</v>
      </c>
      <c r="G1493" s="45" t="s">
        <v>2706</v>
      </c>
      <c r="H1493" s="43">
        <v>1135</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2703</v>
      </c>
      <c r="F1494" t="s">
        <v>3026</v>
      </c>
      <c r="G1494" s="45" t="s">
        <v>2707</v>
      </c>
      <c r="H1494" s="43">
        <v>1136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3064</v>
      </c>
      <c r="E1495" s="45" t="s">
        <v>2700</v>
      </c>
      <c r="F1495" t="s">
        <v>3026</v>
      </c>
      <c r="G1495" s="45" t="s">
        <v>2705</v>
      </c>
      <c r="H1495" s="43">
        <v>1137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2397</v>
      </c>
      <c r="F1496" t="s">
        <v>3027</v>
      </c>
      <c r="G1496" s="45" t="s">
        <v>2403</v>
      </c>
      <c r="H1496" s="43">
        <v>1138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2398</v>
      </c>
      <c r="F1497" t="s">
        <v>3027</v>
      </c>
      <c r="G1497" s="45" t="s">
        <v>2406</v>
      </c>
      <c r="H1497" s="43">
        <v>1139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2399</v>
      </c>
      <c r="F1498" t="s">
        <v>3027</v>
      </c>
      <c r="G1498" s="45" t="s">
        <v>2407</v>
      </c>
      <c r="H1498" s="43">
        <v>1140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2400</v>
      </c>
      <c r="F1499" t="s">
        <v>3027</v>
      </c>
      <c r="G1499" s="45" t="s">
        <v>2404</v>
      </c>
      <c r="H1499" s="43">
        <v>1141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2401</v>
      </c>
      <c r="F1500" t="s">
        <v>3027</v>
      </c>
      <c r="G1500" s="45" t="s">
        <v>2405</v>
      </c>
      <c r="H1500" s="43">
        <v>1142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2402</v>
      </c>
      <c r="F1501" t="s">
        <v>3027</v>
      </c>
      <c r="G1501" s="45" t="s">
        <v>2408</v>
      </c>
      <c r="H1501" s="43">
        <v>1143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2701</v>
      </c>
      <c r="F1502" t="s">
        <v>3027</v>
      </c>
      <c r="G1502" s="45" t="s">
        <v>2704</v>
      </c>
      <c r="H1502" s="43">
        <v>1144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2702</v>
      </c>
      <c r="F1503" t="s">
        <v>3027</v>
      </c>
      <c r="G1503" s="45" t="s">
        <v>2706</v>
      </c>
      <c r="H1503" s="43">
        <v>1145</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2703</v>
      </c>
      <c r="F1504" t="s">
        <v>3027</v>
      </c>
      <c r="G1504" s="45" t="s">
        <v>2707</v>
      </c>
      <c r="H1504" s="43">
        <v>1146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3065</v>
      </c>
      <c r="E1505" s="45" t="s">
        <v>2700</v>
      </c>
      <c r="F1505" t="s">
        <v>3027</v>
      </c>
      <c r="G1505" s="45" t="s">
        <v>2705</v>
      </c>
      <c r="H1505" s="43">
        <v>1147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2397</v>
      </c>
      <c r="F1506" t="s">
        <v>3028</v>
      </c>
      <c r="G1506" s="45" t="s">
        <v>2403</v>
      </c>
      <c r="H1506" s="43">
        <v>1148</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2398</v>
      </c>
      <c r="F1507" t="s">
        <v>3028</v>
      </c>
      <c r="G1507" s="45" t="s">
        <v>2406</v>
      </c>
      <c r="H1507" s="43">
        <v>1149</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3066</v>
      </c>
      <c r="E1508" s="45" t="s">
        <v>2399</v>
      </c>
      <c r="F1508" t="s">
        <v>3028</v>
      </c>
      <c r="G1508" s="45" t="s">
        <v>2407</v>
      </c>
      <c r="H1508" s="43">
        <v>1150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ref="C1509:C1565" si="52">C$1316</f>
        <v>Percentage Improvement in Eqpt Efficiency Standards above BAU</v>
      </c>
      <c r="D1509" s="6" t="s">
        <v>3066</v>
      </c>
      <c r="E1509" s="45" t="s">
        <v>2400</v>
      </c>
      <c r="F1509" t="s">
        <v>3028</v>
      </c>
      <c r="G1509" s="45" t="s">
        <v>2404</v>
      </c>
      <c r="H1509" s="43">
        <v>1151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2401</v>
      </c>
      <c r="F1510" t="s">
        <v>3028</v>
      </c>
      <c r="G1510" s="45" t="s">
        <v>2405</v>
      </c>
      <c r="H1510" s="43">
        <v>1152</v>
      </c>
      <c r="I1510" s="324" t="s">
        <v>43</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2402</v>
      </c>
      <c r="F1511" t="s">
        <v>3028</v>
      </c>
      <c r="G1511" s="45" t="s">
        <v>2408</v>
      </c>
      <c r="H1511" s="43">
        <v>1153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2701</v>
      </c>
      <c r="F1512" t="s">
        <v>3028</v>
      </c>
      <c r="G1512" s="45" t="s">
        <v>2704</v>
      </c>
      <c r="H1512" s="43">
        <v>1154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2702</v>
      </c>
      <c r="F1513" t="s">
        <v>3028</v>
      </c>
      <c r="G1513" s="45" t="s">
        <v>2706</v>
      </c>
      <c r="H1513" s="43">
        <v>1155</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2703</v>
      </c>
      <c r="F1514" t="s">
        <v>3028</v>
      </c>
      <c r="G1514" s="45" t="s">
        <v>2707</v>
      </c>
      <c r="H1514" s="43">
        <v>1156</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3066</v>
      </c>
      <c r="E1515" s="45" t="s">
        <v>2700</v>
      </c>
      <c r="F1515" t="s">
        <v>3028</v>
      </c>
      <c r="G1515" s="45" t="s">
        <v>2705</v>
      </c>
      <c r="H1515" s="43">
        <v>1157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2397</v>
      </c>
      <c r="F1516" t="s">
        <v>3029</v>
      </c>
      <c r="G1516" s="45" t="s">
        <v>2403</v>
      </c>
      <c r="H1516" s="43">
        <v>1158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2398</v>
      </c>
      <c r="F1517" t="s">
        <v>3029</v>
      </c>
      <c r="G1517" s="45" t="s">
        <v>2406</v>
      </c>
      <c r="H1517" s="43">
        <v>1159</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2399</v>
      </c>
      <c r="F1518" t="s">
        <v>3029</v>
      </c>
      <c r="G1518" s="45" t="s">
        <v>2407</v>
      </c>
      <c r="H1518" s="43">
        <v>1160</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2400</v>
      </c>
      <c r="F1519" t="s">
        <v>3029</v>
      </c>
      <c r="G1519" s="45" t="s">
        <v>2404</v>
      </c>
      <c r="H1519" s="43">
        <v>1161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2401</v>
      </c>
      <c r="F1520" t="s">
        <v>3029</v>
      </c>
      <c r="G1520" s="45" t="s">
        <v>2405</v>
      </c>
      <c r="H1520" s="43">
        <v>1162</v>
      </c>
      <c r="I1520" s="324" t="s">
        <v>43</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2402</v>
      </c>
      <c r="F1521" t="s">
        <v>3029</v>
      </c>
      <c r="G1521" s="45" t="s">
        <v>2408</v>
      </c>
      <c r="H1521" s="43">
        <v>1163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2701</v>
      </c>
      <c r="F1522" t="s">
        <v>3029</v>
      </c>
      <c r="G1522" s="45" t="s">
        <v>2704</v>
      </c>
      <c r="H1522" s="43">
        <v>1164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2702</v>
      </c>
      <c r="F1523" t="s">
        <v>3029</v>
      </c>
      <c r="G1523" s="45" t="s">
        <v>2706</v>
      </c>
      <c r="H1523" s="43">
        <v>1165</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2703</v>
      </c>
      <c r="F1524" t="s">
        <v>3029</v>
      </c>
      <c r="G1524" s="45" t="s">
        <v>2707</v>
      </c>
      <c r="H1524" s="43">
        <v>1166</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3067</v>
      </c>
      <c r="E1525" s="45" t="s">
        <v>2700</v>
      </c>
      <c r="F1525" t="s">
        <v>3029</v>
      </c>
      <c r="G1525" s="45" t="s">
        <v>2705</v>
      </c>
      <c r="H1525" s="43">
        <v>1167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2397</v>
      </c>
      <c r="F1526" t="s">
        <v>3030</v>
      </c>
      <c r="G1526" s="45" t="s">
        <v>2403</v>
      </c>
      <c r="H1526" s="43">
        <v>1168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2398</v>
      </c>
      <c r="F1527" t="s">
        <v>3030</v>
      </c>
      <c r="G1527" s="45" t="s">
        <v>2406</v>
      </c>
      <c r="H1527" s="43">
        <v>1169</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2399</v>
      </c>
      <c r="F1528" t="s">
        <v>3030</v>
      </c>
      <c r="G1528" s="45" t="s">
        <v>2407</v>
      </c>
      <c r="H1528" s="43">
        <v>1170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2400</v>
      </c>
      <c r="F1529" t="s">
        <v>3030</v>
      </c>
      <c r="G1529" s="45" t="s">
        <v>2404</v>
      </c>
      <c r="H1529" s="43">
        <v>1171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2401</v>
      </c>
      <c r="F1530" t="s">
        <v>3030</v>
      </c>
      <c r="G1530" s="45" t="s">
        <v>2405</v>
      </c>
      <c r="H1530" s="43">
        <v>1172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2402</v>
      </c>
      <c r="F1531" t="s">
        <v>3030</v>
      </c>
      <c r="G1531" s="45" t="s">
        <v>2408</v>
      </c>
      <c r="H1531" s="43">
        <v>1173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2701</v>
      </c>
      <c r="F1532" t="s">
        <v>3030</v>
      </c>
      <c r="G1532" s="45" t="s">
        <v>2704</v>
      </c>
      <c r="H1532" s="43">
        <v>1174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2702</v>
      </c>
      <c r="F1533" t="s">
        <v>3030</v>
      </c>
      <c r="G1533" s="45" t="s">
        <v>2706</v>
      </c>
      <c r="H1533" s="43">
        <v>1175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2703</v>
      </c>
      <c r="F1534" t="s">
        <v>3030</v>
      </c>
      <c r="G1534" s="45" t="s">
        <v>2707</v>
      </c>
      <c r="H1534" s="43">
        <v>1176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3068</v>
      </c>
      <c r="E1535" s="45" t="s">
        <v>2700</v>
      </c>
      <c r="F1535" t="s">
        <v>3030</v>
      </c>
      <c r="G1535" s="45" t="s">
        <v>2705</v>
      </c>
      <c r="H1535" s="43">
        <v>1177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2397</v>
      </c>
      <c r="F1536" t="s">
        <v>3031</v>
      </c>
      <c r="G1536" s="45" t="s">
        <v>2403</v>
      </c>
      <c r="H1536" s="43">
        <v>1178</v>
      </c>
      <c r="I1536" s="325"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2398</v>
      </c>
      <c r="F1537" t="s">
        <v>3031</v>
      </c>
      <c r="G1537" s="45" t="s">
        <v>2406</v>
      </c>
      <c r="H1537" s="43">
        <v>1179</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2399</v>
      </c>
      <c r="F1538" t="s">
        <v>3031</v>
      </c>
      <c r="G1538" s="45" t="s">
        <v>2407</v>
      </c>
      <c r="H1538" s="43">
        <v>1180</v>
      </c>
      <c r="I1538" s="324" t="s">
        <v>43</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2400</v>
      </c>
      <c r="F1539" t="s">
        <v>3031</v>
      </c>
      <c r="G1539" s="45" t="s">
        <v>2404</v>
      </c>
      <c r="H1539" s="43">
        <v>1181</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2401</v>
      </c>
      <c r="F1540" t="s">
        <v>3031</v>
      </c>
      <c r="G1540" s="45" t="s">
        <v>2405</v>
      </c>
      <c r="H1540" s="43">
        <v>1182</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2402</v>
      </c>
      <c r="F1541" t="s">
        <v>3031</v>
      </c>
      <c r="G1541" s="45" t="s">
        <v>2408</v>
      </c>
      <c r="H1541" s="43">
        <v>1183</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2701</v>
      </c>
      <c r="F1542" t="s">
        <v>3031</v>
      </c>
      <c r="G1542" s="45" t="s">
        <v>2704</v>
      </c>
      <c r="H1542" s="43">
        <v>1184</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2702</v>
      </c>
      <c r="F1543" t="s">
        <v>3031</v>
      </c>
      <c r="G1543" s="45" t="s">
        <v>2706</v>
      </c>
      <c r="H1543" s="43">
        <v>1185</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2703</v>
      </c>
      <c r="F1544" t="s">
        <v>3031</v>
      </c>
      <c r="G1544" s="45" t="s">
        <v>2707</v>
      </c>
      <c r="H1544" s="43">
        <v>1186</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3069</v>
      </c>
      <c r="E1545" s="45" t="s">
        <v>2700</v>
      </c>
      <c r="F1545" t="s">
        <v>3031</v>
      </c>
      <c r="G1545" s="45" t="s">
        <v>2705</v>
      </c>
      <c r="H1545" s="43">
        <v>1187</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2397</v>
      </c>
      <c r="F1546" t="s">
        <v>3073</v>
      </c>
      <c r="G1546" s="45" t="s">
        <v>2403</v>
      </c>
      <c r="H1546" s="43">
        <v>1188</v>
      </c>
      <c r="I1546" s="324" t="s">
        <v>43</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2398</v>
      </c>
      <c r="F1547" t="s">
        <v>3073</v>
      </c>
      <c r="G1547" s="45" t="s">
        <v>2406</v>
      </c>
      <c r="H1547" s="43">
        <v>1189</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2399</v>
      </c>
      <c r="F1548" t="s">
        <v>3073</v>
      </c>
      <c r="G1548" s="45" t="s">
        <v>2407</v>
      </c>
      <c r="H1548" s="43">
        <v>1190</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2400</v>
      </c>
      <c r="F1549" t="s">
        <v>3073</v>
      </c>
      <c r="G1549" s="45" t="s">
        <v>2404</v>
      </c>
      <c r="H1549" s="43">
        <v>1191</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2401</v>
      </c>
      <c r="F1550" t="s">
        <v>3073</v>
      </c>
      <c r="G1550" s="45" t="s">
        <v>2405</v>
      </c>
      <c r="H1550" s="43">
        <v>1192</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2402</v>
      </c>
      <c r="F1551" t="s">
        <v>3073</v>
      </c>
      <c r="G1551" s="45" t="s">
        <v>2408</v>
      </c>
      <c r="H1551" s="43">
        <v>1193</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2701</v>
      </c>
      <c r="F1552" t="s">
        <v>3073</v>
      </c>
      <c r="G1552" s="45" t="s">
        <v>2704</v>
      </c>
      <c r="H1552" s="43">
        <v>1194</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2702</v>
      </c>
      <c r="F1553" t="s">
        <v>3073</v>
      </c>
      <c r="G1553" s="45" t="s">
        <v>2706</v>
      </c>
      <c r="H1553" s="43">
        <v>1195</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2703</v>
      </c>
      <c r="F1554" t="s">
        <v>3073</v>
      </c>
      <c r="G1554" s="45" t="s">
        <v>2707</v>
      </c>
      <c r="H1554" s="43">
        <v>1196</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3070</v>
      </c>
      <c r="E1555" s="45" t="s">
        <v>2700</v>
      </c>
      <c r="F1555" t="s">
        <v>3073</v>
      </c>
      <c r="G1555" s="45" t="s">
        <v>2705</v>
      </c>
      <c r="H1555" s="43">
        <v>1197</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2397</v>
      </c>
      <c r="F1556" t="s">
        <v>3032</v>
      </c>
      <c r="G1556" s="45" t="s">
        <v>2403</v>
      </c>
      <c r="H1556" s="43">
        <v>1198</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2398</v>
      </c>
      <c r="F1557" t="s">
        <v>3032</v>
      </c>
      <c r="G1557" s="45" t="s">
        <v>2406</v>
      </c>
      <c r="H1557" s="43">
        <v>1199</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2399</v>
      </c>
      <c r="F1558" t="s">
        <v>3032</v>
      </c>
      <c r="G1558" s="45" t="s">
        <v>2407</v>
      </c>
      <c r="H1558" s="43">
        <v>1200</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2400</v>
      </c>
      <c r="F1559" t="s">
        <v>3032</v>
      </c>
      <c r="G1559" s="45" t="s">
        <v>2404</v>
      </c>
      <c r="H1559" s="43">
        <v>1201</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2401</v>
      </c>
      <c r="F1560" t="s">
        <v>3032</v>
      </c>
      <c r="G1560" s="45" t="s">
        <v>2405</v>
      </c>
      <c r="H1560" s="43">
        <v>1202</v>
      </c>
      <c r="I1560" s="324" t="s">
        <v>43</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2402</v>
      </c>
      <c r="F1561" t="s">
        <v>3032</v>
      </c>
      <c r="G1561" s="45" t="s">
        <v>2408</v>
      </c>
      <c r="H1561" s="43">
        <v>1203</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2701</v>
      </c>
      <c r="F1562" t="s">
        <v>3032</v>
      </c>
      <c r="G1562" s="45" t="s">
        <v>2704</v>
      </c>
      <c r="H1562" s="43">
        <v>1204</v>
      </c>
      <c r="I1562" s="324" t="s">
        <v>44</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2702</v>
      </c>
      <c r="F1563" t="s">
        <v>3032</v>
      </c>
      <c r="G1563" s="45" t="s">
        <v>2706</v>
      </c>
      <c r="H1563" s="43">
        <v>1205</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2703</v>
      </c>
      <c r="F1564" t="s">
        <v>3032</v>
      </c>
      <c r="G1564" s="45" t="s">
        <v>2707</v>
      </c>
      <c r="H1564" s="43">
        <v>1206</v>
      </c>
      <c r="I1564" s="324" t="s">
        <v>43</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2"/>
        <v>Percentage Improvement in Eqpt Efficiency Standards above BAU</v>
      </c>
      <c r="D1565" s="6" t="s">
        <v>3071</v>
      </c>
      <c r="E1565" s="45" t="s">
        <v>2700</v>
      </c>
      <c r="F1565" t="s">
        <v>3032</v>
      </c>
      <c r="G1565" s="45" t="s">
        <v>2705</v>
      </c>
      <c r="H1565" s="43">
        <v>1207</v>
      </c>
      <c r="I1565" s="324" t="s">
        <v>44</v>
      </c>
      <c r="J1565" s="255" t="str">
        <f>IF(ISBLANK(INDEX('Policy Characteristics'!D:D,MATCH($C1565,'Policy Characteristics'!$C:$C,0))),"",INDEX('Policy Characteristics'!D:D,MATCH($C1565,'Policy Characteristics'!$C:$C,0)))</f>
        <v>Industry Energy Efficiency Standards</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t="s">
        <v>2433</v>
      </c>
      <c r="D1566" s="45" t="s">
        <v>3059</v>
      </c>
      <c r="E1566" s="45"/>
      <c r="F1566" s="6" t="s">
        <v>3022</v>
      </c>
      <c r="G1566" s="45"/>
      <c r="H1566" s="43">
        <v>429</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3">C$1566</f>
        <v>Percent Reduction in Nonenergy Nonagriculture Industry Product Demand</v>
      </c>
      <c r="D1567" s="6" t="s">
        <v>3060</v>
      </c>
      <c r="E1567" s="45"/>
      <c r="F1567" s="6" t="s">
        <v>2575</v>
      </c>
      <c r="G1567" s="45"/>
      <c r="H1567" s="43">
        <v>430</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Material Efficiency, Longevity, &amp; Re-Use</v>
      </c>
      <c r="C1568" s="254" t="str">
        <f t="shared" ref="C1568" si="54">C$1566</f>
        <v>Percent Reduction in Nonenergy Nonagriculture Industry Product Demand</v>
      </c>
      <c r="D1568" s="6" t="s">
        <v>3070</v>
      </c>
      <c r="E1568" s="45"/>
      <c r="F1568" s="6" t="s">
        <v>3073</v>
      </c>
      <c r="G1568" s="45"/>
      <c r="H1568" s="43">
        <v>432</v>
      </c>
      <c r="I1568" s="324" t="s">
        <v>43</v>
      </c>
      <c r="J1568" s="255" t="str">
        <f>IF(ISBLANK(INDEX('Policy Characteristics'!D:D,MATCH($C1568,'Policy Characteristics'!$C:$C,0))),"",INDEX('Policy Characteristics'!D:D,MATCH($C1568,'Policy Characteristics'!$C:$C,0)))</f>
        <v>Material Efficiency, Longevity, &amp; Re-Use</v>
      </c>
      <c r="K1568" s="254" t="str">
        <f>IF(ISBLANK(INDEX('Policy Characteristics'!E:E,MATCH($C1568,'Policy Characteristics'!$C:$C,0))),"",INDEX('Policy Characteristics'!E:E,MATCH($C1568,'Policy Characteristics'!$C:$C,0)))</f>
        <v>indst reduce nonenergy product demand</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demand reduction</v>
      </c>
      <c r="P1568" s="254"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4" t="str">
        <f>IF(ISBLANK(INDEX('Policy Characteristics'!K:K,MATCH($C1568,'Policy Characteristics'!$C:$C,0))),"",INDEX('Policy Characteristics'!K:K,MATCH($C1568,'Policy Characteristics'!$C:$C,0)))</f>
        <v/>
      </c>
      <c r="R1568" s="254" t="str">
        <f>IF(ISBLANK(INDEX('Policy Characteristics'!L:L,MATCH($C1568,'Policy Characteristics'!$C:$C,0))),"",INDEX('Policy Characteristics'!L:L,MATCH($C1568,'Policy Characteristics'!$C:$C,0)))</f>
        <v>material-efficiency-longevity-reuse.html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t="s">
        <v>284</v>
      </c>
      <c r="D1569" s="45" t="s">
        <v>3049</v>
      </c>
      <c r="E1569" s="45"/>
      <c r="F1569" t="s">
        <v>3013</v>
      </c>
      <c r="G1569" s="45"/>
      <c r="H1569" s="43">
        <v>1458</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ref="C1570:C1572" si="55">C$1569</f>
        <v>Fraction of Methane Capture Opportunities Achieved</v>
      </c>
      <c r="D1570" s="45" t="s">
        <v>3069</v>
      </c>
      <c r="E1570" s="45"/>
      <c r="F1570" t="s">
        <v>3031</v>
      </c>
      <c r="G1570" s="45"/>
      <c r="H1570" s="43">
        <v>1459</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3048</v>
      </c>
      <c r="E1571" s="45"/>
      <c r="F1571" t="s">
        <v>2754</v>
      </c>
      <c r="G1571" s="45"/>
      <c r="H1571" s="43">
        <v>513</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Capture</v>
      </c>
      <c r="C1572" s="254" t="str">
        <f t="shared" si="55"/>
        <v>Fraction of Methane Capture Opportunities Achieved</v>
      </c>
      <c r="D1572" s="45" t="s">
        <v>3070</v>
      </c>
      <c r="E1572" s="45"/>
      <c r="F1572" t="s">
        <v>3073</v>
      </c>
      <c r="G1572" s="45"/>
      <c r="H1572" s="43">
        <v>514</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capture</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industry-ag-main.html#methane-capture</v>
      </c>
      <c r="R1572" s="254" t="str">
        <f>IF(ISBLANK(INDEX('Policy Characteristics'!L:L,MATCH($C1572,'Policy Characteristics'!$C:$C,0))),"",INDEX('Policy Characteristics'!L:L,MATCH($C1572,'Policy Characteristics'!$C:$C,0)))</f>
        <v>methane-capture.html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t="s">
        <v>285</v>
      </c>
      <c r="D1573" s="45" t="s">
        <v>3049</v>
      </c>
      <c r="E1573" s="45"/>
      <c r="F1573" t="s">
        <v>3013</v>
      </c>
      <c r="G1573" s="45"/>
      <c r="H1573" s="43">
        <v>1460</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ref="C1574:C1576" si="56">C$1573</f>
        <v>Fraction of Methane Destruction Opportunities Achieved</v>
      </c>
      <c r="D1574" s="45" t="s">
        <v>3069</v>
      </c>
      <c r="E1574" s="45"/>
      <c r="F1574" t="s">
        <v>3031</v>
      </c>
      <c r="G1574" s="45"/>
      <c r="H1574" s="43">
        <v>1461</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3048</v>
      </c>
      <c r="E1575" s="45"/>
      <c r="F1575" t="s">
        <v>2754</v>
      </c>
      <c r="G1575" s="45"/>
      <c r="H1575" s="43">
        <v>515</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Methane Destruction</v>
      </c>
      <c r="C1576" s="254" t="str">
        <f t="shared" si="56"/>
        <v>Fraction of Methane Destruction Opportunities Achieved</v>
      </c>
      <c r="D1576" s="45" t="s">
        <v>3070</v>
      </c>
      <c r="E1576" s="45"/>
      <c r="F1576" t="s">
        <v>3073</v>
      </c>
      <c r="G1576" s="45"/>
      <c r="H1576" s="43">
        <v>516</v>
      </c>
      <c r="I1576" s="324" t="s">
        <v>43</v>
      </c>
      <c r="J1576" s="255" t="str">
        <f>IF(ISBLANK(INDEX('Policy Characteristics'!D:D,MATCH($C1576,'Policy Characteristics'!$C:$C,0))),"",INDEX('Policy Characteristics'!D:D,MATCH($C1576,'Policy Characteristics'!$C:$C,0)))</f>
        <v>Methane Capture and Destruction</v>
      </c>
      <c r="K1576" s="254" t="str">
        <f>IF(ISBLANK(INDEX('Policy Characteristics'!E:E,MATCH($C1576,'Policy Characteristics'!$C:$C,0))),"",INDEX('Policy Characteristics'!E:E,MATCH($C1576,'Policy Characteristics'!$C:$C,0)))</f>
        <v>indst methane destruction</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4" t="str">
        <f>IF(ISBLANK(INDEX('Policy Characteristics'!K:K,MATCH($C1576,'Policy Characteristics'!$C:$C,0))),"",INDEX('Policy Characteristics'!K:K,MATCH($C1576,'Policy Characteristics'!$C:$C,0)))</f>
        <v>industry-ag-main.html#methane-destr</v>
      </c>
      <c r="R1576" s="254" t="str">
        <f>IF(ISBLANK(INDEX('Policy Characteristics'!L:L,MATCH($C1576,'Policy Characteristics'!$C:$C,0))),"",INDEX('Policy Characteristics'!L:L,MATCH($C1576,'Policy Characteristics'!$C:$C,0)))</f>
        <v>methane-destruction.html</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N2O Abatement</v>
      </c>
      <c r="C1577" s="1" t="s">
        <v>3214</v>
      </c>
      <c r="D1577" s="45"/>
      <c r="E1577" s="45"/>
      <c r="F1577"/>
      <c r="G1577" s="45"/>
      <c r="H1577" s="43">
        <v>1562</v>
      </c>
      <c r="I1577" s="324" t="s">
        <v>43</v>
      </c>
      <c r="J1577" s="255" t="str">
        <f>IF(ISBLANK(INDEX('Policy Characteristics'!D:D,MATCH($C1577,'Policy Characteristics'!$C:$C,0))),"",INDEX('Policy Characteristics'!D:D,MATCH($C1577,'Policy Characteristics'!$C:$C,0)))</f>
        <v>N2O Abatement</v>
      </c>
      <c r="K1577" s="254" t="str">
        <f>IF(ISBLANK(INDEX('Policy Characteristics'!E:E,MATCH($C1577,'Policy Characteristics'!$C:$C,0))),"",INDEX('Policy Characteristics'!E:E,MATCH($C1577,'Policy Characteristics'!$C:$C,0)))</f>
        <v>indst N2O abatement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potential achieved</v>
      </c>
      <c r="P1577" s="254"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t="s">
        <v>3763</v>
      </c>
      <c r="D1578" s="45" t="s">
        <v>3783</v>
      </c>
      <c r="E1578" s="45"/>
      <c r="F1578" s="45" t="s">
        <v>3801</v>
      </c>
      <c r="G1578" s="45"/>
      <c r="H1578" s="43">
        <v>2751</v>
      </c>
      <c r="I1578" s="324" t="s">
        <v>44</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$C$1578</f>
        <v>Boolean Use Non BAU Process Emissions Additions</v>
      </c>
      <c r="D1579" s="45" t="s">
        <v>3784</v>
      </c>
      <c r="E1579" s="45"/>
      <c r="F1579" s="45" t="s">
        <v>3802</v>
      </c>
      <c r="G1579" s="45"/>
      <c r="H1579" s="43">
        <v>2752</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ref="C1580:C1595" si="57">$C$1578</f>
        <v>Boolean Use Non BAU Process Emissions Additions</v>
      </c>
      <c r="D1580" s="45" t="s">
        <v>3785</v>
      </c>
      <c r="E1580" s="45"/>
      <c r="F1580" s="45" t="s">
        <v>3803</v>
      </c>
      <c r="G1580" s="45"/>
      <c r="H1580" s="43">
        <v>2753</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3786</v>
      </c>
      <c r="E1581" s="45"/>
      <c r="F1581" s="45" t="s">
        <v>3804</v>
      </c>
      <c r="G1581" s="45"/>
      <c r="H1581" s="43">
        <v>2754</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3787</v>
      </c>
      <c r="E1582" s="45"/>
      <c r="F1582" s="45" t="s">
        <v>3805</v>
      </c>
      <c r="G1582" s="45"/>
      <c r="H1582" s="43">
        <v>2755</v>
      </c>
      <c r="I1582" s="324" t="s">
        <v>43</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3788</v>
      </c>
      <c r="E1583" s="45"/>
      <c r="F1583" s="45" t="s">
        <v>3806</v>
      </c>
      <c r="G1583" s="45"/>
      <c r="H1583" s="43">
        <v>2756</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3789</v>
      </c>
      <c r="E1584" s="45"/>
      <c r="F1584" s="45" t="s">
        <v>3807</v>
      </c>
      <c r="G1584" s="45"/>
      <c r="H1584" s="43">
        <v>2757</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3790</v>
      </c>
      <c r="E1585" s="45"/>
      <c r="F1585" s="45" t="s">
        <v>3808</v>
      </c>
      <c r="G1585" s="45"/>
      <c r="H1585" s="43">
        <v>2758</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3791</v>
      </c>
      <c r="E1586" s="45"/>
      <c r="F1586" s="45" t="s">
        <v>3809</v>
      </c>
      <c r="G1586" s="45"/>
      <c r="H1586" s="43">
        <v>2759</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3792</v>
      </c>
      <c r="E1587" s="45"/>
      <c r="F1587" s="45" t="s">
        <v>3810</v>
      </c>
      <c r="G1587" s="45"/>
      <c r="H1587" s="43">
        <v>2760</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3793</v>
      </c>
      <c r="E1588" s="45"/>
      <c r="F1588" s="45" t="s">
        <v>3811</v>
      </c>
      <c r="G1588" s="45"/>
      <c r="H1588" s="43">
        <v>2761</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3794</v>
      </c>
      <c r="E1589" s="45"/>
      <c r="F1589" s="45" t="s">
        <v>3812</v>
      </c>
      <c r="G1589" s="45"/>
      <c r="H1589" s="43">
        <v>2762</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3795</v>
      </c>
      <c r="E1590" s="45"/>
      <c r="F1590" s="45" t="s">
        <v>3813</v>
      </c>
      <c r="G1590" s="45"/>
      <c r="H1590" s="43">
        <v>2763</v>
      </c>
      <c r="I1590" s="324" t="s">
        <v>44</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3796</v>
      </c>
      <c r="E1591" s="45"/>
      <c r="F1591" s="45" t="s">
        <v>2765</v>
      </c>
      <c r="G1591" s="45"/>
      <c r="H1591" s="43">
        <v>2764</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3797</v>
      </c>
      <c r="E1592" s="45"/>
      <c r="F1592" s="45" t="s">
        <v>133</v>
      </c>
      <c r="G1592" s="45"/>
      <c r="H1592" s="43">
        <v>2765</v>
      </c>
      <c r="I1592" s="324" t="s">
        <v>43</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3798</v>
      </c>
      <c r="E1593" s="45"/>
      <c r="F1593" s="45" t="s">
        <v>3814</v>
      </c>
      <c r="G1593" s="45"/>
      <c r="H1593" s="43">
        <v>2766</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3799</v>
      </c>
      <c r="E1594" s="45"/>
      <c r="F1594" s="45" t="s">
        <v>3815</v>
      </c>
      <c r="G1594" s="45"/>
      <c r="H1594" s="43">
        <v>2767</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ht="29"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Non BAU Increase in Process Emissions</v>
      </c>
      <c r="C1595" s="254" t="str">
        <f t="shared" si="57"/>
        <v>Boolean Use Non BAU Process Emissions Additions</v>
      </c>
      <c r="D1595" s="45" t="s">
        <v>3800</v>
      </c>
      <c r="E1595" s="45"/>
      <c r="F1595" s="45" t="s">
        <v>3816</v>
      </c>
      <c r="G1595" s="45"/>
      <c r="H1595" s="43">
        <v>2768</v>
      </c>
      <c r="I1595" s="324" t="s">
        <v>44</v>
      </c>
      <c r="J1595" s="255" t="str">
        <f>IF(ISBLANK(INDEX('Policy Characteristics'!D:D,MATCH($C1595,'Policy Characteristics'!$C:$C,0))),"",INDEX('Policy Characteristics'!D:D,MATCH($C1595,'Policy Characteristics'!$C:$C,0)))</f>
        <v>Process Emissions Increases</v>
      </c>
      <c r="K1595" s="254" t="str">
        <f>IF(ISBLANK(INDEX('Policy Characteristics'!E:E,MATCH($C1595,'Policy Characteristics'!$C:$C,0))),"",INDEX('Policy Characteristics'!E:E,MATCH($C1595,'Policy Characteristics'!$C:$C,0)))</f>
        <v>non BAU indst process emissions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1</v>
      </c>
      <c r="O1595" s="254" t="str">
        <f>IF(ISBLANK(INDEX('Policy Characteristics'!I:I,MATCH($C1595,'Policy Characteristics'!$C:$C,0))),"",INDEX('Policy Characteristics'!I:I,MATCH($C1595,'Policy Characteristics'!$C:$C,0)))</f>
        <v>on/off</v>
      </c>
      <c r="P1595" s="254"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t="s">
        <v>2487</v>
      </c>
      <c r="D1596" s="6" t="s">
        <v>448</v>
      </c>
      <c r="E1596" s="45"/>
      <c r="F1596" s="6" t="s">
        <v>445</v>
      </c>
      <c r="G1596" s="45"/>
      <c r="H1596" s="43">
        <v>451</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ref="C1597:C1604" si="58">C$1596</f>
        <v>Percent Reduction in Fossil Fuel Exports</v>
      </c>
      <c r="D1597" s="6" t="s">
        <v>46</v>
      </c>
      <c r="E1597" s="45"/>
      <c r="F1597" s="6" t="s">
        <v>87</v>
      </c>
      <c r="G1597" s="45"/>
      <c r="H1597" s="43">
        <v>452</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53</v>
      </c>
      <c r="E1598" s="45"/>
      <c r="F1598" s="6" t="s">
        <v>95</v>
      </c>
      <c r="G1598" s="45"/>
      <c r="H1598" s="43">
        <v>453</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54</v>
      </c>
      <c r="E1599" s="45"/>
      <c r="F1599" s="6" t="s">
        <v>96</v>
      </c>
      <c r="G1599" s="45"/>
      <c r="H1599" s="43">
        <v>454</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2471</v>
      </c>
      <c r="E1600" s="45"/>
      <c r="F1600" s="6" t="s">
        <v>2472</v>
      </c>
      <c r="G1600" s="45"/>
      <c r="H1600" s="43">
        <v>455</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441</v>
      </c>
      <c r="E1601" s="45"/>
      <c r="F1601" s="6" t="s">
        <v>442</v>
      </c>
      <c r="G1601" s="45"/>
      <c r="H1601" s="43">
        <v>456</v>
      </c>
      <c r="I1601" s="325" t="s">
        <v>44</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2463</v>
      </c>
      <c r="E1602" s="45"/>
      <c r="F1602" s="6" t="s">
        <v>2467</v>
      </c>
      <c r="G1602" s="45"/>
      <c r="H1602" s="43">
        <v>457</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2473</v>
      </c>
      <c r="E1603" s="45"/>
      <c r="F1603" s="6" t="s">
        <v>2474</v>
      </c>
      <c r="G1603" s="45"/>
      <c r="H1603" s="43">
        <v>458</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Reduce Fossil Fuel Exports</v>
      </c>
      <c r="C1604" s="254" t="str">
        <f t="shared" si="58"/>
        <v>Percent Reduction in Fossil Fuel Exports</v>
      </c>
      <c r="D1604" s="6" t="s">
        <v>2464</v>
      </c>
      <c r="E1604" s="45"/>
      <c r="F1604" s="6" t="s">
        <v>2468</v>
      </c>
      <c r="G1604" s="45"/>
      <c r="H1604" s="43">
        <v>459</v>
      </c>
      <c r="I1604" s="324" t="s">
        <v>43</v>
      </c>
      <c r="J1604" s="255" t="str">
        <f>IF(ISBLANK(INDEX('Policy Characteristics'!D:D,MATCH($C1604,'Policy Characteristics'!$C:$C,0))),"",INDEX('Policy Characteristics'!D:D,MATCH($C1604,'Policy Characteristics'!$C:$C,0)))</f>
        <v>Percent Reduction in Fossil Fuel Exports</v>
      </c>
      <c r="K1604" s="254" t="str">
        <f>IF(ISBLANK(INDEX('Policy Characteristics'!E:E,MATCH($C1604,'Policy Characteristics'!$C:$C,0))),"",INDEX('Policy Characteristics'!E:E,MATCH($C1604,'Policy Characteristics'!$C:$C,0)))</f>
        <v>indst reduce fossil fuel exports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exports</v>
      </c>
      <c r="P1604" s="254"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4" t="str">
        <f>IF(ISBLANK(INDEX('Policy Characteristics'!K:K,MATCH($C1604,'Policy Characteristics'!$C:$C,0))),"",INDEX('Policy Characteristics'!K:K,MATCH($C1604,'Policy Characteristics'!$C:$C,0)))</f>
        <v/>
      </c>
      <c r="R1604" s="254" t="str">
        <f>IF(ISBLANK(INDEX('Policy Characteristics'!L:L,MATCH($C1604,'Policy Characteristics'!$C:$C,0))),"",INDEX('Policy Characteristics'!L:L,MATCH($C1604,'Policy Characteristics'!$C:$C,0)))</f>
        <v>reduce-fuel-exports.html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Afforestation and Reforestation</v>
      </c>
      <c r="C1605" t="s">
        <v>429</v>
      </c>
      <c r="D1605" s="45"/>
      <c r="E1605" s="45"/>
      <c r="F1605" s="45"/>
      <c r="G1605" s="45"/>
      <c r="H1605" s="43">
        <v>60</v>
      </c>
      <c r="I1605" s="324" t="s">
        <v>43</v>
      </c>
      <c r="J1605" s="255" t="str">
        <f>IF(ISBLANK(INDEX('Policy Characteristics'!D:D,MATCH($C1605,'Policy Characteristics'!$C:$C,0))),"",INDEX('Policy Characteristics'!D:D,MATCH($C1605,'Policy Characteristics'!$C:$C,0)))</f>
        <v>Afforestation and Reforestation</v>
      </c>
      <c r="K1605" s="254" t="str">
        <f>IF(ISBLANK(INDEX('Policy Characteristics'!E:E,MATCH($C1605,'Policy Characteristics'!$C:$C,0))),"",INDEX('Policy Characteristics'!E:E,MATCH($C1605,'Policy Characteristics'!$C:$C,0)))</f>
        <v>land afforestation and reforestation</v>
      </c>
      <c r="L1605" s="261">
        <f>IF(ISBLANK(INDEX('Policy Characteristics'!F:F,MATCH($C1605,'Policy Characteristics'!$C:$C,0))),"",INDEX('Policy Characteristics'!F:F,MATCH($C1605,'Policy Characteristics'!$C:$C,0)))</f>
        <v>-3</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4" t="str">
        <f>IF(ISBLANK(INDEX('Policy Characteristics'!K:K,MATCH($C1605,'Policy Characteristics'!$C:$C,0))),"",INDEX('Policy Characteristics'!K:K,MATCH($C1605,'Policy Characteristics'!$C:$C,0)))</f>
        <v>lulucf.html#aff-ref</v>
      </c>
      <c r="R1605" s="254" t="str">
        <f>IF(ISBLANK(INDEX('Policy Characteristics'!L:L,MATCH($C1605,'Policy Characteristics'!$C:$C,0))),"",INDEX('Policy Characteristics'!L:L,MATCH($C1605,'Policy Characteristics'!$C:$C,0)))</f>
        <v>afforestation-and-reforestation.html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Avoid Deforestation</v>
      </c>
      <c r="C1606" t="s">
        <v>436</v>
      </c>
      <c r="D1606" s="45"/>
      <c r="E1606" s="45"/>
      <c r="F1606" s="45"/>
      <c r="G1606" s="45"/>
      <c r="H1606" s="43">
        <v>705</v>
      </c>
      <c r="I1606" s="325" t="s">
        <v>44</v>
      </c>
      <c r="J1606" s="255" t="str">
        <f>IF(ISBLANK(INDEX('Policy Characteristics'!D:D,MATCH($C1606,'Policy Characteristics'!$C:$C,0))),"",INDEX('Policy Characteristics'!D:D,MATCH($C1606,'Policy Characteristics'!$C:$C,0)))</f>
        <v>Avoid Deforestation</v>
      </c>
      <c r="K1606" s="254" t="str">
        <f>IF(ISBLANK(INDEX('Policy Characteristics'!E:E,MATCH($C1606,'Policy Characteristics'!$C:$C,0))),"",INDEX('Policy Characteristics'!E:E,MATCH($C1606,'Policy Characteristics'!$C:$C,0)))</f>
        <v>land avoid deforestation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4" t="str">
        <f>IF(ISBLANK(INDEX('Policy Characteristics'!K:K,MATCH($C1606,'Policy Characteristics'!$C:$C,0))),"",INDEX('Policy Characteristics'!K:K,MATCH($C1606,'Policy Characteristics'!$C:$C,0)))</f>
        <v>lulucf.html#avoid-def</v>
      </c>
      <c r="R1606" s="254" t="str">
        <f>IF(ISBLANK(INDEX('Policy Characteristics'!L:L,MATCH($C1606,'Policy Characteristics'!$C:$C,0))),"",INDEX('Policy Characteristics'!L:L,MATCH($C1606,'Policy Characteristics'!$C:$C,0)))</f>
        <v>avoid-deforestation.html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Grassland Restoration and Avoided Conversion</v>
      </c>
      <c r="C1607" t="s">
        <v>433</v>
      </c>
      <c r="D1607" s="45"/>
      <c r="E1607" s="45"/>
      <c r="F1607" s="45"/>
      <c r="G1607" s="45"/>
      <c r="H1607" s="43">
        <v>177</v>
      </c>
      <c r="I1607" s="325" t="s">
        <v>43</v>
      </c>
      <c r="J1607" s="255" t="str">
        <f>IF(ISBLANK(INDEX('Policy Characteristics'!D:D,MATCH($C1607,'Policy Characteristics'!$C:$C,0))),"",INDEX('Policy Characteristics'!D:D,MATCH($C1607,'Policy Characteristics'!$C:$C,0)))</f>
        <v>Grassland Restoration and Avoided Conversion</v>
      </c>
      <c r="K1607" s="254" t="str">
        <f>IF(ISBLANK(INDEX('Policy Characteristics'!E:E,MATCH($C1607,'Policy Characteristics'!$C:$C,0))),"",INDEX('Policy Characteristics'!E:E,MATCH($C1607,'Policy Characteristics'!$C:$C,0)))</f>
        <v>land forest restoration</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4" t="str">
        <f>IF(ISBLANK(INDEX('Policy Characteristics'!K:K,MATCH($C1607,'Policy Characteristics'!$C:$C,0))),"",INDEX('Policy Characteristics'!K:K,MATCH($C1607,'Policy Characteristics'!$C:$C,0)))</f>
        <v/>
      </c>
      <c r="R1607" s="254" t="str">
        <f>IF(ISBLANK(INDEX('Policy Characteristics'!L:L,MATCH($C1607,'Policy Characteristics'!$C:$C,0))),"",INDEX('Policy Characteristics'!L:L,MATCH($C1607,'Policy Characteristics'!$C:$C,0)))</f>
        <v>forest-restoration.html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Forest Set-Asides</v>
      </c>
      <c r="C1608" t="s">
        <v>430</v>
      </c>
      <c r="D1608" s="45"/>
      <c r="E1608" s="45"/>
      <c r="F1608" s="45"/>
      <c r="G1608" s="45"/>
      <c r="H1608" s="43">
        <v>61</v>
      </c>
      <c r="I1608" s="324" t="s">
        <v>44</v>
      </c>
      <c r="J1608" s="255" t="str">
        <f>IF(ISBLANK(INDEX('Policy Characteristics'!D:D,MATCH($C1608,'Policy Characteristics'!$C:$C,0))),"",INDEX('Policy Characteristics'!D:D,MATCH($C1608,'Policy Characteristics'!$C:$C,0)))</f>
        <v>Forest Set-Asides</v>
      </c>
      <c r="K1608" s="254" t="str">
        <f>IF(ISBLANK(INDEX('Policy Characteristics'!E:E,MATCH($C1608,'Policy Characteristics'!$C:$C,0))),"",INDEX('Policy Characteristics'!E:E,MATCH($C1608,'Policy Characteristics'!$C:$C,0)))</f>
        <v>land forest set asides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4" t="str">
        <f>IF(ISBLANK(INDEX('Policy Characteristics'!K:K,MATCH($C1608,'Policy Characteristics'!$C:$C,0))),"",INDEX('Policy Characteristics'!K:K,MATCH($C1608,'Policy Characteristics'!$C:$C,0)))</f>
        <v>lulucf.html#set-asides</v>
      </c>
      <c r="R1608" s="254" t="str">
        <f>IF(ISBLANK(INDEX('Policy Characteristics'!L:L,MATCH($C1608,'Policy Characteristics'!$C:$C,0))),"",INDEX('Policy Characteristics'!L:L,MATCH($C1608,'Policy Characteristics'!$C:$C,0)))</f>
        <v>forest-set-asides.html</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Cropland and Rice Measures</v>
      </c>
      <c r="C1609" t="s">
        <v>2766</v>
      </c>
      <c r="D1609" s="45"/>
      <c r="E1609" s="45"/>
      <c r="F1609" s="45"/>
      <c r="G1609" s="45"/>
      <c r="H1609" s="43">
        <v>62</v>
      </c>
      <c r="I1609" s="324" t="s">
        <v>43</v>
      </c>
      <c r="J1609" s="255" t="str">
        <f>IF(ISBLANK(INDEX('Policy Characteristics'!D:D,MATCH($C1609,'Policy Characteristics'!$C:$C,0))),"",INDEX('Policy Characteristics'!D:D,MATCH($C1609,'Policy Characteristics'!$C:$C,0)))</f>
        <v>Cropland and Rice Measures</v>
      </c>
      <c r="K1609" s="254" t="str">
        <f>IF(ISBLANK(INDEX('Policy Characteristics'!E:E,MATCH($C1609,'Policy Characteristics'!$C:$C,0))),"",INDEX('Policy Characteristics'!E:E,MATCH($C1609,'Policy Characteristics'!$C:$C,0)))</f>
        <v>indst cropland and rice measures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4" t="str">
        <f>IF(ISBLANK(INDEX('Policy Characteristics'!K:K,MATCH($C1609,'Policy Characteristics'!$C:$C,0))),"",INDEX('Policy Characteristics'!K:K,MATCH($C1609,'Policy Characteristics'!$C:$C,0)))</f>
        <v>industry-ag-main.html#cropland</v>
      </c>
      <c r="R1609" s="254" t="str">
        <f>IF(ISBLANK(INDEX('Policy Characteristics'!L:L,MATCH($C1609,'Policy Characteristics'!$C:$C,0))),"",INDEX('Policy Characteristics'!L:L,MATCH($C1609,'Policy Characteristics'!$C:$C,0)))</f>
        <v>cropland-management.html</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Soil Measures</v>
      </c>
      <c r="C1610" t="s">
        <v>3322</v>
      </c>
      <c r="D1610" s="45"/>
      <c r="E1610" s="45"/>
      <c r="F1610" s="45"/>
      <c r="G1610" s="45"/>
      <c r="H1610" s="43">
        <v>1654</v>
      </c>
      <c r="I1610" s="324" t="s">
        <v>43</v>
      </c>
      <c r="J1610" s="255" t="str">
        <f>IF(ISBLANK(INDEX('Policy Characteristics'!D:D,MATCH($C1610,'Policy Characteristics'!$C:$C,0))),"",INDEX('Policy Characteristics'!D:D,MATCH($C1610,'Policy Characteristics'!$C:$C,0)))</f>
        <v>Improved Soil Measures</v>
      </c>
      <c r="K1610" s="254" t="str">
        <f>IF(ISBLANK(INDEX('Policy Characteristics'!E:E,MATCH($C1610,'Policy Characteristics'!$C:$C,0))),"",INDEX('Policy Characteristics'!E:E,MATCH($C1610,'Policy Characteristics'!$C:$C,0)))</f>
        <v>indst tillage</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4" t="str">
        <f>IF(ISBLANK(INDEX('Policy Characteristics'!K:K,MATCH($C1610,'Policy Characteristics'!$C:$C,0))),"",INDEX('Policy Characteristics'!K:K,MATCH($C1610,'Policy Characteristics'!$C:$C,0)))</f>
        <v/>
      </c>
      <c r="R1610" s="254" t="str">
        <f>IF(ISBLANK(INDEX('Policy Characteristics'!L:L,MATCH($C1610,'Policy Characteristics'!$C:$C,0))),"",INDEX('Policy Characteristics'!L:L,MATCH($C1610,'Policy Characteristics'!$C:$C,0)))</f>
        <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Improved Forest Management</v>
      </c>
      <c r="C1611" t="s">
        <v>431</v>
      </c>
      <c r="D1611" s="45"/>
      <c r="E1611" s="45"/>
      <c r="F1611" s="45"/>
      <c r="G1611" s="45"/>
      <c r="H1611" s="43">
        <v>63</v>
      </c>
      <c r="I1611" s="324" t="s">
        <v>43</v>
      </c>
      <c r="J1611" s="255" t="str">
        <f>IF(ISBLANK(INDEX('Policy Characteristics'!D:D,MATCH($C1611,'Policy Characteristics'!$C:$C,0))),"",INDEX('Policy Characteristics'!D:D,MATCH($C1611,'Policy Characteristics'!$C:$C,0)))</f>
        <v>Improved Forest Management</v>
      </c>
      <c r="K1611" s="254" t="str">
        <f>IF(ISBLANK(INDEX('Policy Characteristics'!E:E,MATCH($C1611,'Policy Characteristics'!$C:$C,0))),"",INDEX('Policy Characteristics'!E:E,MATCH($C1611,'Policy Characteristics'!$C:$C,0)))</f>
        <v>land forest management</v>
      </c>
      <c r="L1611" s="261">
        <f>IF(ISBLANK(INDEX('Policy Characteristics'!F:F,MATCH($C1611,'Policy Characteristics'!$C:$C,0))),"",INDEX('Policy Characteristics'!F:F,MATCH($C1611,'Policy Characteristics'!$C:$C,0)))</f>
        <v>-1.5</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4" t="str">
        <f>IF(ISBLANK(INDEX('Policy Characteristics'!K:K,MATCH($C1611,'Policy Characteristics'!$C:$C,0))),"",INDEX('Policy Characteristics'!K:K,MATCH($C1611,'Policy Characteristics'!$C:$C,0)))</f>
        <v>lulucf.html#forest-mgmt</v>
      </c>
      <c r="R1611" s="254" t="str">
        <f>IF(ISBLANK(INDEX('Policy Characteristics'!L:L,MATCH($C1611,'Policy Characteristics'!$C:$C,0))),"",INDEX('Policy Characteristics'!L:L,MATCH($C1611,'Policy Characteristics'!$C:$C,0)))</f>
        <v>improved-forest-management.html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Livestock Measures</v>
      </c>
      <c r="C1612" t="s">
        <v>2798</v>
      </c>
      <c r="D1612" s="45"/>
      <c r="E1612" s="45"/>
      <c r="F1612" s="45"/>
      <c r="G1612" s="45"/>
      <c r="H1612" s="43">
        <v>64</v>
      </c>
      <c r="I1612" s="324" t="s">
        <v>43</v>
      </c>
      <c r="J1612" s="255" t="str">
        <f>IF(ISBLANK(INDEX('Policy Characteristics'!D:D,MATCH($C1612,'Policy Characteristics'!$C:$C,0))),"",INDEX('Policy Characteristics'!D:D,MATCH($C1612,'Policy Characteristics'!$C:$C,0)))</f>
        <v>Livestock Measures</v>
      </c>
      <c r="K1612" s="254" t="str">
        <f>IF(ISBLANK(INDEX('Policy Characteristics'!E:E,MATCH($C1612,'Policy Characteristics'!$C:$C,0))),"",INDEX('Policy Characteristics'!E:E,MATCH($C1612,'Policy Characteristics'!$C:$C,0)))</f>
        <v>indst livestock measures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4" t="str">
        <f>IF(ISBLANK(INDEX('Policy Characteristics'!K:K,MATCH($C1612,'Policy Characteristics'!$C:$C,0))),"",INDEX('Policy Characteristics'!K:K,MATCH($C1612,'Policy Characteristics'!$C:$C,0)))</f>
        <v>industry-ag-main.html#livestock</v>
      </c>
      <c r="R1612" s="254" t="str">
        <f>IF(ISBLANK(INDEX('Policy Characteristics'!L:L,MATCH($C1612,'Policy Characteristics'!$C:$C,0))),"",INDEX('Policy Characteristics'!L:L,MATCH($C1612,'Policy Characteristics'!$C:$C,0)))</f>
        <v>livestock-measures.html</v>
      </c>
    </row>
    <row r="1613" spans="1:18" x14ac:dyDescent="0.3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Wetland Restoration</v>
      </c>
      <c r="C1613" t="s">
        <v>432</v>
      </c>
      <c r="D1613" s="45"/>
      <c r="E1613" s="45"/>
      <c r="F1613" s="45"/>
      <c r="G1613" s="45"/>
      <c r="H1613" s="43">
        <v>178</v>
      </c>
      <c r="I1613" s="324" t="s">
        <v>43</v>
      </c>
      <c r="J1613" s="255" t="str">
        <f>IF(ISBLANK(INDEX('Policy Characteristics'!D:D,MATCH($C1613,'Policy Characteristics'!$C:$C,0))),"",INDEX('Policy Characteristics'!D:D,MATCH($C1613,'Policy Characteristics'!$C:$C,0)))</f>
        <v>Wetland Restoration</v>
      </c>
      <c r="K1613" s="254" t="str">
        <f>IF(ISBLANK(INDEX('Policy Characteristics'!E:E,MATCH($C1613,'Policy Characteristics'!$C:$C,0))),"",INDEX('Policy Characteristics'!E:E,MATCH($C1613,'Policy Characteristics'!$C:$C,0)))</f>
        <v>land peatland restoration</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potential achieved</v>
      </c>
      <c r="P1613" s="254"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peatland-restoration.html</v>
      </c>
    </row>
    <row r="1614" spans="1:18" x14ac:dyDescent="0.35">
      <c r="A1614" s="254" t="str">
        <f>IF(ISBLANK(INDEX('Policy Characteristics'!A:A,MATCH($C1614,'Policy Characteristics'!$C:$C,0))),"",INDEX('Policy Characteristics'!A:A,MATCH($C1614,'Policy Characteristics'!$C:$C,0)))</f>
        <v>Agriculture, Land Use, and Forestry</v>
      </c>
      <c r="B1614" s="262" t="str">
        <f>IF(ISBLANK(INDEX('Policy Characteristics'!B:B,MATCH($C1614,'Policy Characteristics'!$C:$C,0))),"",INDEX('Policy Characteristics'!B:B,MATCH($C1614,'Policy Characteristics'!$C:$C,0)))</f>
        <v>Shift to Non-Animal Products</v>
      </c>
      <c r="C1614" t="s">
        <v>2439</v>
      </c>
      <c r="D1614" s="45"/>
      <c r="E1614" s="45"/>
      <c r="F1614" s="45"/>
      <c r="G1614" s="45"/>
      <c r="H1614" s="43">
        <v>434</v>
      </c>
      <c r="I1614" s="324" t="s">
        <v>43</v>
      </c>
      <c r="J1614" s="255" t="str">
        <f>IF(ISBLANK(INDEX('Policy Characteristics'!D:D,MATCH($C1614,'Policy Characteristics'!$C:$C,0))),"",INDEX('Policy Characteristics'!D:D,MATCH($C1614,'Policy Characteristics'!$C:$C,0)))</f>
        <v>Shift to Non-Animal Products</v>
      </c>
      <c r="K1614" s="254" t="str">
        <f>IF(ISBLANK(INDEX('Policy Characteristics'!E:E,MATCH($C1614,'Policy Characteristics'!$C:$C,0))),"",INDEX('Policy Characteristics'!E:E,MATCH($C1614,'Policy Characteristics'!$C:$C,0)))</f>
        <v>indst shift to nonanimal products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animal products</v>
      </c>
      <c r="P1614" s="254"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4" t="str">
        <f>IF(ISBLANK(INDEX('Policy Characteristics'!K:K,MATCH($C1614,'Policy Characteristics'!$C:$C,0))),"",INDEX('Policy Characteristics'!K:K,MATCH($C1614,'Policy Characteristics'!$C:$C,0)))</f>
        <v/>
      </c>
      <c r="R1614" s="254" t="str">
        <f>IF(ISBLANK(INDEX('Policy Characteristics'!L:L,MATCH($C1614,'Policy Characteristics'!$C:$C,0))),"",INDEX('Policy Characteristics'!L:L,MATCH($C1614,'Policy Characteristics'!$C:$C,0)))</f>
        <v>shift-to-non-animal-products.html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Use CHP for District Heat</v>
      </c>
      <c r="C1615" s="317" t="s">
        <v>286</v>
      </c>
      <c r="D1615" s="6"/>
      <c r="E1615" s="6"/>
      <c r="F1615" s="6"/>
      <c r="G1615" s="6"/>
      <c r="H1615" s="43">
        <v>68</v>
      </c>
      <c r="I1615" s="325" t="s">
        <v>43</v>
      </c>
      <c r="J1615" s="255" t="str">
        <f>IF(ISBLANK(INDEX('Policy Characteristics'!D:D,MATCH($C1615,'Policy Characteristics'!$C:$C,0))),"",INDEX('Policy Characteristics'!D:D,MATCH($C1615,'Policy Characteristics'!$C:$C,0)))</f>
        <v>District Heat CHP</v>
      </c>
      <c r="K1615" s="254" t="str">
        <f>IF(ISBLANK(INDEX('Policy Characteristics'!E:E,MATCH($C1615,'Policy Characteristics'!$C:$C,0))),"",INDEX('Policy Characteristics'!E:E,MATCH($C1615,'Policy Characteristics'!$C:$C,0)))</f>
        <v>heat convert heat to CHP</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non-CHP heat converted</v>
      </c>
      <c r="P1615" s="254"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4" t="str">
        <f>IF(ISBLANK(INDEX('Policy Characteristics'!K:K,MATCH($C1615,'Policy Characteristics'!$C:$C,0))),"",INDEX('Policy Characteristics'!K:K,MATCH($C1615,'Policy Characteristics'!$C:$C,0)))</f>
        <v>district-heating.html#chp</v>
      </c>
      <c r="R1615" s="254" t="str">
        <f>IF(ISBLANK(INDEX('Policy Characteristics'!L:L,MATCH($C1615,'Policy Characteristics'!$C:$C,0))),"",INDEX('Policy Characteristics'!L:L,MATCH($C1615,'Policy Characteristics'!$C:$C,0)))</f>
        <v>convert-non-chp-heat-production.html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Produce District Heat with Electricity</v>
      </c>
      <c r="C1616" s="317" t="s">
        <v>2734</v>
      </c>
      <c r="D1616" s="6"/>
      <c r="E1616" s="6"/>
      <c r="F1616" s="6"/>
      <c r="G1616" s="6"/>
      <c r="H1616" s="43">
        <v>176</v>
      </c>
      <c r="I1616" s="325" t="s">
        <v>43</v>
      </c>
      <c r="J1616" s="255" t="str">
        <f>IF(ISBLANK(INDEX('Policy Characteristics'!D:D,MATCH($C1616,'Policy Characteristics'!$C:$C,0))),"",INDEX('Policy Characteristics'!D:D,MATCH($C1616,'Policy Characteristics'!$C:$C,0)))</f>
        <v>District Heat Fuel Switching</v>
      </c>
      <c r="K1616" s="254" t="str">
        <f>IF(ISBLANK(INDEX('Policy Characteristics'!E:E,MATCH($C1616,'Policy Characteristics'!$C:$C,0))),"",INDEX('Policy Characteristics'!E:E,MATCH($C1616,'Policy Characteristics'!$C:$C,0)))</f>
        <v>heat fuel type shifting</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use</v>
      </c>
      <c r="P1616" s="254"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4" t="str">
        <f>IF(ISBLANK(INDEX('Policy Characteristics'!K:K,MATCH($C1616,'Policy Characteristics'!$C:$C,0))),"",INDEX('Policy Characteristics'!K:K,MATCH($C1616,'Policy Characteristics'!$C:$C,0)))</f>
        <v>district-heating.html#convert-coal</v>
      </c>
      <c r="R1616" s="254" t="str">
        <f>IF(ISBLANK(INDEX('Policy Characteristics'!L:L,MATCH($C1616,'Policy Characteristics'!$C:$C,0))),"",INDEX('Policy Characteristics'!L:L,MATCH($C1616,'Policy Characteristics'!$C:$C,0)))</f>
        <v>district-heat-fuel-switching.html</v>
      </c>
    </row>
    <row r="1617" spans="1:18" s="2" customFormat="1" x14ac:dyDescent="0.3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Shift Hydrogen Production Pathways</v>
      </c>
      <c r="C1617" s="317" t="s">
        <v>2476</v>
      </c>
      <c r="D1617" s="6"/>
      <c r="E1617" s="6"/>
      <c r="F1617" s="6"/>
      <c r="G1617" s="6"/>
      <c r="H1617" s="43">
        <v>450</v>
      </c>
      <c r="I1617" s="325" t="s">
        <v>43</v>
      </c>
      <c r="J1617" s="255" t="str">
        <f>IF(ISBLANK(INDEX('Policy Characteristics'!D:D,MATCH($C1617,'Policy Characteristics'!$C:$C,0))),"",INDEX('Policy Characteristics'!D:D,MATCH($C1617,'Policy Characteristics'!$C:$C,0)))</f>
        <v>Shift Hydrogen Production Pathways</v>
      </c>
      <c r="K1617" s="254" t="str">
        <f>IF(ISBLANK(INDEX('Policy Characteristics'!E:E,MATCH($C1617,'Policy Characteristics'!$C:$C,0))),"",INDEX('Policy Characteristics'!E:E,MATCH($C1617,'Policy Characteristics'!$C:$C,0)))</f>
        <v>hydgn shift production pathways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hydrogen production</v>
      </c>
      <c r="P1617" s="254"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2" customFormat="1" x14ac:dyDescent="0.35">
      <c r="A1618" s="254" t="str">
        <f>IF(ISBLANK(INDEX('Policy Characteristics'!A:A,MATCH($C1618,'Policy Characteristics'!$C:$C,0))),"",INDEX('Policy Characteristics'!A:A,MATCH($C1618,'Policy Characteristics'!$C:$C,0)))</f>
        <v>District Heat and Hydrogen</v>
      </c>
      <c r="B1618" s="262" t="str">
        <f>IF(ISBLANK(INDEX('Policy Characteristics'!B:B,MATCH($C1618,'Policy Characteristics'!$C:$C,0))),"",INDEX('Policy Characteristics'!B:B,MATCH($C1618,'Policy Characteristics'!$C:$C,0)))</f>
        <v>Non BAU Hydrogen Production Pathways</v>
      </c>
      <c r="C1618" t="s">
        <v>3764</v>
      </c>
      <c r="D1618" s="6"/>
      <c r="E1618" s="6"/>
      <c r="F1618" s="6"/>
      <c r="G1618" s="6"/>
      <c r="H1618" s="43">
        <v>2722</v>
      </c>
      <c r="I1618" s="325" t="s">
        <v>43</v>
      </c>
      <c r="J1618" s="255" t="str">
        <f>IF(ISBLANK(INDEX('Policy Characteristics'!D:D,MATCH($C1618,'Policy Characteristics'!$C:$C,0))),"",INDEX('Policy Characteristics'!D:D,MATCH($C1618,'Policy Characteristics'!$C:$C,0)))</f>
        <v>Hydrogen Steam Methane Reforming</v>
      </c>
      <c r="K1618" s="254" t="str">
        <f>IF(ISBLANK(INDEX('Policy Characteristics'!E:E,MATCH($C1618,'Policy Characteristics'!$C:$C,0))),"",INDEX('Policy Characteristics'!E:E,MATCH($C1618,'Policy Characteristics'!$C:$C,0)))</f>
        <v>hydgn non BAU shift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4" t="str">
        <f>IF(ISBLANK(INDEX('Policy Characteristics'!K:K,MATCH($C1618,'Policy Characteristics'!$C:$C,0))),"",INDEX('Policy Characteristics'!K:K,MATCH($C1618,'Policy Characteristics'!$C:$C,0)))</f>
        <v/>
      </c>
      <c r="R1618" s="254" t="str">
        <f>IF(ISBLANK(INDEX('Policy Characteristics'!L:L,MATCH($C1618,'Policy Characteristics'!$C:$C,0))),"",INDEX('Policy Characteristics'!L:L,MATCH($C1618,'Policy Characteristics'!$C:$C,0)))</f>
        <v>switch-hydrogen-production-pathway.html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t="s">
        <v>2410</v>
      </c>
      <c r="D1619" s="45" t="s">
        <v>331</v>
      </c>
      <c r="E1619" s="45"/>
      <c r="F1619" s="45" t="s">
        <v>335</v>
      </c>
      <c r="G1619" s="45"/>
      <c r="H1619" s="43">
        <v>171</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 si="59">C$1619</f>
        <v>Additional Carbon Tax Rate</v>
      </c>
      <c r="D1620" s="45" t="s">
        <v>339</v>
      </c>
      <c r="E1620" s="45"/>
      <c r="F1620" s="45" t="s">
        <v>340</v>
      </c>
      <c r="G1620" s="45"/>
      <c r="H1620" s="43">
        <v>172</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ref="C1621:C1624" si="60">C$1619</f>
        <v>Additional Carbon Tax Rate</v>
      </c>
      <c r="D1621" s="45" t="s">
        <v>333</v>
      </c>
      <c r="E1621" s="45"/>
      <c r="F1621" s="45" t="s">
        <v>337</v>
      </c>
      <c r="G1621" s="45"/>
      <c r="H1621" s="43">
        <v>173</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334</v>
      </c>
      <c r="E1622" s="45"/>
      <c r="F1622" s="45" t="s">
        <v>338</v>
      </c>
      <c r="G1622" s="45"/>
      <c r="H1622" s="43">
        <v>174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332</v>
      </c>
      <c r="E1623" s="45"/>
      <c r="F1623" s="45" t="s">
        <v>336</v>
      </c>
      <c r="G1623" s="45"/>
      <c r="H1623" s="43">
        <v>175</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Carbon Price</v>
      </c>
      <c r="C1624" s="254" t="str">
        <f t="shared" si="60"/>
        <v>Additional Carbon Tax Rate</v>
      </c>
      <c r="D1624" s="45" t="s">
        <v>2490</v>
      </c>
      <c r="E1624" s="45"/>
      <c r="F1624" s="45" t="s">
        <v>2872</v>
      </c>
      <c r="G1624" s="45"/>
      <c r="H1624" s="43">
        <v>544</v>
      </c>
      <c r="I1624" s="324" t="s">
        <v>43</v>
      </c>
      <c r="J1624" s="255" t="str">
        <f>IF(ISBLANK(INDEX('Policy Characteristics'!D:D,MATCH($C1624,'Policy Characteristics'!$C:$C,0))),"",INDEX('Policy Characteristics'!D:D,MATCH($C1624,'Policy Characteristics'!$C:$C,0)))</f>
        <v>Carbon Price</v>
      </c>
      <c r="K1624" s="254" t="str">
        <f>IF(ISBLANK(INDEX('Policy Characteristics'!E:E,MATCH($C1624,'Policy Characteristics'!$C:$C,0))),"",INDEX('Policy Characteristics'!E:E,MATCH($C1624,'Policy Characteristics'!$C:$C,0)))</f>
        <v>cross carbon tax</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300</v>
      </c>
      <c r="N1624" s="254">
        <f>IF(ISBLANK(INDEX('Policy Characteristics'!H:H,MATCH($C1624,'Policy Characteristics'!$C:$C,0))),"",INDEX('Policy Characteristics'!H:H,MATCH($C1624,'Policy Characteristics'!$C:$C,0)))</f>
        <v>5</v>
      </c>
      <c r="O1624" s="254" t="str">
        <f>IF(ISBLANK(INDEX('Policy Characteristics'!I:I,MATCH($C1624,'Policy Characteristics'!$C:$C,0))),"",INDEX('Policy Characteristics'!I:I,MATCH($C1624,'Policy Characteristics'!$C:$C,0)))</f>
        <v>$/metric ton CO2e</v>
      </c>
      <c r="P1624" s="254"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4" t="str">
        <f>IF(ISBLANK(INDEX('Policy Characteristics'!K:K,MATCH($C1624,'Policy Characteristics'!$C:$C,0))),"",INDEX('Policy Characteristics'!K:K,MATCH($C1624,'Policy Characteristics'!$C:$C,0)))</f>
        <v>fuels.html#carbon-tax</v>
      </c>
      <c r="R1624" s="254" t="str">
        <f>IF(ISBLANK(INDEX('Policy Characteristics'!L:L,MATCH($C1624,'Policy Characteristics'!$C:$C,0))),"",INDEX('Policy Characteristics'!L:L,MATCH($C1624,'Policy Characteristics'!$C:$C,0)))</f>
        <v>carbon-tax.html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t="s">
        <v>138</v>
      </c>
      <c r="D1625" s="45" t="s">
        <v>52</v>
      </c>
      <c r="E1625" s="45"/>
      <c r="F1625" s="45" t="s">
        <v>93</v>
      </c>
      <c r="G1625" s="45"/>
      <c r="H1625" s="43">
        <v>706</v>
      </c>
      <c r="I1625" s="325" t="s">
        <v>44</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ref="C1626:C1641" si="61">C$1625</f>
        <v>Percent Reduction in BAU Subsidies</v>
      </c>
      <c r="D1626" s="6" t="s">
        <v>448</v>
      </c>
      <c r="E1626" s="45"/>
      <c r="F1626" s="6" t="s">
        <v>445</v>
      </c>
      <c r="G1626" s="45"/>
      <c r="H1626" s="43">
        <v>69</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46</v>
      </c>
      <c r="E1627" s="45"/>
      <c r="F1627" s="6" t="s">
        <v>87</v>
      </c>
      <c r="G1627" s="45"/>
      <c r="H1627" s="43">
        <v>70</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47</v>
      </c>
      <c r="E1628" s="45"/>
      <c r="F1628" s="6" t="s">
        <v>88</v>
      </c>
      <c r="G1628" s="45"/>
      <c r="H1628" s="43">
        <v>71</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48</v>
      </c>
      <c r="E1629" s="45"/>
      <c r="F1629" s="6" t="s">
        <v>89</v>
      </c>
      <c r="G1629" s="45"/>
      <c r="H1629" s="43">
        <v>72</v>
      </c>
      <c r="I1629" s="325" t="s">
        <v>44</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49</v>
      </c>
      <c r="E1630" s="45"/>
      <c r="F1630" s="6" t="s">
        <v>3852</v>
      </c>
      <c r="G1630" s="45"/>
      <c r="H1630" s="43">
        <v>73</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50</v>
      </c>
      <c r="E1631" s="45"/>
      <c r="F1631" s="6" t="s">
        <v>94</v>
      </c>
      <c r="G1631" s="45"/>
      <c r="H1631" s="43">
        <v>74</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51</v>
      </c>
      <c r="E1632" s="45"/>
      <c r="F1632" s="6" t="s">
        <v>92</v>
      </c>
      <c r="G1632" s="45"/>
      <c r="H1632" s="43">
        <v>707</v>
      </c>
      <c r="I1632" s="325" t="s">
        <v>44</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53</v>
      </c>
      <c r="E1633" s="45"/>
      <c r="F1633" s="6" t="s">
        <v>95</v>
      </c>
      <c r="G1633" s="45"/>
      <c r="H1633" s="43">
        <v>75</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54</v>
      </c>
      <c r="E1634" s="45"/>
      <c r="F1634" s="6" t="s">
        <v>96</v>
      </c>
      <c r="G1634" s="45"/>
      <c r="H1634" s="43">
        <v>76</v>
      </c>
      <c r="I1634" s="325" t="s">
        <v>43</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55</v>
      </c>
      <c r="E1635" s="45"/>
      <c r="F1635" s="6" t="s">
        <v>97</v>
      </c>
      <c r="G1635" s="45"/>
      <c r="H1635" s="43">
        <v>708</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56</v>
      </c>
      <c r="E1636" s="45"/>
      <c r="F1636" s="6" t="s">
        <v>98</v>
      </c>
      <c r="G1636" s="45"/>
      <c r="H1636" s="43">
        <v>709</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2471</v>
      </c>
      <c r="E1637" s="45"/>
      <c r="F1637" s="6" t="s">
        <v>2472</v>
      </c>
      <c r="G1637" s="45"/>
      <c r="H1637" s="43">
        <v>710</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75</v>
      </c>
      <c r="E1638" s="45"/>
      <c r="F1638" s="6" t="s">
        <v>99</v>
      </c>
      <c r="G1638" s="45"/>
      <c r="H1638" s="43">
        <v>711</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434</v>
      </c>
      <c r="E1639" s="45"/>
      <c r="F1639" s="6" t="s">
        <v>435</v>
      </c>
      <c r="G1639" s="45"/>
      <c r="H1639" s="43">
        <v>712</v>
      </c>
      <c r="I1639" s="325" t="s">
        <v>43</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441</v>
      </c>
      <c r="E1640" s="45"/>
      <c r="F1640" s="6" t="s">
        <v>442</v>
      </c>
      <c r="G1640" s="45"/>
      <c r="H1640" s="43">
        <v>713</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si="61"/>
        <v>Percent Reduction in BAU Subsidies</v>
      </c>
      <c r="D1641" s="6" t="s">
        <v>2463</v>
      </c>
      <c r="E1641" s="45"/>
      <c r="F1641" s="6" t="s">
        <v>2467</v>
      </c>
      <c r="G1641" s="45"/>
      <c r="H1641" s="43">
        <v>714</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 si="62">C$1625</f>
        <v>Percent Reduction in BAU Subsidies</v>
      </c>
      <c r="D1642" s="6" t="s">
        <v>2473</v>
      </c>
      <c r="E1642" s="45"/>
      <c r="F1642" s="6" t="s">
        <v>2474</v>
      </c>
      <c r="G1642" s="45"/>
      <c r="H1642" s="43">
        <v>715</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ref="C1643:C1645" si="63">C$1625</f>
        <v>Percent Reduction in BAU Subsidies</v>
      </c>
      <c r="D1643" s="6" t="s">
        <v>2464</v>
      </c>
      <c r="E1643" s="45"/>
      <c r="F1643" s="6" t="s">
        <v>2468</v>
      </c>
      <c r="G1643" s="45"/>
      <c r="H1643" s="43">
        <v>716</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2465</v>
      </c>
      <c r="E1644" s="45"/>
      <c r="F1644" s="6" t="s">
        <v>2469</v>
      </c>
      <c r="G1644" s="45"/>
      <c r="H1644" s="43">
        <v>717</v>
      </c>
      <c r="I1644" s="325" t="s">
        <v>44</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4"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End Existing Subsidies</v>
      </c>
      <c r="C1645" s="254" t="str">
        <f t="shared" si="63"/>
        <v>Percent Reduction in BAU Subsidies</v>
      </c>
      <c r="D1645" s="6" t="s">
        <v>2466</v>
      </c>
      <c r="E1645" s="45"/>
      <c r="F1645" s="6" t="s">
        <v>2470</v>
      </c>
      <c r="G1645" s="45"/>
      <c r="H1645" s="43">
        <v>718</v>
      </c>
      <c r="I1645" s="325" t="s">
        <v>43</v>
      </c>
      <c r="J1645" s="255" t="str">
        <f>IF(ISBLANK(INDEX('Policy Characteristics'!D:D,MATCH($C1645,'Policy Characteristics'!$C:$C,0))),"",INDEX('Policy Characteristics'!D:D,MATCH($C1645,'Policy Characteristics'!$C:$C,0)))</f>
        <v>End Existing Subsidies</v>
      </c>
      <c r="K1645" s="254" t="str">
        <f>IF(ISBLANK(INDEX('Policy Characteristics'!E:E,MATCH($C1645,'Policy Characteristics'!$C:$C,0))),"",INDEX('Policy Characteristics'!E:E,MATCH($C1645,'Policy Characteristics'!$C:$C,0)))</f>
        <v>cross reduce BAU subsidies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BAU subsidies</v>
      </c>
      <c r="P1645" s="254"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4" t="str">
        <f>IF(ISBLANK(INDEX('Policy Characteristics'!K:K,MATCH($C1645,'Policy Characteristics'!$C:$C,0))),"",INDEX('Policy Characteristics'!K:K,MATCH($C1645,'Policy Characteristics'!$C:$C,0)))</f>
        <v>fuels.html#end-subsidies</v>
      </c>
      <c r="R1645" s="254" t="str">
        <f>IF(ISBLANK(INDEX('Policy Characteristics'!L:L,MATCH($C1645,'Policy Characteristics'!$C:$C,0))),"",INDEX('Policy Characteristics'!L:L,MATCH($C1645,'Policy Characteristics'!$C:$C,0)))</f>
        <v>end-existing-subsidies.html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Non-CO2 Emissions from C Tax</v>
      </c>
      <c r="C1646" s="317" t="s">
        <v>2444</v>
      </c>
      <c r="D1646" s="6"/>
      <c r="E1646" s="6"/>
      <c r="F1646" s="6"/>
      <c r="G1646" s="6"/>
      <c r="H1646" s="43">
        <v>719</v>
      </c>
      <c r="I1646" s="325" t="s">
        <v>44</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non CO2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1" t="s">
        <v>3348</v>
      </c>
      <c r="D1647" s="45" t="s">
        <v>3047</v>
      </c>
      <c r="E1647" s="6"/>
      <c r="F1647" t="s">
        <v>3072</v>
      </c>
      <c r="G1647" s="6"/>
      <c r="H1647" s="47">
        <v>1628</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C$1647</f>
        <v>BEPEfCT Boolean Exempt Process Emissions from Carbon Tax</v>
      </c>
      <c r="D1648" s="6" t="s">
        <v>3048</v>
      </c>
      <c r="E1648" s="6"/>
      <c r="F1648" t="s">
        <v>2754</v>
      </c>
      <c r="G1648" s="6"/>
      <c r="H1648" s="47">
        <v>1629</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ref="C1649:C1671" si="64">C$1647</f>
        <v>BEPEfCT Boolean Exempt Process Emissions from Carbon Tax</v>
      </c>
      <c r="D1649" s="6" t="s">
        <v>3049</v>
      </c>
      <c r="E1649" s="6"/>
      <c r="F1649" t="s">
        <v>3013</v>
      </c>
      <c r="G1649" s="6"/>
      <c r="H1649" s="47">
        <v>1630</v>
      </c>
      <c r="I1649" s="325" t="s">
        <v>43</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3050</v>
      </c>
      <c r="E1650" s="6"/>
      <c r="F1650" t="s">
        <v>3014</v>
      </c>
      <c r="G1650" s="6"/>
      <c r="H1650" s="47">
        <v>1631</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3051</v>
      </c>
      <c r="E1651" s="6"/>
      <c r="F1651" t="s">
        <v>3015</v>
      </c>
      <c r="G1651" s="6"/>
      <c r="H1651" s="47">
        <v>1632</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3052</v>
      </c>
      <c r="E1652" s="6"/>
      <c r="F1652" t="s">
        <v>3016</v>
      </c>
      <c r="G1652" s="6"/>
      <c r="H1652" s="47">
        <v>1633</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3053</v>
      </c>
      <c r="E1653" s="6"/>
      <c r="F1653" t="s">
        <v>3017</v>
      </c>
      <c r="G1653" s="6"/>
      <c r="H1653" s="47">
        <v>1634</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3054</v>
      </c>
      <c r="E1654" s="6"/>
      <c r="F1654" t="s">
        <v>3018</v>
      </c>
      <c r="G1654" s="6"/>
      <c r="H1654" s="47">
        <v>1635</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3055</v>
      </c>
      <c r="E1655" s="6"/>
      <c r="F1655" t="s">
        <v>3019</v>
      </c>
      <c r="G1655" s="6"/>
      <c r="H1655" s="47">
        <v>1636</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3056</v>
      </c>
      <c r="E1656" s="6"/>
      <c r="F1656" t="s">
        <v>2574</v>
      </c>
      <c r="G1656" s="6"/>
      <c r="H1656" s="47">
        <v>1637</v>
      </c>
      <c r="I1656" s="325" t="s">
        <v>43</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3057</v>
      </c>
      <c r="E1657" s="6"/>
      <c r="F1657" t="s">
        <v>3020</v>
      </c>
      <c r="G1657" s="6"/>
      <c r="H1657" s="47">
        <v>1638</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3058</v>
      </c>
      <c r="E1658" s="6"/>
      <c r="F1658" t="s">
        <v>3021</v>
      </c>
      <c r="G1658" s="6"/>
      <c r="H1658" s="47">
        <v>1639</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3059</v>
      </c>
      <c r="E1659" s="6"/>
      <c r="F1659" t="s">
        <v>3022</v>
      </c>
      <c r="G1659" s="6"/>
      <c r="H1659" s="47">
        <v>1640</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3060</v>
      </c>
      <c r="E1660" s="6"/>
      <c r="F1660" t="s">
        <v>2575</v>
      </c>
      <c r="G1660" s="6"/>
      <c r="H1660" s="47">
        <v>1641</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3061</v>
      </c>
      <c r="E1661" s="6"/>
      <c r="F1661" t="s">
        <v>3023</v>
      </c>
      <c r="G1661" s="6"/>
      <c r="H1661" s="47">
        <v>1642</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3062</v>
      </c>
      <c r="E1662" s="6"/>
      <c r="F1662" t="s">
        <v>3024</v>
      </c>
      <c r="G1662" s="6"/>
      <c r="H1662" s="47">
        <v>1643</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3063</v>
      </c>
      <c r="E1663" s="6"/>
      <c r="F1663" t="s">
        <v>3025</v>
      </c>
      <c r="G1663" s="6"/>
      <c r="H1663" s="47">
        <v>1644</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3064</v>
      </c>
      <c r="E1664" s="6"/>
      <c r="F1664" t="s">
        <v>3026</v>
      </c>
      <c r="G1664" s="6"/>
      <c r="H1664" s="47">
        <v>1645</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3065</v>
      </c>
      <c r="E1665" s="6"/>
      <c r="F1665" t="s">
        <v>3027</v>
      </c>
      <c r="G1665" s="6"/>
      <c r="H1665" s="47">
        <v>1646</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3066</v>
      </c>
      <c r="E1666" s="6"/>
      <c r="F1666" t="s">
        <v>3028</v>
      </c>
      <c r="G1666" s="6"/>
      <c r="H1666" s="47">
        <v>1647</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3067</v>
      </c>
      <c r="E1667" s="6"/>
      <c r="F1667" t="s">
        <v>3029</v>
      </c>
      <c r="G1667" s="6"/>
      <c r="H1667" s="47">
        <v>1648</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3068</v>
      </c>
      <c r="E1668" s="6"/>
      <c r="F1668" t="s">
        <v>3030</v>
      </c>
      <c r="G1668" s="6"/>
      <c r="H1668" s="47">
        <v>1649</v>
      </c>
      <c r="I1668" s="325" t="s">
        <v>44</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3069</v>
      </c>
      <c r="E1669" s="6"/>
      <c r="F1669" t="s">
        <v>3031</v>
      </c>
      <c r="G1669" s="6"/>
      <c r="H1669" s="47">
        <v>1650</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3070</v>
      </c>
      <c r="E1670" s="6"/>
      <c r="F1670" t="s">
        <v>3073</v>
      </c>
      <c r="G1670" s="6"/>
      <c r="H1670" s="47">
        <v>1651</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Exempt Process Emissions from C Tax</v>
      </c>
      <c r="C1671" s="254" t="str">
        <f t="shared" si="64"/>
        <v>BEPEfCT Boolean Exempt Process Emissions from Carbon Tax</v>
      </c>
      <c r="D1671" s="6" t="s">
        <v>3071</v>
      </c>
      <c r="E1671" s="6"/>
      <c r="F1671" t="s">
        <v>3032</v>
      </c>
      <c r="G1671" s="6"/>
      <c r="H1671" s="47">
        <v>1652</v>
      </c>
      <c r="I1671" s="325" t="s">
        <v>44</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cross toggle whether carbon tax affects process emissions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Toggle Carbon Tax Border Adjustment</v>
      </c>
      <c r="C1672" s="1" t="s">
        <v>3349</v>
      </c>
      <c r="D1672" s="6"/>
      <c r="E1672" s="6"/>
      <c r="F1672" s="6"/>
      <c r="G1672" s="6"/>
      <c r="H1672" s="47">
        <v>1627</v>
      </c>
      <c r="I1672" s="325" t="s">
        <v>43</v>
      </c>
      <c r="J1672" s="255" t="str">
        <f>IF(ISBLANK(INDEX('Policy Characteristics'!D:D,MATCH($C1672,'Policy Characteristics'!$C:$C,0))),"",INDEX('Policy Characteristics'!D:D,MATCH($C1672,'Policy Characteristics'!$C:$C,0)))</f>
        <v/>
      </c>
      <c r="K1672" s="254" t="str">
        <f>IF(ISBLANK(INDEX('Policy Characteristics'!E:E,MATCH($C1672,'Policy Characteristics'!$C:$C,0))),"",INDEX('Policy Characteristics'!E:E,MATCH($C1672,'Policy Characteristics'!$C:$C,0)))</f>
        <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4" t="str">
        <f>IF(ISBLANK(INDEX('Policy Characteristics'!K:K,MATCH($C1672,'Policy Characteristics'!$C:$C,0))),"",INDEX('Policy Characteristics'!K:K,MATCH($C1672,'Policy Characteristics'!$C:$C,0)))</f>
        <v>fuels.html#carbon-tax</v>
      </c>
      <c r="R1672" s="254" t="str">
        <f>IF(ISBLANK(INDEX('Policy Characteristics'!L:L,MATCH($C1672,'Policy Characteristics'!$C:$C,0))),"",INDEX('Policy Characteristics'!L:L,MATCH($C1672,'Policy Characteristics'!$C:$C,0)))</f>
        <v>carbon-tax.html</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317" t="s">
        <v>2708</v>
      </c>
      <c r="D1673" s="6" t="s">
        <v>52</v>
      </c>
      <c r="E1673" s="6"/>
      <c r="F1673" s="6" t="s">
        <v>93</v>
      </c>
      <c r="G1673" s="6"/>
      <c r="H1673" s="43">
        <v>720</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ref="C1674:C1675" si="65">C$1673</f>
        <v>Toggle Whether Policies Affect Energy Prices</v>
      </c>
      <c r="D1674" s="6" t="s">
        <v>75</v>
      </c>
      <c r="E1674" s="6"/>
      <c r="F1674" s="6" t="s">
        <v>99</v>
      </c>
      <c r="G1674" s="6"/>
      <c r="H1674" s="43">
        <v>721</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si="65"/>
        <v>Toggle Whether Policies Affect Energy Prices</v>
      </c>
      <c r="D1675" s="6" t="s">
        <v>2466</v>
      </c>
      <c r="E1675" s="6"/>
      <c r="F1675" s="6" t="s">
        <v>2470</v>
      </c>
      <c r="G1675" s="6"/>
      <c r="H1675" s="43">
        <v>722</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317" t="s">
        <v>2708</v>
      </c>
      <c r="D1676" s="6" t="s">
        <v>448</v>
      </c>
      <c r="E1676" s="45"/>
      <c r="F1676" s="6" t="s">
        <v>445</v>
      </c>
      <c r="G1676" s="6"/>
      <c r="H1676" s="47">
        <v>836</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ref="C1677:C1687" si="66">C$1676</f>
        <v>Toggle Whether Policies Affect Energy Prices</v>
      </c>
      <c r="D1677" s="6" t="s">
        <v>46</v>
      </c>
      <c r="E1677" s="45"/>
      <c r="F1677" s="6" t="s">
        <v>87</v>
      </c>
      <c r="G1677" s="6"/>
      <c r="H1677" s="43">
        <v>837</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51</v>
      </c>
      <c r="E1678" s="45"/>
      <c r="F1678" s="6" t="s">
        <v>92</v>
      </c>
      <c r="G1678" s="6"/>
      <c r="H1678" s="47">
        <v>838</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53</v>
      </c>
      <c r="E1679" s="45"/>
      <c r="F1679" s="6" t="s">
        <v>95</v>
      </c>
      <c r="G1679" s="6"/>
      <c r="H1679" s="43">
        <v>839</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54</v>
      </c>
      <c r="E1680" s="45"/>
      <c r="F1680" s="6" t="s">
        <v>96</v>
      </c>
      <c r="G1680" s="6"/>
      <c r="H1680" s="47">
        <v>840</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55</v>
      </c>
      <c r="E1681" s="45"/>
      <c r="F1681" s="6" t="s">
        <v>97</v>
      </c>
      <c r="G1681" s="6"/>
      <c r="H1681" s="43">
        <v>841</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56</v>
      </c>
      <c r="E1682" s="45"/>
      <c r="F1682" s="6" t="s">
        <v>98</v>
      </c>
      <c r="G1682" s="6"/>
      <c r="H1682" s="47">
        <v>842</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2471</v>
      </c>
      <c r="E1683" s="45"/>
      <c r="F1683" s="6" t="s">
        <v>2472</v>
      </c>
      <c r="G1683" s="6"/>
      <c r="H1683" s="43">
        <v>843</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441</v>
      </c>
      <c r="E1684" s="45"/>
      <c r="F1684" s="6" t="s">
        <v>442</v>
      </c>
      <c r="G1684" s="6"/>
      <c r="H1684" s="47">
        <v>844</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2463</v>
      </c>
      <c r="E1685" s="45"/>
      <c r="F1685" s="6" t="s">
        <v>2467</v>
      </c>
      <c r="G1685" s="6"/>
      <c r="H1685" s="43">
        <v>845</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2473</v>
      </c>
      <c r="E1686" s="45"/>
      <c r="F1686" s="6" t="s">
        <v>2474</v>
      </c>
      <c r="G1686" s="6"/>
      <c r="H1686" s="47">
        <v>846</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Fixed Energy Prices</v>
      </c>
      <c r="C1687" s="254" t="str">
        <f t="shared" si="66"/>
        <v>Toggle Whether Policies Affect Energy Prices</v>
      </c>
      <c r="D1687" s="6" t="s">
        <v>2464</v>
      </c>
      <c r="E1687" s="45"/>
      <c r="F1687" s="6" t="s">
        <v>2468</v>
      </c>
      <c r="G1687" s="6"/>
      <c r="H1687" s="43">
        <v>847</v>
      </c>
      <c r="I1687" s="325" t="s">
        <v>44</v>
      </c>
      <c r="J1687" s="255" t="str">
        <f>IF(ISBLANK(INDEX('Policy Characteristics'!D:D,MATCH($C1687,'Policy Characteristics'!$C:$C,0))),"",INDEX('Policy Characteristics'!D:D,MATCH($C1687,'Policy Characteristics'!$C:$C,0)))</f>
        <v>Fixed Energy Prices</v>
      </c>
      <c r="K1687" s="254" t="str">
        <f>IF(ISBLANK(INDEX('Policy Characteristics'!E:E,MATCH($C1687,'Policy Characteristics'!$C:$C,0))),"",INDEX('Policy Characteristics'!E:E,MATCH($C1687,'Policy Characteristics'!$C:$C,0)))</f>
        <v>cross toggle whether policies affect energy prices</v>
      </c>
      <c r="L1687" s="254">
        <f>IF(ISBLANK(INDEX('Policy Characteristics'!F:F,MATCH($C1687,'Policy Characteristics'!$C:$C,0))),"",INDEX('Policy Characteristics'!F:F,MATCH($C1687,'Policy Characteristics'!$C:$C,0)))</f>
        <v>0</v>
      </c>
      <c r="M1687" s="254">
        <f>IF(ISBLANK(INDEX('Policy Characteristics'!G:G,MATCH($C1687,'Policy Characteristics'!$C:$C,0))),"",INDEX('Policy Characteristics'!G:G,MATCH($C1687,'Policy Characteristics'!$C:$C,0)))</f>
        <v>1</v>
      </c>
      <c r="N1687" s="254">
        <f>IF(ISBLANK(INDEX('Policy Characteristics'!H:H,MATCH($C1687,'Policy Characteristics'!$C:$C,0))),"",INDEX('Policy Characteristics'!H:H,MATCH($C1687,'Policy Characteristics'!$C:$C,0)))</f>
        <v>1</v>
      </c>
      <c r="O1687" s="254" t="str">
        <f>IF(ISBLANK(INDEX('Policy Characteristics'!I:I,MATCH($C1687,'Policy Characteristics'!$C:$C,0))),"",INDEX('Policy Characteristics'!I:I,MATCH($C1687,'Policy Characteristics'!$C:$C,0)))</f>
        <v>on/off</v>
      </c>
      <c r="P1687" s="254" t="str">
        <f>IF(ISBLANK(INDEX('Policy Characteristics'!J:J,MATCH($C1687,'Policy Characteristics'!$C:$C,0))),"",INDEX('Policy Characteristics'!J:J,MATCH($C1687,'Policy Characteristics'!$C:$C,0)))</f>
        <v/>
      </c>
      <c r="Q1687" s="254" t="str">
        <f>IF(ISBLANK(INDEX('Policy Characteristics'!K:K,MATCH($C1687,'Policy Characteristics'!$C:$C,0))),"",INDEX('Policy Characteristics'!K:K,MATCH($C1687,'Policy Characteristics'!$C:$C,0)))</f>
        <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317" t="s">
        <v>2751</v>
      </c>
      <c r="D1688" s="6" t="s">
        <v>448</v>
      </c>
      <c r="E1688" s="45"/>
      <c r="F1688" s="6" t="s">
        <v>445</v>
      </c>
      <c r="G1688" s="6"/>
      <c r="H1688" s="43">
        <v>723</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ref="C1689:C1702" si="67">C$1688</f>
        <v>Fuel Price Deregulation</v>
      </c>
      <c r="D1689" s="6" t="s">
        <v>46</v>
      </c>
      <c r="E1689" s="45"/>
      <c r="F1689" s="6" t="s">
        <v>87</v>
      </c>
      <c r="G1689" s="6"/>
      <c r="H1689" s="43">
        <v>724</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47</v>
      </c>
      <c r="E1690" s="45"/>
      <c r="F1690" s="6" t="s">
        <v>88</v>
      </c>
      <c r="G1690" s="6"/>
      <c r="H1690" s="43">
        <v>725</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51</v>
      </c>
      <c r="E1691" s="45"/>
      <c r="F1691" s="6" t="s">
        <v>92</v>
      </c>
      <c r="G1691" s="6"/>
      <c r="H1691" s="43">
        <v>726</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53</v>
      </c>
      <c r="E1692" s="45"/>
      <c r="F1692" s="6" t="s">
        <v>95</v>
      </c>
      <c r="G1692" s="6"/>
      <c r="H1692" s="43">
        <v>727</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54</v>
      </c>
      <c r="E1693" s="45"/>
      <c r="F1693" s="6" t="s">
        <v>96</v>
      </c>
      <c r="G1693" s="6"/>
      <c r="H1693" s="43">
        <v>728</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55</v>
      </c>
      <c r="E1694" s="45"/>
      <c r="F1694" s="6" t="s">
        <v>97</v>
      </c>
      <c r="G1694" s="6"/>
      <c r="H1694" s="43">
        <v>729</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56</v>
      </c>
      <c r="E1695" s="45"/>
      <c r="F1695" s="6" t="s">
        <v>98</v>
      </c>
      <c r="G1695" s="6"/>
      <c r="H1695" s="43">
        <v>730</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2471</v>
      </c>
      <c r="E1696" s="45"/>
      <c r="F1696" s="6" t="s">
        <v>2472</v>
      </c>
      <c r="G1696" s="6"/>
      <c r="H1696" s="43">
        <v>731</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441</v>
      </c>
      <c r="E1697" s="45"/>
      <c r="F1697" s="6" t="s">
        <v>442</v>
      </c>
      <c r="G1697" s="6"/>
      <c r="H1697" s="43">
        <v>732</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2463</v>
      </c>
      <c r="E1698" s="45"/>
      <c r="F1698" s="6" t="s">
        <v>2467</v>
      </c>
      <c r="G1698" s="6"/>
      <c r="H1698" s="43">
        <v>733</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2473</v>
      </c>
      <c r="E1699" s="45"/>
      <c r="F1699" s="6" t="s">
        <v>2474</v>
      </c>
      <c r="G1699" s="6"/>
      <c r="H1699" s="43">
        <v>734</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2464</v>
      </c>
      <c r="E1700" s="45"/>
      <c r="F1700" s="6" t="s">
        <v>2468</v>
      </c>
      <c r="G1700" s="6"/>
      <c r="H1700" s="43">
        <v>735</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2465</v>
      </c>
      <c r="E1701" s="45"/>
      <c r="F1701" s="6" t="s">
        <v>2469</v>
      </c>
      <c r="G1701" s="6"/>
      <c r="H1701" s="43">
        <v>736</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2"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Price Deregulation</v>
      </c>
      <c r="C1702" s="254" t="str">
        <f t="shared" si="67"/>
        <v>Fuel Price Deregulation</v>
      </c>
      <c r="D1702" s="6" t="s">
        <v>2466</v>
      </c>
      <c r="E1702" s="45"/>
      <c r="F1702" s="6" t="s">
        <v>2470</v>
      </c>
      <c r="G1702" s="6"/>
      <c r="H1702" s="43">
        <v>737</v>
      </c>
      <c r="I1702" s="325" t="s">
        <v>44</v>
      </c>
      <c r="J1702" s="255" t="str">
        <f>IF(ISBLANK(INDEX('Policy Characteristics'!D:D,MATCH($C1702,'Policy Characteristics'!$C:$C,0))),"",INDEX('Policy Characteristics'!D:D,MATCH($C1702,'Policy Characteristics'!$C:$C,0)))</f>
        <v>Fuel Price Deregulation</v>
      </c>
      <c r="K1702" s="254" t="str">
        <f>IF(ISBLANK(INDEX('Policy Characteristics'!E:E,MATCH($C1702,'Policy Characteristics'!$C:$C,0))),"",INDEX('Policy Characteristics'!E:E,MATCH($C1702,'Policy Characteristics'!$C:$C,0)))</f>
        <v>cross fuel price deregulation</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price deregulated</v>
      </c>
      <c r="P1702" s="254"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4" t="str">
        <f>IF(ISBLANK(INDEX('Policy Characteristics'!K:K,MATCH($C1702,'Policy Characteristics'!$C:$C,0))),"",INDEX('Policy Characteristics'!K:K,MATCH($C1702,'Policy Characteristics'!$C:$C,0)))</f>
        <v>fuels.html#fuel-price-deregulation</v>
      </c>
      <c r="R1702" s="254" t="str">
        <f>IF(ISBLANK(INDEX('Policy Characteristics'!L:L,MATCH($C1702,'Policy Characteristics'!$C:$C,0))),"",INDEX('Policy Characteristics'!L:L,MATCH($C1702,'Policy Characteristics'!$C:$C,0)))</f>
        <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t="s">
        <v>3253</v>
      </c>
      <c r="D1703" s="45" t="s">
        <v>52</v>
      </c>
      <c r="E1703" s="45" t="s">
        <v>331</v>
      </c>
      <c r="F1703" s="45" t="s">
        <v>93</v>
      </c>
      <c r="G1703" s="45" t="s">
        <v>4</v>
      </c>
      <c r="H1703" s="43">
        <v>78</v>
      </c>
      <c r="I1703" s="324"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ref="C1704:C1767" si="68">C$1703</f>
        <v>Additional Fuel Tax or Subsidy Rate by Fuel</v>
      </c>
      <c r="D1704" s="6" t="s">
        <v>448</v>
      </c>
      <c r="E1704" s="45" t="s">
        <v>331</v>
      </c>
      <c r="F1704" s="6" t="s">
        <v>445</v>
      </c>
      <c r="G1704" s="45" t="s">
        <v>4</v>
      </c>
      <c r="H1704" s="43">
        <v>79</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46</v>
      </c>
      <c r="E1705" s="45" t="s">
        <v>331</v>
      </c>
      <c r="F1705" s="6" t="s">
        <v>87</v>
      </c>
      <c r="G1705" s="45" t="s">
        <v>4</v>
      </c>
      <c r="H1705" s="43">
        <v>80</v>
      </c>
      <c r="I1705" s="325"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47</v>
      </c>
      <c r="E1706" s="45" t="s">
        <v>331</v>
      </c>
      <c r="F1706" s="6" t="s">
        <v>88</v>
      </c>
      <c r="G1706" s="45" t="s">
        <v>4</v>
      </c>
      <c r="H1706" s="43">
        <v>738</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51</v>
      </c>
      <c r="E1707" s="45" t="s">
        <v>331</v>
      </c>
      <c r="F1707" s="6" t="s">
        <v>92</v>
      </c>
      <c r="G1707" s="45" t="s">
        <v>4</v>
      </c>
      <c r="H1707" s="43">
        <v>739</v>
      </c>
      <c r="I1707" s="325" t="s">
        <v>44</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53</v>
      </c>
      <c r="E1708" s="45" t="s">
        <v>331</v>
      </c>
      <c r="F1708" s="6" t="s">
        <v>95</v>
      </c>
      <c r="G1708" s="45" t="s">
        <v>4</v>
      </c>
      <c r="H1708" s="43">
        <v>81</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54</v>
      </c>
      <c r="E1709" s="45" t="s">
        <v>331</v>
      </c>
      <c r="F1709" s="6" t="s">
        <v>96</v>
      </c>
      <c r="G1709" s="45" t="s">
        <v>4</v>
      </c>
      <c r="H1709" s="43">
        <v>82</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55</v>
      </c>
      <c r="E1710" s="45" t="s">
        <v>331</v>
      </c>
      <c r="F1710" s="6" t="s">
        <v>97</v>
      </c>
      <c r="G1710" s="45" t="s">
        <v>4</v>
      </c>
      <c r="H1710" s="43">
        <v>740</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56</v>
      </c>
      <c r="E1711" s="45" t="s">
        <v>331</v>
      </c>
      <c r="F1711" s="6" t="s">
        <v>98</v>
      </c>
      <c r="G1711" s="45" t="s">
        <v>4</v>
      </c>
      <c r="H1711" s="43">
        <v>741</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2471</v>
      </c>
      <c r="E1712" s="45" t="s">
        <v>331</v>
      </c>
      <c r="F1712" s="6" t="s">
        <v>2472</v>
      </c>
      <c r="G1712" s="45" t="s">
        <v>4</v>
      </c>
      <c r="H1712" s="43">
        <v>742</v>
      </c>
      <c r="I1712" s="325" t="s">
        <v>43</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75</v>
      </c>
      <c r="E1713" s="45" t="s">
        <v>331</v>
      </c>
      <c r="F1713" s="6" t="s">
        <v>99</v>
      </c>
      <c r="G1713" s="45" t="s">
        <v>4</v>
      </c>
      <c r="H1713" s="43">
        <v>743</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441</v>
      </c>
      <c r="E1714" s="45" t="s">
        <v>331</v>
      </c>
      <c r="F1714" s="6" t="s">
        <v>442</v>
      </c>
      <c r="G1714" s="45" t="s">
        <v>4</v>
      </c>
      <c r="H1714" s="43">
        <v>744</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2463</v>
      </c>
      <c r="E1715" s="45" t="s">
        <v>331</v>
      </c>
      <c r="F1715" s="6" t="s">
        <v>2467</v>
      </c>
      <c r="G1715" s="45" t="s">
        <v>4</v>
      </c>
      <c r="H1715" s="43">
        <v>745</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2473</v>
      </c>
      <c r="E1716" s="45" t="s">
        <v>331</v>
      </c>
      <c r="F1716" s="6" t="s">
        <v>2474</v>
      </c>
      <c r="G1716" s="45" t="s">
        <v>4</v>
      </c>
      <c r="H1716" s="43">
        <v>746</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2464</v>
      </c>
      <c r="E1717" s="45" t="s">
        <v>331</v>
      </c>
      <c r="F1717" s="6" t="s">
        <v>2468</v>
      </c>
      <c r="G1717" s="45" t="s">
        <v>4</v>
      </c>
      <c r="H1717" s="43">
        <v>747</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2465</v>
      </c>
      <c r="E1718" s="45" t="s">
        <v>331</v>
      </c>
      <c r="F1718" s="6" t="s">
        <v>2469</v>
      </c>
      <c r="G1718" s="45" t="s">
        <v>4</v>
      </c>
      <c r="H1718" s="43">
        <v>748</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2466</v>
      </c>
      <c r="E1719" s="45" t="s">
        <v>331</v>
      </c>
      <c r="F1719" s="6" t="s">
        <v>2470</v>
      </c>
      <c r="G1719" s="45" t="s">
        <v>4</v>
      </c>
      <c r="H1719" s="43">
        <v>749</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45" t="s">
        <v>52</v>
      </c>
      <c r="E1720" s="45" t="s">
        <v>339</v>
      </c>
      <c r="F1720" s="45" t="s">
        <v>93</v>
      </c>
      <c r="G1720" s="45" t="s">
        <v>93</v>
      </c>
      <c r="H1720" s="43">
        <v>2314</v>
      </c>
      <c r="I1720" s="324"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448</v>
      </c>
      <c r="E1721" s="45" t="s">
        <v>339</v>
      </c>
      <c r="F1721" s="6" t="s">
        <v>445</v>
      </c>
      <c r="G1721" s="45" t="s">
        <v>93</v>
      </c>
      <c r="H1721" s="43">
        <v>2315</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46</v>
      </c>
      <c r="E1722" s="45" t="s">
        <v>339</v>
      </c>
      <c r="F1722" s="6" t="s">
        <v>87</v>
      </c>
      <c r="G1722" s="45" t="s">
        <v>93</v>
      </c>
      <c r="H1722" s="43">
        <v>2316</v>
      </c>
      <c r="I1722" s="325"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47</v>
      </c>
      <c r="E1723" s="45" t="s">
        <v>339</v>
      </c>
      <c r="F1723" s="6" t="s">
        <v>88</v>
      </c>
      <c r="G1723" s="45" t="s">
        <v>93</v>
      </c>
      <c r="H1723" s="43">
        <v>2317</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51</v>
      </c>
      <c r="E1724" s="45" t="s">
        <v>339</v>
      </c>
      <c r="F1724" s="6" t="s">
        <v>92</v>
      </c>
      <c r="G1724" s="45" t="s">
        <v>93</v>
      </c>
      <c r="H1724" s="43">
        <v>2318</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53</v>
      </c>
      <c r="E1725" s="45" t="s">
        <v>339</v>
      </c>
      <c r="F1725" s="6" t="s">
        <v>95</v>
      </c>
      <c r="G1725" s="45" t="s">
        <v>93</v>
      </c>
      <c r="H1725" s="43">
        <v>2319</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54</v>
      </c>
      <c r="E1726" s="45" t="s">
        <v>339</v>
      </c>
      <c r="F1726" s="6" t="s">
        <v>96</v>
      </c>
      <c r="G1726" s="45" t="s">
        <v>93</v>
      </c>
      <c r="H1726" s="43">
        <v>2320</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55</v>
      </c>
      <c r="E1727" s="45" t="s">
        <v>339</v>
      </c>
      <c r="F1727" s="6" t="s">
        <v>97</v>
      </c>
      <c r="G1727" s="45" t="s">
        <v>93</v>
      </c>
      <c r="H1727" s="43">
        <v>2321</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56</v>
      </c>
      <c r="E1728" s="45" t="s">
        <v>339</v>
      </c>
      <c r="F1728" s="6" t="s">
        <v>98</v>
      </c>
      <c r="G1728" s="45" t="s">
        <v>93</v>
      </c>
      <c r="H1728" s="43">
        <v>2322</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2471</v>
      </c>
      <c r="E1729" s="45" t="s">
        <v>339</v>
      </c>
      <c r="F1729" s="6" t="s">
        <v>2472</v>
      </c>
      <c r="G1729" s="45" t="s">
        <v>93</v>
      </c>
      <c r="H1729" s="43">
        <v>2323</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75</v>
      </c>
      <c r="E1730" s="45" t="s">
        <v>339</v>
      </c>
      <c r="F1730" s="6" t="s">
        <v>99</v>
      </c>
      <c r="G1730" s="45" t="s">
        <v>93</v>
      </c>
      <c r="H1730" s="43">
        <v>2324</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441</v>
      </c>
      <c r="E1731" s="45" t="s">
        <v>339</v>
      </c>
      <c r="F1731" s="6" t="s">
        <v>442</v>
      </c>
      <c r="G1731" s="45" t="s">
        <v>93</v>
      </c>
      <c r="H1731" s="43">
        <v>2325</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2463</v>
      </c>
      <c r="E1732" s="45" t="s">
        <v>339</v>
      </c>
      <c r="F1732" s="6" t="s">
        <v>2467</v>
      </c>
      <c r="G1732" s="45" t="s">
        <v>93</v>
      </c>
      <c r="H1732" s="43">
        <v>2326</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2473</v>
      </c>
      <c r="E1733" s="45" t="s">
        <v>339</v>
      </c>
      <c r="F1733" s="6" t="s">
        <v>2474</v>
      </c>
      <c r="G1733" s="45" t="s">
        <v>93</v>
      </c>
      <c r="H1733" s="43">
        <v>2327</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2464</v>
      </c>
      <c r="E1734" s="45" t="s">
        <v>339</v>
      </c>
      <c r="F1734" s="6" t="s">
        <v>2468</v>
      </c>
      <c r="G1734" s="45" t="s">
        <v>93</v>
      </c>
      <c r="H1734" s="43">
        <v>2328</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2465</v>
      </c>
      <c r="E1735" s="45" t="s">
        <v>339</v>
      </c>
      <c r="F1735" s="6" t="s">
        <v>2469</v>
      </c>
      <c r="G1735" s="45" t="s">
        <v>93</v>
      </c>
      <c r="H1735" s="43">
        <v>2329</v>
      </c>
      <c r="I1735" s="325" t="s">
        <v>44</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2466</v>
      </c>
      <c r="E1736" s="45" t="s">
        <v>339</v>
      </c>
      <c r="F1736" s="6" t="s">
        <v>2470</v>
      </c>
      <c r="G1736" s="45" t="s">
        <v>93</v>
      </c>
      <c r="H1736" s="43">
        <v>2330</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45" t="s">
        <v>52</v>
      </c>
      <c r="E1737" s="45" t="s">
        <v>333</v>
      </c>
      <c r="F1737" s="45" t="s">
        <v>93</v>
      </c>
      <c r="G1737" s="45" t="s">
        <v>3712</v>
      </c>
      <c r="H1737" s="43">
        <v>2331</v>
      </c>
      <c r="I1737" s="324"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448</v>
      </c>
      <c r="E1738" s="45" t="s">
        <v>333</v>
      </c>
      <c r="F1738" s="6" t="s">
        <v>445</v>
      </c>
      <c r="G1738" s="45" t="s">
        <v>3712</v>
      </c>
      <c r="H1738" s="43">
        <v>2332</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46</v>
      </c>
      <c r="E1739" s="45" t="s">
        <v>333</v>
      </c>
      <c r="F1739" s="6" t="s">
        <v>87</v>
      </c>
      <c r="G1739" s="45" t="s">
        <v>3712</v>
      </c>
      <c r="H1739" s="43">
        <v>2333</v>
      </c>
      <c r="I1739" s="325"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47</v>
      </c>
      <c r="E1740" s="45" t="s">
        <v>333</v>
      </c>
      <c r="F1740" s="6" t="s">
        <v>88</v>
      </c>
      <c r="G1740" s="45" t="s">
        <v>3712</v>
      </c>
      <c r="H1740" s="43">
        <v>2334</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51</v>
      </c>
      <c r="E1741" s="45" t="s">
        <v>333</v>
      </c>
      <c r="F1741" s="6" t="s">
        <v>92</v>
      </c>
      <c r="G1741" s="45" t="s">
        <v>3712</v>
      </c>
      <c r="H1741" s="43">
        <v>2335</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53</v>
      </c>
      <c r="E1742" s="45" t="s">
        <v>333</v>
      </c>
      <c r="F1742" s="6" t="s">
        <v>95</v>
      </c>
      <c r="G1742" s="45" t="s">
        <v>3712</v>
      </c>
      <c r="H1742" s="43">
        <v>2336</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54</v>
      </c>
      <c r="E1743" s="45" t="s">
        <v>333</v>
      </c>
      <c r="F1743" s="6" t="s">
        <v>96</v>
      </c>
      <c r="G1743" s="45" t="s">
        <v>3712</v>
      </c>
      <c r="H1743" s="43">
        <v>2337</v>
      </c>
      <c r="I1743" s="325" t="s">
        <v>43</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55</v>
      </c>
      <c r="E1744" s="45" t="s">
        <v>333</v>
      </c>
      <c r="F1744" s="6" t="s">
        <v>97</v>
      </c>
      <c r="G1744" s="45" t="s">
        <v>3712</v>
      </c>
      <c r="H1744" s="43">
        <v>2338</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56</v>
      </c>
      <c r="E1745" s="45" t="s">
        <v>333</v>
      </c>
      <c r="F1745" s="6" t="s">
        <v>98</v>
      </c>
      <c r="G1745" s="45" t="s">
        <v>3712</v>
      </c>
      <c r="H1745" s="43">
        <v>2339</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2471</v>
      </c>
      <c r="E1746" s="45" t="s">
        <v>333</v>
      </c>
      <c r="F1746" s="6" t="s">
        <v>2472</v>
      </c>
      <c r="G1746" s="45" t="s">
        <v>3712</v>
      </c>
      <c r="H1746" s="43">
        <v>2340</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75</v>
      </c>
      <c r="E1747" s="45" t="s">
        <v>333</v>
      </c>
      <c r="F1747" s="6" t="s">
        <v>99</v>
      </c>
      <c r="G1747" s="45" t="s">
        <v>3712</v>
      </c>
      <c r="H1747" s="43">
        <v>2341</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441</v>
      </c>
      <c r="E1748" s="45" t="s">
        <v>333</v>
      </c>
      <c r="F1748" s="6" t="s">
        <v>442</v>
      </c>
      <c r="G1748" s="45" t="s">
        <v>3712</v>
      </c>
      <c r="H1748" s="43">
        <v>2342</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2463</v>
      </c>
      <c r="E1749" s="45" t="s">
        <v>333</v>
      </c>
      <c r="F1749" s="6" t="s">
        <v>2467</v>
      </c>
      <c r="G1749" s="45" t="s">
        <v>3712</v>
      </c>
      <c r="H1749" s="43">
        <v>2343</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2473</v>
      </c>
      <c r="E1750" s="45" t="s">
        <v>333</v>
      </c>
      <c r="F1750" s="6" t="s">
        <v>2474</v>
      </c>
      <c r="G1750" s="45" t="s">
        <v>3712</v>
      </c>
      <c r="H1750" s="43">
        <v>2344</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2464</v>
      </c>
      <c r="E1751" s="45" t="s">
        <v>333</v>
      </c>
      <c r="F1751" s="6" t="s">
        <v>2468</v>
      </c>
      <c r="G1751" s="45" t="s">
        <v>3712</v>
      </c>
      <c r="H1751" s="43">
        <v>2345</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2465</v>
      </c>
      <c r="E1752" s="45" t="s">
        <v>333</v>
      </c>
      <c r="F1752" s="6" t="s">
        <v>2469</v>
      </c>
      <c r="G1752" s="45" t="s">
        <v>3712</v>
      </c>
      <c r="H1752" s="43">
        <v>2346</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2466</v>
      </c>
      <c r="E1753" s="45" t="s">
        <v>333</v>
      </c>
      <c r="F1753" s="6" t="s">
        <v>2470</v>
      </c>
      <c r="G1753" s="45" t="s">
        <v>3712</v>
      </c>
      <c r="H1753" s="43">
        <v>2347</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45" t="s">
        <v>52</v>
      </c>
      <c r="E1754" s="45" t="s">
        <v>334</v>
      </c>
      <c r="F1754" s="45" t="s">
        <v>93</v>
      </c>
      <c r="G1754" s="45" t="s">
        <v>2581</v>
      </c>
      <c r="H1754" s="43">
        <v>2348</v>
      </c>
      <c r="I1754" s="324"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448</v>
      </c>
      <c r="E1755" s="45" t="s">
        <v>334</v>
      </c>
      <c r="F1755" s="6" t="s">
        <v>445</v>
      </c>
      <c r="G1755" s="45" t="s">
        <v>2581</v>
      </c>
      <c r="H1755" s="43">
        <v>2349</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46</v>
      </c>
      <c r="E1756" s="45" t="s">
        <v>334</v>
      </c>
      <c r="F1756" s="6" t="s">
        <v>87</v>
      </c>
      <c r="G1756" s="45" t="s">
        <v>2581</v>
      </c>
      <c r="H1756" s="43">
        <v>2350</v>
      </c>
      <c r="I1756" s="325" t="s">
        <v>43</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47</v>
      </c>
      <c r="E1757" s="45" t="s">
        <v>334</v>
      </c>
      <c r="F1757" s="6" t="s">
        <v>88</v>
      </c>
      <c r="G1757" s="45" t="s">
        <v>2581</v>
      </c>
      <c r="H1757" s="43">
        <v>2351</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51</v>
      </c>
      <c r="E1758" s="45" t="s">
        <v>334</v>
      </c>
      <c r="F1758" s="6" t="s">
        <v>92</v>
      </c>
      <c r="G1758" s="45" t="s">
        <v>2581</v>
      </c>
      <c r="H1758" s="43">
        <v>2352</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53</v>
      </c>
      <c r="E1759" s="45" t="s">
        <v>334</v>
      </c>
      <c r="F1759" s="6" t="s">
        <v>95</v>
      </c>
      <c r="G1759" s="45" t="s">
        <v>2581</v>
      </c>
      <c r="H1759" s="43">
        <v>2353</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54</v>
      </c>
      <c r="E1760" s="45" t="s">
        <v>334</v>
      </c>
      <c r="F1760" s="6" t="s">
        <v>96</v>
      </c>
      <c r="G1760" s="45" t="s">
        <v>2581</v>
      </c>
      <c r="H1760" s="43">
        <v>2354</v>
      </c>
      <c r="I1760" s="325" t="s">
        <v>43</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55</v>
      </c>
      <c r="E1761" s="45" t="s">
        <v>334</v>
      </c>
      <c r="F1761" s="6" t="s">
        <v>97</v>
      </c>
      <c r="G1761" s="45" t="s">
        <v>2581</v>
      </c>
      <c r="H1761" s="43">
        <v>2355</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56</v>
      </c>
      <c r="E1762" s="45" t="s">
        <v>334</v>
      </c>
      <c r="F1762" s="6" t="s">
        <v>98</v>
      </c>
      <c r="G1762" s="45" t="s">
        <v>2581</v>
      </c>
      <c r="H1762" s="43">
        <v>2356</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2471</v>
      </c>
      <c r="E1763" s="45" t="s">
        <v>334</v>
      </c>
      <c r="F1763" s="6" t="s">
        <v>2472</v>
      </c>
      <c r="G1763" s="45" t="s">
        <v>2581</v>
      </c>
      <c r="H1763" s="43">
        <v>2357</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75</v>
      </c>
      <c r="E1764" s="45" t="s">
        <v>334</v>
      </c>
      <c r="F1764" s="6" t="s">
        <v>99</v>
      </c>
      <c r="G1764" s="45" t="s">
        <v>2581</v>
      </c>
      <c r="H1764" s="43">
        <v>2358</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441</v>
      </c>
      <c r="E1765" s="45" t="s">
        <v>334</v>
      </c>
      <c r="F1765" s="6" t="s">
        <v>442</v>
      </c>
      <c r="G1765" s="45" t="s">
        <v>2581</v>
      </c>
      <c r="H1765" s="43">
        <v>2359</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2463</v>
      </c>
      <c r="E1766" s="45" t="s">
        <v>334</v>
      </c>
      <c r="F1766" s="6" t="s">
        <v>2467</v>
      </c>
      <c r="G1766" s="45" t="s">
        <v>2581</v>
      </c>
      <c r="H1766" s="43">
        <v>2360</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8"/>
        <v>Additional Fuel Tax or Subsidy Rate by Fuel</v>
      </c>
      <c r="D1767" s="6" t="s">
        <v>2473</v>
      </c>
      <c r="E1767" s="45" t="s">
        <v>334</v>
      </c>
      <c r="F1767" s="6" t="s">
        <v>2474</v>
      </c>
      <c r="G1767" s="45" t="s">
        <v>2581</v>
      </c>
      <c r="H1767" s="43">
        <v>2361</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ref="C1768:C1831" si="69">C$1703</f>
        <v>Additional Fuel Tax or Subsidy Rate by Fuel</v>
      </c>
      <c r="D1768" s="6" t="s">
        <v>2464</v>
      </c>
      <c r="E1768" s="45" t="s">
        <v>334</v>
      </c>
      <c r="F1768" s="6" t="s">
        <v>2468</v>
      </c>
      <c r="G1768" s="45" t="s">
        <v>2581</v>
      </c>
      <c r="H1768" s="43">
        <v>2362</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2465</v>
      </c>
      <c r="E1769" s="45" t="s">
        <v>334</v>
      </c>
      <c r="F1769" s="6" t="s">
        <v>2469</v>
      </c>
      <c r="G1769" s="45" t="s">
        <v>2581</v>
      </c>
      <c r="H1769" s="43">
        <v>2363</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2466</v>
      </c>
      <c r="E1770" s="45" t="s">
        <v>334</v>
      </c>
      <c r="F1770" s="6" t="s">
        <v>2470</v>
      </c>
      <c r="G1770" s="45" t="s">
        <v>2581</v>
      </c>
      <c r="H1770" s="43">
        <v>2364</v>
      </c>
      <c r="I1770" s="325"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45" t="s">
        <v>52</v>
      </c>
      <c r="E1771" s="45" t="s">
        <v>332</v>
      </c>
      <c r="F1771" s="45" t="s">
        <v>93</v>
      </c>
      <c r="G1771" s="45" t="s">
        <v>9</v>
      </c>
      <c r="H1771" s="43">
        <v>2365</v>
      </c>
      <c r="I1771" s="324"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448</v>
      </c>
      <c r="E1772" s="45" t="s">
        <v>332</v>
      </c>
      <c r="F1772" s="6" t="s">
        <v>445</v>
      </c>
      <c r="G1772" s="45" t="s">
        <v>9</v>
      </c>
      <c r="H1772" s="43">
        <v>2366</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46</v>
      </c>
      <c r="E1773" s="45" t="s">
        <v>332</v>
      </c>
      <c r="F1773" s="6" t="s">
        <v>87</v>
      </c>
      <c r="G1773" s="45" t="s">
        <v>9</v>
      </c>
      <c r="H1773" s="43">
        <v>2367</v>
      </c>
      <c r="I1773" s="325"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47</v>
      </c>
      <c r="E1774" s="45" t="s">
        <v>332</v>
      </c>
      <c r="F1774" s="6" t="s">
        <v>88</v>
      </c>
      <c r="G1774" s="45" t="s">
        <v>9</v>
      </c>
      <c r="H1774" s="43">
        <v>2368</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51</v>
      </c>
      <c r="E1775" s="45" t="s">
        <v>332</v>
      </c>
      <c r="F1775" s="6" t="s">
        <v>92</v>
      </c>
      <c r="G1775" s="45" t="s">
        <v>9</v>
      </c>
      <c r="H1775" s="43">
        <v>2369</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53</v>
      </c>
      <c r="E1776" s="45" t="s">
        <v>332</v>
      </c>
      <c r="F1776" s="6" t="s">
        <v>95</v>
      </c>
      <c r="G1776" s="45" t="s">
        <v>9</v>
      </c>
      <c r="H1776" s="43">
        <v>2370</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54</v>
      </c>
      <c r="E1777" s="45" t="s">
        <v>332</v>
      </c>
      <c r="F1777" s="6" t="s">
        <v>96</v>
      </c>
      <c r="G1777" s="45" t="s">
        <v>9</v>
      </c>
      <c r="H1777" s="43">
        <v>2371</v>
      </c>
      <c r="I1777" s="325" t="s">
        <v>43</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55</v>
      </c>
      <c r="E1778" s="45" t="s">
        <v>332</v>
      </c>
      <c r="F1778" s="6" t="s">
        <v>97</v>
      </c>
      <c r="G1778" s="45" t="s">
        <v>9</v>
      </c>
      <c r="H1778" s="43">
        <v>2372</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56</v>
      </c>
      <c r="E1779" s="45" t="s">
        <v>332</v>
      </c>
      <c r="F1779" s="6" t="s">
        <v>98</v>
      </c>
      <c r="G1779" s="45" t="s">
        <v>9</v>
      </c>
      <c r="H1779" s="43">
        <v>2373</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2471</v>
      </c>
      <c r="E1780" s="45" t="s">
        <v>332</v>
      </c>
      <c r="F1780" s="6" t="s">
        <v>2472</v>
      </c>
      <c r="G1780" s="45" t="s">
        <v>9</v>
      </c>
      <c r="H1780" s="43">
        <v>2374</v>
      </c>
      <c r="I1780" s="325" t="s">
        <v>43</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75</v>
      </c>
      <c r="E1781" s="45" t="s">
        <v>332</v>
      </c>
      <c r="F1781" s="6" t="s">
        <v>99</v>
      </c>
      <c r="G1781" s="45" t="s">
        <v>9</v>
      </c>
      <c r="H1781" s="43">
        <v>2375</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441</v>
      </c>
      <c r="E1782" s="45" t="s">
        <v>332</v>
      </c>
      <c r="F1782" s="6" t="s">
        <v>442</v>
      </c>
      <c r="G1782" s="45" t="s">
        <v>9</v>
      </c>
      <c r="H1782" s="43">
        <v>2376</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2463</v>
      </c>
      <c r="E1783" s="45" t="s">
        <v>332</v>
      </c>
      <c r="F1783" s="6" t="s">
        <v>2467</v>
      </c>
      <c r="G1783" s="45" t="s">
        <v>9</v>
      </c>
      <c r="H1783" s="43">
        <v>2377</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2473</v>
      </c>
      <c r="E1784" s="45" t="s">
        <v>332</v>
      </c>
      <c r="F1784" s="6" t="s">
        <v>2474</v>
      </c>
      <c r="G1784" s="45" t="s">
        <v>9</v>
      </c>
      <c r="H1784" s="43">
        <v>2378</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2464</v>
      </c>
      <c r="E1785" s="45" t="s">
        <v>332</v>
      </c>
      <c r="F1785" s="6" t="s">
        <v>2468</v>
      </c>
      <c r="G1785" s="45" t="s">
        <v>9</v>
      </c>
      <c r="H1785" s="43">
        <v>2379</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2465</v>
      </c>
      <c r="E1786" s="45" t="s">
        <v>332</v>
      </c>
      <c r="F1786" s="6" t="s">
        <v>2469</v>
      </c>
      <c r="G1786" s="45" t="s">
        <v>9</v>
      </c>
      <c r="H1786" s="43">
        <v>2380</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2466</v>
      </c>
      <c r="E1787" s="45" t="s">
        <v>332</v>
      </c>
      <c r="F1787" s="6" t="s">
        <v>2470</v>
      </c>
      <c r="G1787" s="45" t="s">
        <v>9</v>
      </c>
      <c r="H1787" s="43">
        <v>2381</v>
      </c>
      <c r="I1787" s="325"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45" t="s">
        <v>52</v>
      </c>
      <c r="E1788" s="45" t="s">
        <v>2490</v>
      </c>
      <c r="F1788" s="45" t="s">
        <v>93</v>
      </c>
      <c r="G1788" s="45" t="s">
        <v>2483</v>
      </c>
      <c r="H1788" s="43">
        <v>2382</v>
      </c>
      <c r="I1788" s="324"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448</v>
      </c>
      <c r="E1789" s="45" t="s">
        <v>2490</v>
      </c>
      <c r="F1789" s="6" t="s">
        <v>445</v>
      </c>
      <c r="G1789" s="45" t="s">
        <v>2483</v>
      </c>
      <c r="H1789" s="43">
        <v>2383</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46</v>
      </c>
      <c r="E1790" s="45" t="s">
        <v>2490</v>
      </c>
      <c r="F1790" s="6" t="s">
        <v>87</v>
      </c>
      <c r="G1790" s="45" t="s">
        <v>2483</v>
      </c>
      <c r="H1790" s="43">
        <v>2384</v>
      </c>
      <c r="I1790" s="325" t="s">
        <v>43</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47</v>
      </c>
      <c r="E1791" s="45" t="s">
        <v>2490</v>
      </c>
      <c r="F1791" s="6" t="s">
        <v>88</v>
      </c>
      <c r="G1791" s="45" t="s">
        <v>2483</v>
      </c>
      <c r="H1791" s="43">
        <v>2385</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51</v>
      </c>
      <c r="E1792" s="45" t="s">
        <v>2490</v>
      </c>
      <c r="F1792" s="6" t="s">
        <v>92</v>
      </c>
      <c r="G1792" s="45" t="s">
        <v>2483</v>
      </c>
      <c r="H1792" s="43">
        <v>2386</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53</v>
      </c>
      <c r="E1793" s="45" t="s">
        <v>2490</v>
      </c>
      <c r="F1793" s="6" t="s">
        <v>95</v>
      </c>
      <c r="G1793" s="45" t="s">
        <v>2483</v>
      </c>
      <c r="H1793" s="43">
        <v>2387</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54</v>
      </c>
      <c r="E1794" s="45" t="s">
        <v>2490</v>
      </c>
      <c r="F1794" s="6" t="s">
        <v>96</v>
      </c>
      <c r="G1794" s="45" t="s">
        <v>2483</v>
      </c>
      <c r="H1794" s="43">
        <v>2388</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55</v>
      </c>
      <c r="E1795" s="45" t="s">
        <v>2490</v>
      </c>
      <c r="F1795" s="6" t="s">
        <v>97</v>
      </c>
      <c r="G1795" s="45" t="s">
        <v>2483</v>
      </c>
      <c r="H1795" s="43">
        <v>2389</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s="4" customFormat="1"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56</v>
      </c>
      <c r="E1796" s="45" t="s">
        <v>2490</v>
      </c>
      <c r="F1796" s="6" t="s">
        <v>98</v>
      </c>
      <c r="G1796" s="45" t="s">
        <v>2483</v>
      </c>
      <c r="H1796" s="43">
        <v>2390</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2471</v>
      </c>
      <c r="E1797" s="45" t="s">
        <v>2490</v>
      </c>
      <c r="F1797" s="6" t="s">
        <v>2472</v>
      </c>
      <c r="G1797" s="45" t="s">
        <v>2483</v>
      </c>
      <c r="H1797" s="43">
        <v>2391</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75</v>
      </c>
      <c r="E1798" s="45" t="s">
        <v>2490</v>
      </c>
      <c r="F1798" s="6" t="s">
        <v>99</v>
      </c>
      <c r="G1798" s="45" t="s">
        <v>2483</v>
      </c>
      <c r="H1798" s="43">
        <v>2392</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441</v>
      </c>
      <c r="E1799" s="45" t="s">
        <v>2490</v>
      </c>
      <c r="F1799" s="6" t="s">
        <v>442</v>
      </c>
      <c r="G1799" s="45" t="s">
        <v>2483</v>
      </c>
      <c r="H1799" s="43">
        <v>2393</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2463</v>
      </c>
      <c r="E1800" s="45" t="s">
        <v>2490</v>
      </c>
      <c r="F1800" s="6" t="s">
        <v>2467</v>
      </c>
      <c r="G1800" s="45" t="s">
        <v>2483</v>
      </c>
      <c r="H1800" s="43">
        <v>2394</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2473</v>
      </c>
      <c r="E1801" s="45" t="s">
        <v>2490</v>
      </c>
      <c r="F1801" s="6" t="s">
        <v>2474</v>
      </c>
      <c r="G1801" s="45" t="s">
        <v>2483</v>
      </c>
      <c r="H1801" s="43">
        <v>2395</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2464</v>
      </c>
      <c r="E1802" s="45" t="s">
        <v>2490</v>
      </c>
      <c r="F1802" s="6" t="s">
        <v>2468</v>
      </c>
      <c r="G1802" s="45" t="s">
        <v>2483</v>
      </c>
      <c r="H1802" s="43">
        <v>2396</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2465</v>
      </c>
      <c r="E1803" s="45" t="s">
        <v>2490</v>
      </c>
      <c r="F1803" s="6" t="s">
        <v>2469</v>
      </c>
      <c r="G1803" s="45" t="s">
        <v>2483</v>
      </c>
      <c r="H1803" s="43">
        <v>2397</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2466</v>
      </c>
      <c r="E1804" s="45" t="s">
        <v>2490</v>
      </c>
      <c r="F1804" s="6" t="s">
        <v>2470</v>
      </c>
      <c r="G1804" s="45" t="s">
        <v>2483</v>
      </c>
      <c r="H1804" s="43">
        <v>2398</v>
      </c>
      <c r="I1804" s="325"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45" t="s">
        <v>52</v>
      </c>
      <c r="E1805" s="45" t="s">
        <v>3709</v>
      </c>
      <c r="F1805" s="45" t="s">
        <v>93</v>
      </c>
      <c r="G1805" s="45" t="s">
        <v>2426</v>
      </c>
      <c r="H1805" s="43">
        <v>2399</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448</v>
      </c>
      <c r="E1806" s="45" t="s">
        <v>3709</v>
      </c>
      <c r="F1806" s="6" t="s">
        <v>445</v>
      </c>
      <c r="G1806" s="45" t="s">
        <v>2426</v>
      </c>
      <c r="H1806" s="43">
        <v>2400</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46</v>
      </c>
      <c r="E1807" s="45" t="s">
        <v>3709</v>
      </c>
      <c r="F1807" s="6" t="s">
        <v>87</v>
      </c>
      <c r="G1807" s="45" t="s">
        <v>2426</v>
      </c>
      <c r="H1807" s="43">
        <v>2401</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47</v>
      </c>
      <c r="E1808" s="45" t="s">
        <v>3709</v>
      </c>
      <c r="F1808" s="6" t="s">
        <v>88</v>
      </c>
      <c r="G1808" s="45" t="s">
        <v>2426</v>
      </c>
      <c r="H1808" s="43">
        <v>2402</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51</v>
      </c>
      <c r="E1809" s="45" t="s">
        <v>3709</v>
      </c>
      <c r="F1809" s="6" t="s">
        <v>92</v>
      </c>
      <c r="G1809" s="45" t="s">
        <v>2426</v>
      </c>
      <c r="H1809" s="43">
        <v>2403</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53</v>
      </c>
      <c r="E1810" s="45" t="s">
        <v>3709</v>
      </c>
      <c r="F1810" s="6" t="s">
        <v>95</v>
      </c>
      <c r="G1810" s="45" t="s">
        <v>2426</v>
      </c>
      <c r="H1810" s="43">
        <v>2404</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54</v>
      </c>
      <c r="E1811" s="45" t="s">
        <v>3709</v>
      </c>
      <c r="F1811" s="6" t="s">
        <v>96</v>
      </c>
      <c r="G1811" s="45" t="s">
        <v>2426</v>
      </c>
      <c r="H1811" s="43">
        <v>2405</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55</v>
      </c>
      <c r="E1812" s="45" t="s">
        <v>3709</v>
      </c>
      <c r="F1812" s="6" t="s">
        <v>97</v>
      </c>
      <c r="G1812" s="45" t="s">
        <v>2426</v>
      </c>
      <c r="H1812" s="43">
        <v>2406</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s="4" customFormat="1"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56</v>
      </c>
      <c r="E1813" s="45" t="s">
        <v>3709</v>
      </c>
      <c r="F1813" s="6" t="s">
        <v>98</v>
      </c>
      <c r="G1813" s="45" t="s">
        <v>2426</v>
      </c>
      <c r="H1813" s="43">
        <v>2407</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2471</v>
      </c>
      <c r="E1814" s="45" t="s">
        <v>3709</v>
      </c>
      <c r="F1814" s="6" t="s">
        <v>2472</v>
      </c>
      <c r="G1814" s="45" t="s">
        <v>2426</v>
      </c>
      <c r="H1814" s="43">
        <v>2408</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75</v>
      </c>
      <c r="E1815" s="45" t="s">
        <v>3709</v>
      </c>
      <c r="F1815" s="6" t="s">
        <v>99</v>
      </c>
      <c r="G1815" s="45" t="s">
        <v>2426</v>
      </c>
      <c r="H1815" s="43">
        <v>2409</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441</v>
      </c>
      <c r="E1816" s="45" t="s">
        <v>3709</v>
      </c>
      <c r="F1816" s="6" t="s">
        <v>442</v>
      </c>
      <c r="G1816" s="45" t="s">
        <v>2426</v>
      </c>
      <c r="H1816" s="43">
        <v>2410</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2463</v>
      </c>
      <c r="E1817" s="45" t="s">
        <v>3709</v>
      </c>
      <c r="F1817" s="6" t="s">
        <v>2467</v>
      </c>
      <c r="G1817" s="45" t="s">
        <v>2426</v>
      </c>
      <c r="H1817" s="43">
        <v>2411</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2473</v>
      </c>
      <c r="E1818" s="45" t="s">
        <v>3709</v>
      </c>
      <c r="F1818" s="6" t="s">
        <v>2474</v>
      </c>
      <c r="G1818" s="45" t="s">
        <v>2426</v>
      </c>
      <c r="H1818" s="43">
        <v>2412</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2464</v>
      </c>
      <c r="E1819" s="45" t="s">
        <v>3709</v>
      </c>
      <c r="F1819" s="6" t="s">
        <v>2468</v>
      </c>
      <c r="G1819" s="45" t="s">
        <v>2426</v>
      </c>
      <c r="H1819" s="43">
        <v>2413</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2465</v>
      </c>
      <c r="E1820" s="45" t="s">
        <v>3709</v>
      </c>
      <c r="F1820" s="6" t="s">
        <v>2469</v>
      </c>
      <c r="G1820" s="45" t="s">
        <v>2426</v>
      </c>
      <c r="H1820" s="43">
        <v>2414</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2466</v>
      </c>
      <c r="E1821" s="45" t="s">
        <v>3709</v>
      </c>
      <c r="F1821" s="6" t="s">
        <v>2470</v>
      </c>
      <c r="G1821" s="45" t="s">
        <v>2426</v>
      </c>
      <c r="H1821" s="43">
        <v>2415</v>
      </c>
      <c r="I1821" s="324"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45" t="s">
        <v>52</v>
      </c>
      <c r="E1822" s="45" t="s">
        <v>3710</v>
      </c>
      <c r="F1822" s="45" t="s">
        <v>93</v>
      </c>
      <c r="G1822" s="45" t="s">
        <v>2788</v>
      </c>
      <c r="H1822" s="43">
        <v>2416</v>
      </c>
      <c r="I1822" s="324" t="s">
        <v>43</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448</v>
      </c>
      <c r="E1823" s="45" t="s">
        <v>3710</v>
      </c>
      <c r="F1823" s="6" t="s">
        <v>445</v>
      </c>
      <c r="G1823" s="45" t="s">
        <v>2788</v>
      </c>
      <c r="H1823" s="43">
        <v>2417</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46</v>
      </c>
      <c r="E1824" s="45" t="s">
        <v>3710</v>
      </c>
      <c r="F1824" s="6" t="s">
        <v>87</v>
      </c>
      <c r="G1824" s="45" t="s">
        <v>2788</v>
      </c>
      <c r="H1824" s="43">
        <v>2418</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47</v>
      </c>
      <c r="E1825" s="45" t="s">
        <v>3710</v>
      </c>
      <c r="F1825" s="6" t="s">
        <v>88</v>
      </c>
      <c r="G1825" s="45" t="s">
        <v>2788</v>
      </c>
      <c r="H1825" s="43">
        <v>2419</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51</v>
      </c>
      <c r="E1826" s="45" t="s">
        <v>3710</v>
      </c>
      <c r="F1826" s="6" t="s">
        <v>92</v>
      </c>
      <c r="G1826" s="45" t="s">
        <v>2788</v>
      </c>
      <c r="H1826" s="43">
        <v>2420</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53</v>
      </c>
      <c r="E1827" s="45" t="s">
        <v>3710</v>
      </c>
      <c r="F1827" s="6" t="s">
        <v>95</v>
      </c>
      <c r="G1827" s="45" t="s">
        <v>2788</v>
      </c>
      <c r="H1827" s="43">
        <v>2421</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54</v>
      </c>
      <c r="E1828" s="45" t="s">
        <v>3710</v>
      </c>
      <c r="F1828" s="6" t="s">
        <v>96</v>
      </c>
      <c r="G1828" s="45" t="s">
        <v>2788</v>
      </c>
      <c r="H1828" s="43">
        <v>2422</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55</v>
      </c>
      <c r="E1829" s="45" t="s">
        <v>3710</v>
      </c>
      <c r="F1829" s="6" t="s">
        <v>97</v>
      </c>
      <c r="G1829" s="45" t="s">
        <v>2788</v>
      </c>
      <c r="H1829" s="43">
        <v>2423</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s="4" customFormat="1"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56</v>
      </c>
      <c r="E1830" s="45" t="s">
        <v>3710</v>
      </c>
      <c r="F1830" s="6" t="s">
        <v>98</v>
      </c>
      <c r="G1830" s="45" t="s">
        <v>2788</v>
      </c>
      <c r="H1830" s="43">
        <v>2424</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69"/>
        <v>Additional Fuel Tax or Subsidy Rate by Fuel</v>
      </c>
      <c r="D1831" s="6" t="s">
        <v>2471</v>
      </c>
      <c r="E1831" s="45" t="s">
        <v>3710</v>
      </c>
      <c r="F1831" s="6" t="s">
        <v>2472</v>
      </c>
      <c r="G1831" s="45" t="s">
        <v>2788</v>
      </c>
      <c r="H1831" s="43">
        <v>2425</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ref="C1832:C1838" si="70">C$1703</f>
        <v>Additional Fuel Tax or Subsidy Rate by Fuel</v>
      </c>
      <c r="D1832" s="6" t="s">
        <v>75</v>
      </c>
      <c r="E1832" s="45" t="s">
        <v>3710</v>
      </c>
      <c r="F1832" s="6" t="s">
        <v>99</v>
      </c>
      <c r="G1832" s="45" t="s">
        <v>2788</v>
      </c>
      <c r="H1832" s="43">
        <v>2426</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441</v>
      </c>
      <c r="E1833" s="45" t="s">
        <v>3710</v>
      </c>
      <c r="F1833" s="6" t="s">
        <v>442</v>
      </c>
      <c r="G1833" s="45" t="s">
        <v>2788</v>
      </c>
      <c r="H1833" s="43">
        <v>2427</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2463</v>
      </c>
      <c r="E1834" s="45" t="s">
        <v>3710</v>
      </c>
      <c r="F1834" s="6" t="s">
        <v>2467</v>
      </c>
      <c r="G1834" s="45" t="s">
        <v>2788</v>
      </c>
      <c r="H1834" s="43">
        <v>2428</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2473</v>
      </c>
      <c r="E1835" s="45" t="s">
        <v>3710</v>
      </c>
      <c r="F1835" s="6" t="s">
        <v>2474</v>
      </c>
      <c r="G1835" s="45" t="s">
        <v>2788</v>
      </c>
      <c r="H1835" s="43">
        <v>2429</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2464</v>
      </c>
      <c r="E1836" s="45" t="s">
        <v>3710</v>
      </c>
      <c r="F1836" s="6" t="s">
        <v>2468</v>
      </c>
      <c r="G1836" s="45" t="s">
        <v>2788</v>
      </c>
      <c r="H1836" s="43">
        <v>2430</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2465</v>
      </c>
      <c r="E1837" s="45" t="s">
        <v>3710</v>
      </c>
      <c r="F1837" s="6" t="s">
        <v>2469</v>
      </c>
      <c r="G1837" s="45" t="s">
        <v>2788</v>
      </c>
      <c r="H1837" s="43">
        <v>2431</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Fuel Taxes or Subsidies</v>
      </c>
      <c r="C1838" s="320" t="str">
        <f t="shared" si="70"/>
        <v>Additional Fuel Tax or Subsidy Rate by Fuel</v>
      </c>
      <c r="D1838" s="6" t="s">
        <v>2466</v>
      </c>
      <c r="E1838" s="45" t="s">
        <v>3710</v>
      </c>
      <c r="F1838" s="6" t="s">
        <v>2470</v>
      </c>
      <c r="G1838" s="45" t="s">
        <v>2788</v>
      </c>
      <c r="H1838" s="43">
        <v>2432</v>
      </c>
      <c r="I1838" s="325" t="s">
        <v>44</v>
      </c>
      <c r="J1838" s="255" t="str">
        <f>IF(ISBLANK(INDEX('Policy Characteristics'!D:D,MATCH($C1838,'Policy Characteristics'!$C:$C,0))),"",INDEX('Policy Characteristics'!D:D,MATCH($C1838,'Policy Characteristics'!$C:$C,0)))</f>
        <v>Fuel Taxes or Subsidies</v>
      </c>
      <c r="K1838" s="254" t="str">
        <f>IF(ISBLANK(INDEX('Policy Characteristics'!E:E,MATCH($C1838,'Policy Characteristics'!$C:$C,0))),"",INDEX('Policy Characteristics'!E:E,MATCH($C1838,'Policy Characteristics'!$C:$C,0)))</f>
        <v>cross fuel tax</v>
      </c>
      <c r="L1838" s="261">
        <f>IF(ISBLANK(INDEX('Policy Characteristics'!F:F,MATCH($C1838,'Policy Characteristics'!$C:$C,0))),"",INDEX('Policy Characteristics'!F:F,MATCH($C1838,'Policy Characteristics'!$C:$C,0)))</f>
        <v>-0.9</v>
      </c>
      <c r="M1838" s="261">
        <f>IF(ISBLANK(INDEX('Policy Characteristics'!G:G,MATCH($C1838,'Policy Characteristics'!$C:$C,0))),"",INDEX('Policy Characteristics'!G:G,MATCH($C1838,'Policy Characteristics'!$C:$C,0)))</f>
        <v>0.9</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BAU price</v>
      </c>
      <c r="P1838" s="254"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4" t="str">
        <f>IF(ISBLANK(INDEX('Policy Characteristics'!K:K,MATCH($C1838,'Policy Characteristics'!$C:$C,0))),"",INDEX('Policy Characteristics'!K:K,MATCH($C1838,'Policy Characteristics'!$C:$C,0)))</f>
        <v>fuels.html#fuel-taxes</v>
      </c>
      <c r="R1838" s="254" t="str">
        <f>IF(ISBLANK(INDEX('Policy Characteristics'!L:L,MATCH($C1838,'Policy Characteristics'!$C:$C,0))),"",INDEX('Policy Characteristics'!L:L,MATCH($C1838,'Policy Characteristics'!$C:$C,0)))</f>
        <v>fuel-taxes.html</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Vehicle Qualification</v>
      </c>
      <c r="C1839" t="s">
        <v>3669</v>
      </c>
      <c r="H1839" s="43">
        <v>2286</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Carbon Tax Industry Qualification</v>
      </c>
      <c r="C1840" t="s">
        <v>3670</v>
      </c>
      <c r="H1840" s="43">
        <v>2287</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5">
      <c r="A1841" s="254" t="str">
        <f>IF(ISBLANK(INDEX('Policy Characteristics'!A:A,MATCH($C1841,'Policy Characteristics'!$C:$C,0))),"",INDEX('Policy Characteristics'!A:A,MATCH($C1841,'Policy Characteristics'!$C:$C,0)))</f>
        <v>Cross-Sector</v>
      </c>
      <c r="B1841" s="262" t="str">
        <f>IF(ISBLANK(INDEX('Policy Characteristics'!B:B,MATCH($C1841,'Policy Characteristics'!$C:$C,0))),"",INDEX('Policy Characteristics'!B:B,MATCH($C1841,'Policy Characteristics'!$C:$C,0)))</f>
        <v>Non BAU CBAM Industry Qualification</v>
      </c>
      <c r="C1841" t="s">
        <v>3671</v>
      </c>
      <c r="H1841" s="43">
        <v>2288</v>
      </c>
      <c r="I1841" s="322" t="s">
        <v>43</v>
      </c>
      <c r="J1841" s="255" t="str">
        <f>IF(ISBLANK(INDEX('Policy Characteristics'!D:D,MATCH($C1841,'Policy Characteristics'!$C:$C,0))),"",INDEX('Policy Characteristics'!D:D,MATCH($C1841,'Policy Characteristics'!$C:$C,0)))</f>
        <v/>
      </c>
      <c r="K1841" s="254" t="str">
        <f>IF(ISBLANK(INDEX('Policy Characteristics'!E:E,MATCH($C1841,'Policy Characteristics'!$C:$C,0))),"",INDEX('Policy Characteristics'!E:E,MATCH($C1841,'Policy Characteristics'!$C:$C,0)))</f>
        <v/>
      </c>
      <c r="L1841" s="359">
        <f>IF(ISBLANK(INDEX('Policy Characteristics'!F:F,MATCH($C1841,'Policy Characteristics'!$C:$C,0))),"",INDEX('Policy Characteristics'!F:F,MATCH($C1841,'Policy Characteristics'!$C:$C,0)))</f>
        <v>0</v>
      </c>
      <c r="M1841" s="359">
        <f>IF(ISBLANK(INDEX('Policy Characteristics'!G:G,MATCH($C1841,'Policy Characteristics'!$C:$C,0))),"",INDEX('Policy Characteristics'!G:G,MATCH($C1841,'Policy Characteristics'!$C:$C,0)))</f>
        <v>1</v>
      </c>
      <c r="N1841" s="359">
        <f>IF(ISBLANK(INDEX('Policy Characteristics'!H:H,MATCH($C1841,'Policy Characteristics'!$C:$C,0))),"",INDEX('Policy Characteristics'!H:H,MATCH($C1841,'Policy Characteristics'!$C:$C,0)))</f>
        <v>1</v>
      </c>
      <c r="O1841" s="254" t="str">
        <f>IF(ISBLANK(INDEX('Policy Characteristics'!I:I,MATCH($C1841,'Policy Characteristics'!$C:$C,0))),"",INDEX('Policy Characteristics'!I:I,MATCH($C1841,'Policy Characteristics'!$C:$C,0)))</f>
        <v>on/off</v>
      </c>
      <c r="P1841" s="254"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4" t="str">
        <f>IF(ISBLANK(INDEX('Policy Characteristics'!K:K,MATCH($C1841,'Policy Characteristics'!$C:$C,0))),"",INDEX('Policy Characteristics'!K:K,MATCH($C1841,'Policy Characteristics'!$C:$C,0)))</f>
        <v/>
      </c>
      <c r="R1841" s="254" t="str">
        <f>IF(ISBLANK(INDEX('Policy Characteristics'!L:L,MATCH($C1841,'Policy Characteristics'!$C:$C,0))),"",INDEX('Policy Characteristics'!L:L,MATCH($C1841,'Policy Characteristics'!$C:$C,0)))</f>
        <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t="s">
        <v>287</v>
      </c>
      <c r="D1842" s="45" t="s">
        <v>114</v>
      </c>
      <c r="E1842" s="45"/>
      <c r="F1842" s="45" t="s">
        <v>314</v>
      </c>
      <c r="G1842" s="45"/>
      <c r="H1842" s="43">
        <v>85</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ref="C1843:C1847" si="71">C$1842</f>
        <v>RnD Building Capital Cost Perc Reduction</v>
      </c>
      <c r="D1843" s="45" t="s">
        <v>115</v>
      </c>
      <c r="E1843" s="45"/>
      <c r="F1843" s="45" t="s">
        <v>315</v>
      </c>
      <c r="G1843" s="45"/>
      <c r="H1843" s="43">
        <v>86</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116</v>
      </c>
      <c r="E1844" s="45"/>
      <c r="F1844" s="45" t="s">
        <v>316</v>
      </c>
      <c r="G1844" s="45"/>
      <c r="H1844" s="43">
        <v>87</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117</v>
      </c>
      <c r="E1845" s="45"/>
      <c r="F1845" s="45" t="s">
        <v>317</v>
      </c>
      <c r="G1845" s="45"/>
      <c r="H1845" s="43">
        <v>88</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118</v>
      </c>
      <c r="E1846" s="45"/>
      <c r="F1846" s="45" t="s">
        <v>318</v>
      </c>
      <c r="G1846" s="45"/>
      <c r="H1846" s="43">
        <v>89</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Building Capital Cost Perc Reduction</v>
      </c>
      <c r="D1847" s="45" t="s">
        <v>119</v>
      </c>
      <c r="E1847" s="45"/>
      <c r="F1847" s="45" t="s">
        <v>319</v>
      </c>
      <c r="G1847" s="45"/>
      <c r="H1847" s="43">
        <v>90</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building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288</v>
      </c>
      <c r="D1848" s="45"/>
      <c r="E1848" s="45"/>
      <c r="F1848" s="45" t="s">
        <v>26</v>
      </c>
      <c r="G1848" s="45"/>
      <c r="H1848" s="43">
        <v>91</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CCS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t="s">
        <v>289</v>
      </c>
      <c r="D1849" s="45" t="s">
        <v>446</v>
      </c>
      <c r="E1849" s="45"/>
      <c r="F1849" s="45" t="s">
        <v>449</v>
      </c>
      <c r="G1849" s="45"/>
      <c r="H1849" s="43">
        <v>92</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72" si="72">C$1849</f>
        <v>RnD Electricity Capital Cost Perc Reduction</v>
      </c>
      <c r="D1850" s="6" t="s">
        <v>3465</v>
      </c>
      <c r="E1850" s="45"/>
      <c r="F1850" s="6" t="s">
        <v>3477</v>
      </c>
      <c r="G1850" s="45"/>
      <c r="H1850" s="43">
        <v>93</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3466</v>
      </c>
      <c r="E1851" s="45"/>
      <c r="F1851" s="6" t="s">
        <v>3478</v>
      </c>
      <c r="G1851" s="45"/>
      <c r="H1851" s="43">
        <v>1810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76</v>
      </c>
      <c r="E1852" s="45"/>
      <c r="F1852" s="6" t="s">
        <v>3479</v>
      </c>
      <c r="G1852" s="45"/>
      <c r="H1852" s="43">
        <v>94</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77</v>
      </c>
      <c r="E1853" s="45"/>
      <c r="F1853" s="6" t="s">
        <v>320</v>
      </c>
      <c r="G1853" s="45"/>
      <c r="H1853" s="43">
        <v>95</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447</v>
      </c>
      <c r="E1854" s="45"/>
      <c r="F1854" s="6" t="s">
        <v>451</v>
      </c>
      <c r="G1854" s="45"/>
      <c r="H1854" s="43">
        <v>96</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78</v>
      </c>
      <c r="E1855" s="45"/>
      <c r="F1855" s="6" t="s">
        <v>321</v>
      </c>
      <c r="G1855" s="45"/>
      <c r="H1855" s="43">
        <v>97</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79</v>
      </c>
      <c r="E1856" s="45"/>
      <c r="F1856" s="6" t="s">
        <v>322</v>
      </c>
      <c r="G1856" s="45"/>
      <c r="H1856" s="43">
        <v>98</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80</v>
      </c>
      <c r="E1857" s="45"/>
      <c r="F1857" s="6" t="s">
        <v>323</v>
      </c>
      <c r="G1857" s="45"/>
      <c r="H1857" s="43">
        <v>99</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2423</v>
      </c>
      <c r="E1858" s="45"/>
      <c r="F1858" s="6" t="s">
        <v>3480</v>
      </c>
      <c r="G1858" s="45"/>
      <c r="H1858" s="43">
        <v>192</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307</v>
      </c>
      <c r="E1859" s="45"/>
      <c r="F1859" s="6" t="s">
        <v>3481</v>
      </c>
      <c r="G1859" s="45"/>
      <c r="H1859" s="43">
        <v>180</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308</v>
      </c>
      <c r="E1860" s="45"/>
      <c r="F1860" s="6" t="s">
        <v>2256</v>
      </c>
      <c r="G1860" s="45"/>
      <c r="H1860" s="43">
        <v>183</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443</v>
      </c>
      <c r="E1861" s="45"/>
      <c r="F1861" s="6" t="s">
        <v>444</v>
      </c>
      <c r="G1861" s="45"/>
      <c r="H1861" s="43">
        <v>1811</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452</v>
      </c>
      <c r="E1862" s="45"/>
      <c r="F1862" s="6" t="s">
        <v>454</v>
      </c>
      <c r="G1862" s="45"/>
      <c r="H1862" s="43">
        <v>1812</v>
      </c>
      <c r="I1862" s="324" t="s">
        <v>43</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2743</v>
      </c>
      <c r="E1863" s="45"/>
      <c r="F1863" s="6" t="s">
        <v>3482</v>
      </c>
      <c r="G1863" s="45"/>
      <c r="H1863" s="43">
        <v>1813</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2744</v>
      </c>
      <c r="E1864" s="45"/>
      <c r="F1864" s="6" t="s">
        <v>3483</v>
      </c>
      <c r="G1864" s="45"/>
      <c r="H1864" s="43">
        <v>1814</v>
      </c>
      <c r="I1864" s="324" t="s">
        <v>44</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2745</v>
      </c>
      <c r="E1865" s="45"/>
      <c r="F1865" s="6" t="s">
        <v>3484</v>
      </c>
      <c r="G1865" s="45"/>
      <c r="H1865" s="43">
        <v>1815</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3464</v>
      </c>
      <c r="E1866" s="45"/>
      <c r="F1866" s="6" t="s">
        <v>3485</v>
      </c>
      <c r="G1866" s="45"/>
      <c r="H1866" s="43">
        <v>1816</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3467</v>
      </c>
      <c r="E1867" s="45"/>
      <c r="F1867" s="6" t="s">
        <v>3486</v>
      </c>
      <c r="G1867" s="45"/>
      <c r="H1867" s="43">
        <v>1817</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3468</v>
      </c>
      <c r="E1868" s="45"/>
      <c r="F1868" s="6" t="s">
        <v>3487</v>
      </c>
      <c r="G1868" s="45"/>
      <c r="H1868" s="43">
        <v>1818</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3469</v>
      </c>
      <c r="E1869" s="45"/>
      <c r="F1869" s="6" t="s">
        <v>3488</v>
      </c>
      <c r="G1869" s="45"/>
      <c r="H1869" s="43">
        <v>1819</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3470</v>
      </c>
      <c r="E1870" s="45"/>
      <c r="F1870" s="6" t="s">
        <v>3489</v>
      </c>
      <c r="G1870" s="45"/>
      <c r="H1870" s="43">
        <v>1820</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3558</v>
      </c>
      <c r="E1871" s="45"/>
      <c r="F1871" s="6" t="s">
        <v>3560</v>
      </c>
      <c r="G1871" s="45"/>
      <c r="H1871" s="43">
        <v>1821</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si="72"/>
        <v>RnD Electricity Capital Cost Perc Reduction</v>
      </c>
      <c r="D1872" s="6" t="s">
        <v>3559</v>
      </c>
      <c r="E1872" s="45"/>
      <c r="F1872" s="6" t="s">
        <v>3561</v>
      </c>
      <c r="G1872" s="45"/>
      <c r="H1872" s="43">
        <v>2245</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electricity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t="s">
        <v>290</v>
      </c>
      <c r="D1873" t="s">
        <v>3047</v>
      </c>
      <c r="E1873" s="45"/>
      <c r="F1873" s="6" t="s">
        <v>3074</v>
      </c>
      <c r="G1873" s="45"/>
      <c r="H1873" s="43">
        <v>1462</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ref="C1874:C1897" si="73">C$1873</f>
        <v>RnD Industry Capital Cost Perc Reduction</v>
      </c>
      <c r="D1874" t="s">
        <v>3048</v>
      </c>
      <c r="E1874" s="45"/>
      <c r="F1874" s="6" t="s">
        <v>3075</v>
      </c>
      <c r="G1874" s="45"/>
      <c r="H1874" s="43">
        <v>1463</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3049</v>
      </c>
      <c r="E1875" s="45"/>
      <c r="F1875" s="6" t="s">
        <v>3076</v>
      </c>
      <c r="G1875" s="45"/>
      <c r="H1875" s="43">
        <v>1464</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3050</v>
      </c>
      <c r="E1876" s="45"/>
      <c r="F1876" s="6" t="s">
        <v>3077</v>
      </c>
      <c r="G1876" s="45"/>
      <c r="H1876" s="43">
        <v>1465</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3051</v>
      </c>
      <c r="E1877" s="45"/>
      <c r="F1877" s="6" t="s">
        <v>3078</v>
      </c>
      <c r="G1877" s="45"/>
      <c r="H1877" s="43">
        <v>1466</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3052</v>
      </c>
      <c r="E1878" s="45"/>
      <c r="F1878" s="6" t="s">
        <v>3079</v>
      </c>
      <c r="G1878" s="45"/>
      <c r="H1878" s="43">
        <v>1467</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3053</v>
      </c>
      <c r="E1879" s="45"/>
      <c r="F1879" s="6" t="s">
        <v>3080</v>
      </c>
      <c r="G1879" s="45"/>
      <c r="H1879" s="43">
        <v>1468</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3054</v>
      </c>
      <c r="E1880" s="45"/>
      <c r="F1880" s="6" t="s">
        <v>3081</v>
      </c>
      <c r="G1880" s="45"/>
      <c r="H1880" s="43">
        <v>1469</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3055</v>
      </c>
      <c r="E1881" s="45"/>
      <c r="F1881" s="6" t="s">
        <v>3082</v>
      </c>
      <c r="G1881" s="45"/>
      <c r="H1881" s="43">
        <v>1470</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3056</v>
      </c>
      <c r="E1882" s="45"/>
      <c r="F1882" s="6" t="s">
        <v>325</v>
      </c>
      <c r="G1882" s="45"/>
      <c r="H1882" s="43">
        <v>1471</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3057</v>
      </c>
      <c r="E1883" s="45"/>
      <c r="F1883" s="6" t="s">
        <v>3083</v>
      </c>
      <c r="G1883" s="45"/>
      <c r="H1883" s="43">
        <v>1472</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3058</v>
      </c>
      <c r="E1884" s="45"/>
      <c r="F1884" s="6" t="s">
        <v>3084</v>
      </c>
      <c r="G1884" s="45"/>
      <c r="H1884" s="43">
        <v>1473</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3059</v>
      </c>
      <c r="E1885" s="45"/>
      <c r="F1885" s="6" t="s">
        <v>3085</v>
      </c>
      <c r="G1885" s="45"/>
      <c r="H1885" s="43">
        <v>1474</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3060</v>
      </c>
      <c r="E1886" s="45"/>
      <c r="F1886" s="6" t="s">
        <v>324</v>
      </c>
      <c r="G1886" s="45"/>
      <c r="H1886" s="43">
        <v>1475</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3061</v>
      </c>
      <c r="E1887" s="45"/>
      <c r="F1887" s="6" t="s">
        <v>3086</v>
      </c>
      <c r="G1887" s="45"/>
      <c r="H1887" s="43">
        <v>1476</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ht="29"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3062</v>
      </c>
      <c r="E1888" s="45"/>
      <c r="F1888" s="6" t="s">
        <v>3087</v>
      </c>
      <c r="G1888" s="45"/>
      <c r="H1888" s="43">
        <v>1477</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3063</v>
      </c>
      <c r="E1889" s="45"/>
      <c r="F1889" s="6" t="s">
        <v>3088</v>
      </c>
      <c r="G1889" s="45"/>
      <c r="H1889" s="43">
        <v>1478</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3064</v>
      </c>
      <c r="E1890" s="45"/>
      <c r="F1890" s="6" t="s">
        <v>3089</v>
      </c>
      <c r="G1890" s="45"/>
      <c r="H1890" s="43">
        <v>1479</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3065</v>
      </c>
      <c r="E1891" s="45"/>
      <c r="F1891" s="6" t="s">
        <v>3090</v>
      </c>
      <c r="G1891" s="45"/>
      <c r="H1891" s="43">
        <v>1480</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3066</v>
      </c>
      <c r="E1892" s="45"/>
      <c r="F1892" s="6" t="s">
        <v>3091</v>
      </c>
      <c r="G1892" s="45"/>
      <c r="H1892" s="43">
        <v>1481</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3067</v>
      </c>
      <c r="E1893" s="45"/>
      <c r="F1893" s="6" t="s">
        <v>3092</v>
      </c>
      <c r="G1893" s="45"/>
      <c r="H1893" s="43">
        <v>1482</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3068</v>
      </c>
      <c r="E1894" s="45"/>
      <c r="F1894" s="6" t="s">
        <v>3093</v>
      </c>
      <c r="G1894" s="45"/>
      <c r="H1894" s="43">
        <v>1483</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3069</v>
      </c>
      <c r="E1895" s="45"/>
      <c r="F1895" s="6" t="s">
        <v>3094</v>
      </c>
      <c r="G1895" s="45"/>
      <c r="H1895" s="43">
        <v>1484</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3070</v>
      </c>
      <c r="E1896" s="45"/>
      <c r="F1896" s="6" t="s">
        <v>3095</v>
      </c>
      <c r="G1896" s="45"/>
      <c r="H1896" s="43">
        <v>1485</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si="73"/>
        <v>RnD Industry Capital Cost Perc Reduction</v>
      </c>
      <c r="D1897" t="s">
        <v>3071</v>
      </c>
      <c r="E1897" s="45"/>
      <c r="F1897" s="6" t="s">
        <v>3096</v>
      </c>
      <c r="G1897" s="45"/>
      <c r="H1897" s="43">
        <v>1486</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industry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317" t="s">
        <v>291</v>
      </c>
      <c r="D1898" s="45" t="s">
        <v>2244</v>
      </c>
      <c r="E1898" s="45"/>
      <c r="F1898" s="45" t="s">
        <v>469</v>
      </c>
      <c r="G1898" s="45"/>
      <c r="H1898" s="43">
        <v>108</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ref="C1899:C1904" si="74">C$1898</f>
        <v>RnD Transportation Capital Cost Perc Reduction</v>
      </c>
      <c r="D1899" s="45" t="s">
        <v>2245</v>
      </c>
      <c r="E1899" s="45"/>
      <c r="F1899" s="45" t="s">
        <v>470</v>
      </c>
      <c r="G1899" s="45"/>
      <c r="H1899" s="43">
        <v>109</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2246</v>
      </c>
      <c r="E1900" s="45"/>
      <c r="F1900" s="45" t="s">
        <v>471</v>
      </c>
      <c r="G1900" s="45"/>
      <c r="H1900" s="43">
        <v>110</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2247</v>
      </c>
      <c r="E1901" s="45"/>
      <c r="F1901" s="45" t="s">
        <v>472</v>
      </c>
      <c r="G1901" s="45"/>
      <c r="H1901" s="43">
        <v>111</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2248</v>
      </c>
      <c r="E1902" s="45"/>
      <c r="F1902" s="45" t="s">
        <v>473</v>
      </c>
      <c r="G1902" s="45"/>
      <c r="H1902" s="43">
        <v>112</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2786</v>
      </c>
      <c r="G1903" s="45"/>
      <c r="H1903" s="43">
        <v>113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Capital Cost Reduction</v>
      </c>
      <c r="C1904" s="254" t="str">
        <f t="shared" si="74"/>
        <v>RnD Transportation Capital Cost Perc Reduction</v>
      </c>
      <c r="D1904" s="45" t="s">
        <v>2503</v>
      </c>
      <c r="E1904" s="45"/>
      <c r="F1904" s="45" t="s">
        <v>2787</v>
      </c>
      <c r="G1904" s="45"/>
      <c r="H1904" s="43">
        <v>523</v>
      </c>
      <c r="I1904" s="324" t="s">
        <v>43</v>
      </c>
      <c r="J1904" s="255" t="str">
        <f>IF(ISBLANK(INDEX('Policy Characteristics'!D:D,MATCH($C1904,'Policy Characteristics'!$C:$C,0))),"",INDEX('Policy Characteristics'!D:D,MATCH($C1904,'Policy Characteristics'!$C:$C,0)))</f>
        <v>R&amp;D Capital Cost Reductions</v>
      </c>
      <c r="K1904" s="254" t="str">
        <f>IF(ISBLANK(INDEX('Policy Characteristics'!E:E,MATCH($C1904,'Policy Characteristics'!$C:$C,0))),"",INDEX('Policy Characteristics'!E:E,MATCH($C1904,'Policy Characteristics'!$C:$C,0)))</f>
        <v>RnD transportation capital cost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cost</v>
      </c>
      <c r="P1904" s="254"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s="2" customFormat="1"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Direct Air Capture</v>
      </c>
      <c r="C1905" s="317" t="s">
        <v>2797</v>
      </c>
      <c r="D1905" s="6"/>
      <c r="E1905" s="6"/>
      <c r="F1905" s="6"/>
      <c r="G1905" s="6"/>
      <c r="H1905" s="47">
        <v>525</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direct air capture</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254" t="str">
        <f>IF(ISBLANK(INDEX('Policy Characteristics'!K:K,MATCH($C1905,'Policy Characteristics'!$C:$C,0))),"",INDEX('Policy Characteristics'!K:K,MATCH($C1905,'Policy Characteristics'!$C:$C,0)))</f>
        <v>direct-air-capture.html#dac</v>
      </c>
      <c r="R1905" s="254" t="str">
        <f>IF(ISBLANK(INDEX('Policy Characteristics'!L:L,MATCH($C1905,'Policy Characteristics'!$C:$C,0))),"",INDEX('Policy Characteristics'!L:L,MATCH($C1905,'Policy Characteristics'!$C:$C,0)))</f>
        <v>direct-air-capture.html</v>
      </c>
    </row>
    <row r="1906" spans="1:18" s="2" customFormat="1"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Enhanced Rock Weathering</v>
      </c>
      <c r="C1906" s="317" t="s">
        <v>3700</v>
      </c>
      <c r="D1906" s="6"/>
      <c r="E1906" s="6"/>
      <c r="F1906" s="6"/>
      <c r="G1906" s="6"/>
      <c r="H1906" s="47">
        <v>2313</v>
      </c>
      <c r="I1906" s="325" t="s">
        <v>43</v>
      </c>
      <c r="J1906" s="255" t="str">
        <f>IF(ISBLANK(INDEX('Policy Characteristics'!D:D,MATCH($C1906,'Policy Characteristics'!$C:$C,0))),"",INDEX('Policy Characteristics'!D:D,MATCH($C1906,'Policy Characteristics'!$C:$C,0)))</f>
        <v>Carbon Dioxide Removal</v>
      </c>
      <c r="K1906" s="254" t="str">
        <f>IF(ISBLANK(INDEX('Policy Characteristics'!E:E,MATCH($C1906,'Policy Characteristics'!$C:$C,0))),"",INDEX('Policy Characteristics'!E:E,MATCH($C1906,'Policy Characteristics'!$C:$C,0)))</f>
        <v>geoeng enhanced rock weathering</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potential achieved</v>
      </c>
      <c r="P1906" s="254"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254" t="str">
        <f>IF(ISBLANK(INDEX('Policy Characteristics'!K:K,MATCH($C1906,'Policy Characteristics'!$C:$C,0))),"",INDEX('Policy Characteristics'!K:K,MATCH($C1906,'Policy Characteristics'!$C:$C,0)))</f>
        <v/>
      </c>
      <c r="R1906" s="254" t="str">
        <f>IF(ISBLANK(INDEX('Policy Characteristics'!L:L,MATCH($C1906,'Policy Characteristics'!$C:$C,0))),"",INDEX('Policy Characteristics'!L:L,MATCH($C1906,'Policy Characteristics'!$C:$C,0)))</f>
        <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t="s">
        <v>292</v>
      </c>
      <c r="D1907" s="45" t="s">
        <v>114</v>
      </c>
      <c r="E1907" s="45"/>
      <c r="F1907" s="45" t="s">
        <v>314</v>
      </c>
      <c r="G1907" s="45"/>
      <c r="H1907" s="43">
        <v>114</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ref="C1908:C1912" si="75">C$1907</f>
        <v>RnD Building Fuel Use Perc Reduction</v>
      </c>
      <c r="D1908" s="45" t="s">
        <v>115</v>
      </c>
      <c r="E1908" s="45"/>
      <c r="F1908" s="45" t="s">
        <v>315</v>
      </c>
      <c r="G1908" s="45"/>
      <c r="H1908" s="43">
        <v>115</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116</v>
      </c>
      <c r="E1909" s="45"/>
      <c r="F1909" s="45" t="s">
        <v>316</v>
      </c>
      <c r="G1909" s="45"/>
      <c r="H1909" s="43">
        <v>750</v>
      </c>
      <c r="I1909" s="324" t="s">
        <v>44</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117</v>
      </c>
      <c r="E1910" s="45"/>
      <c r="F1910" s="45" t="s">
        <v>317</v>
      </c>
      <c r="G1910" s="45"/>
      <c r="H1910" s="43">
        <v>117</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118</v>
      </c>
      <c r="E1911" s="45"/>
      <c r="F1911" s="45" t="s">
        <v>318</v>
      </c>
      <c r="G1911" s="45"/>
      <c r="H1911" s="43">
        <v>118</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5"/>
        <v>RnD Building Fuel Use Perc Reduction</v>
      </c>
      <c r="D1912" s="45" t="s">
        <v>119</v>
      </c>
      <c r="E1912" s="45"/>
      <c r="F1912" s="45" t="s">
        <v>319</v>
      </c>
      <c r="G1912" s="45"/>
      <c r="H1912" s="43">
        <v>119</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building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293</v>
      </c>
      <c r="D1913" s="45"/>
      <c r="E1913" s="45"/>
      <c r="F1913" s="45" t="s">
        <v>26</v>
      </c>
      <c r="G1913" s="45"/>
      <c r="H1913" s="43">
        <v>120</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CCS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294</v>
      </c>
      <c r="D1914" s="45" t="s">
        <v>446</v>
      </c>
      <c r="E1914" s="45"/>
      <c r="F1914" s="45" t="s">
        <v>449</v>
      </c>
      <c r="G1914" s="45"/>
      <c r="H1914" s="43">
        <v>121</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2" si="76">C$1914</f>
        <v>RnD Electricity Fuel Use Perc Reduction</v>
      </c>
      <c r="D1915" s="6" t="s">
        <v>3465</v>
      </c>
      <c r="E1915" s="45"/>
      <c r="F1915" s="6" t="s">
        <v>3477</v>
      </c>
      <c r="G1915" s="45"/>
      <c r="H1915" s="43">
        <v>122</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3466</v>
      </c>
      <c r="E1916" s="45"/>
      <c r="F1916" s="6" t="s">
        <v>3478</v>
      </c>
      <c r="G1916" s="45"/>
      <c r="H1916" s="43">
        <v>123</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76</v>
      </c>
      <c r="E1917" s="45"/>
      <c r="F1917" s="6" t="s">
        <v>3479</v>
      </c>
      <c r="G1917" s="45"/>
      <c r="H1917" s="43">
        <v>751</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77</v>
      </c>
      <c r="E1918" s="45"/>
      <c r="F1918" s="6" t="s">
        <v>320</v>
      </c>
      <c r="G1918" s="45"/>
      <c r="H1918" s="43">
        <v>752</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447</v>
      </c>
      <c r="E1919" s="45"/>
      <c r="F1919" s="6" t="s">
        <v>451</v>
      </c>
      <c r="G1919" s="45"/>
      <c r="H1919" s="43">
        <v>753</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78</v>
      </c>
      <c r="E1920" s="45"/>
      <c r="F1920" s="6" t="s">
        <v>321</v>
      </c>
      <c r="G1920" s="45"/>
      <c r="H1920" s="43">
        <v>754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79</v>
      </c>
      <c r="E1921" s="45"/>
      <c r="F1921" s="6" t="s">
        <v>322</v>
      </c>
      <c r="G1921" s="45"/>
      <c r="H1921" s="43">
        <v>124</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6"/>
        <v>RnD Electricity Fuel Use Perc Reduction</v>
      </c>
      <c r="D1922" s="6" t="s">
        <v>80</v>
      </c>
      <c r="E1922" s="45"/>
      <c r="F1922" s="6" t="s">
        <v>323</v>
      </c>
      <c r="G1922" s="45"/>
      <c r="H1922" s="43">
        <v>193</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ref="C1923:C1937" si="77">C$1914</f>
        <v>RnD Electricity Fuel Use Perc Reduction</v>
      </c>
      <c r="D1923" s="6" t="s">
        <v>2423</v>
      </c>
      <c r="E1923" s="45"/>
      <c r="F1923" s="6" t="s">
        <v>3480</v>
      </c>
      <c r="G1923" s="45"/>
      <c r="H1923" s="43">
        <v>181</v>
      </c>
      <c r="I1923" s="324" t="s">
        <v>44</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307</v>
      </c>
      <c r="E1924" s="45"/>
      <c r="F1924" s="6" t="s">
        <v>3481</v>
      </c>
      <c r="G1924" s="45"/>
      <c r="H1924" s="43">
        <v>755</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308</v>
      </c>
      <c r="E1925" s="45"/>
      <c r="F1925" s="6" t="s">
        <v>2256</v>
      </c>
      <c r="G1925" s="45"/>
      <c r="H1925" s="43">
        <v>1822</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443</v>
      </c>
      <c r="E1926" s="45"/>
      <c r="F1926" s="6" t="s">
        <v>444</v>
      </c>
      <c r="G1926" s="45"/>
      <c r="H1926" s="43">
        <v>1823</v>
      </c>
      <c r="I1926" s="324" t="s">
        <v>43</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452</v>
      </c>
      <c r="E1927" s="45"/>
      <c r="F1927" s="6" t="s">
        <v>454</v>
      </c>
      <c r="G1927" s="45"/>
      <c r="H1927" s="43">
        <v>1824</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2743</v>
      </c>
      <c r="E1928" s="45"/>
      <c r="F1928" s="6" t="s">
        <v>3482</v>
      </c>
      <c r="G1928" s="45"/>
      <c r="H1928" s="43">
        <v>1825</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2744</v>
      </c>
      <c r="E1929" s="45"/>
      <c r="F1929" s="6" t="s">
        <v>3483</v>
      </c>
      <c r="G1929" s="45"/>
      <c r="H1929" s="43">
        <v>1826</v>
      </c>
      <c r="I1929" s="324" t="s">
        <v>44</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2745</v>
      </c>
      <c r="E1930" s="45"/>
      <c r="F1930" s="6" t="s">
        <v>3484</v>
      </c>
      <c r="G1930" s="45"/>
      <c r="H1930" s="43">
        <v>1827</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3464</v>
      </c>
      <c r="E1931" s="45"/>
      <c r="F1931" s="6" t="s">
        <v>3485</v>
      </c>
      <c r="G1931" s="45"/>
      <c r="H1931" s="43">
        <v>1828</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3467</v>
      </c>
      <c r="E1932" s="45"/>
      <c r="F1932" s="6" t="s">
        <v>3486</v>
      </c>
      <c r="G1932" s="45"/>
      <c r="H1932" s="43">
        <v>1829</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3468</v>
      </c>
      <c r="E1933" s="45"/>
      <c r="F1933" s="6" t="s">
        <v>3487</v>
      </c>
      <c r="G1933" s="45"/>
      <c r="H1933" s="43">
        <v>1830</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3469</v>
      </c>
      <c r="E1934" s="45"/>
      <c r="F1934" s="6" t="s">
        <v>3488</v>
      </c>
      <c r="G1934" s="45"/>
      <c r="H1934" s="43">
        <v>1831</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3470</v>
      </c>
      <c r="E1935" s="45"/>
      <c r="F1935" s="6" t="s">
        <v>3489</v>
      </c>
      <c r="G1935" s="45"/>
      <c r="H1935" s="43">
        <v>1832</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3558</v>
      </c>
      <c r="E1936" s="45"/>
      <c r="F1936" s="6" t="s">
        <v>3560</v>
      </c>
      <c r="G1936" s="45"/>
      <c r="H1936" s="43">
        <v>1833</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si="77"/>
        <v>RnD Electricity Fuel Use Perc Reduction</v>
      </c>
      <c r="D1937" s="6" t="s">
        <v>3559</v>
      </c>
      <c r="E1937" s="45"/>
      <c r="F1937" s="6" t="s">
        <v>3561</v>
      </c>
      <c r="G1937" s="45"/>
      <c r="H1937" s="43">
        <v>2246</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electricity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t="s">
        <v>295</v>
      </c>
      <c r="D1938" t="s">
        <v>3047</v>
      </c>
      <c r="E1938" s="45"/>
      <c r="F1938" s="6" t="s">
        <v>3074</v>
      </c>
      <c r="G1938" s="45"/>
      <c r="H1938" s="43">
        <v>1487</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ref="C1939:C1962" si="78">C$1938</f>
        <v>RnD Industry Fuel Use Perc Reduction</v>
      </c>
      <c r="D1939" t="s">
        <v>3048</v>
      </c>
      <c r="E1939" s="45"/>
      <c r="F1939" s="6" t="s">
        <v>3075</v>
      </c>
      <c r="G1939" s="45"/>
      <c r="H1939" s="43">
        <v>1488</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3049</v>
      </c>
      <c r="E1940" s="45"/>
      <c r="F1940" s="6" t="s">
        <v>3076</v>
      </c>
      <c r="G1940" s="45"/>
      <c r="H1940" s="43">
        <v>1489</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3050</v>
      </c>
      <c r="E1941" s="45"/>
      <c r="F1941" s="6" t="s">
        <v>3077</v>
      </c>
      <c r="G1941" s="45"/>
      <c r="H1941" s="43">
        <v>1490</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3051</v>
      </c>
      <c r="E1942" s="45"/>
      <c r="F1942" s="6" t="s">
        <v>3078</v>
      </c>
      <c r="G1942" s="45"/>
      <c r="H1942" s="43">
        <v>1491</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3052</v>
      </c>
      <c r="E1943" s="45"/>
      <c r="F1943" s="6" t="s">
        <v>3079</v>
      </c>
      <c r="G1943" s="45"/>
      <c r="H1943" s="43">
        <v>1492</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3053</v>
      </c>
      <c r="E1944" s="45"/>
      <c r="F1944" s="6" t="s">
        <v>3080</v>
      </c>
      <c r="G1944" s="45"/>
      <c r="H1944" s="43">
        <v>1493</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3054</v>
      </c>
      <c r="E1945" s="45"/>
      <c r="F1945" s="6" t="s">
        <v>3081</v>
      </c>
      <c r="G1945" s="45"/>
      <c r="H1945" s="43">
        <v>1494</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3055</v>
      </c>
      <c r="E1946" s="45"/>
      <c r="F1946" s="6" t="s">
        <v>3082</v>
      </c>
      <c r="G1946" s="45"/>
      <c r="H1946" s="43">
        <v>1495</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3056</v>
      </c>
      <c r="E1947" s="45"/>
      <c r="F1947" s="6" t="s">
        <v>325</v>
      </c>
      <c r="G1947" s="45"/>
      <c r="H1947" s="43">
        <v>1496</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3057</v>
      </c>
      <c r="E1948" s="45"/>
      <c r="F1948" s="6" t="s">
        <v>3083</v>
      </c>
      <c r="G1948" s="45"/>
      <c r="H1948" s="43">
        <v>1497</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3058</v>
      </c>
      <c r="E1949" s="45"/>
      <c r="F1949" s="6" t="s">
        <v>3084</v>
      </c>
      <c r="G1949" s="45"/>
      <c r="H1949" s="43">
        <v>1498</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3059</v>
      </c>
      <c r="E1950" s="45"/>
      <c r="F1950" s="6" t="s">
        <v>3085</v>
      </c>
      <c r="G1950" s="45"/>
      <c r="H1950" s="43">
        <v>1499</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3060</v>
      </c>
      <c r="E1951" s="45"/>
      <c r="F1951" s="6" t="s">
        <v>324</v>
      </c>
      <c r="G1951" s="45"/>
      <c r="H1951" s="43">
        <v>1500</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3061</v>
      </c>
      <c r="E1952" s="45"/>
      <c r="F1952" s="6" t="s">
        <v>3086</v>
      </c>
      <c r="G1952" s="45"/>
      <c r="H1952" s="43">
        <v>1501</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ht="29"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3062</v>
      </c>
      <c r="E1953" s="45"/>
      <c r="F1953" s="6" t="s">
        <v>3087</v>
      </c>
      <c r="G1953" s="45"/>
      <c r="H1953" s="43">
        <v>1502</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3063</v>
      </c>
      <c r="E1954" s="45"/>
      <c r="F1954" s="6" t="s">
        <v>3088</v>
      </c>
      <c r="G1954" s="45"/>
      <c r="H1954" s="43">
        <v>1503</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3064</v>
      </c>
      <c r="E1955" s="45"/>
      <c r="F1955" s="6" t="s">
        <v>3089</v>
      </c>
      <c r="G1955" s="45"/>
      <c r="H1955" s="43">
        <v>1504</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3065</v>
      </c>
      <c r="E1956" s="45"/>
      <c r="F1956" s="6" t="s">
        <v>3090</v>
      </c>
      <c r="G1956" s="45"/>
      <c r="H1956" s="43">
        <v>1505</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3066</v>
      </c>
      <c r="E1957" s="45"/>
      <c r="F1957" s="6" t="s">
        <v>3091</v>
      </c>
      <c r="G1957" s="45"/>
      <c r="H1957" s="43">
        <v>1506</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3067</v>
      </c>
      <c r="E1958" s="45"/>
      <c r="F1958" s="6" t="s">
        <v>3092</v>
      </c>
      <c r="G1958" s="45"/>
      <c r="H1958" s="43">
        <v>1507</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3068</v>
      </c>
      <c r="E1959" s="45"/>
      <c r="F1959" s="6" t="s">
        <v>3093</v>
      </c>
      <c r="G1959" s="45"/>
      <c r="H1959" s="43">
        <v>1508</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3069</v>
      </c>
      <c r="E1960" s="45"/>
      <c r="F1960" s="6" t="s">
        <v>3094</v>
      </c>
      <c r="G1960" s="45"/>
      <c r="H1960" s="43">
        <v>1509</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3070</v>
      </c>
      <c r="E1961" s="45"/>
      <c r="F1961" s="6" t="s">
        <v>3095</v>
      </c>
      <c r="G1961" s="45"/>
      <c r="H1961" s="43">
        <v>1510</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si="78"/>
        <v>RnD Industry Fuel Use Perc Reduction</v>
      </c>
      <c r="D1962" t="s">
        <v>3071</v>
      </c>
      <c r="E1962" s="45"/>
      <c r="F1962" s="6" t="s">
        <v>3096</v>
      </c>
      <c r="G1962" s="45"/>
      <c r="H1962" s="43">
        <v>1511</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industry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t="s">
        <v>296</v>
      </c>
      <c r="D1963" s="45" t="s">
        <v>2244</v>
      </c>
      <c r="E1963" s="45"/>
      <c r="F1963" s="45" t="s">
        <v>469</v>
      </c>
      <c r="G1963" s="45"/>
      <c r="H1963" s="43">
        <v>133</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ref="C1964:C1969" si="79">C$1963</f>
        <v>RnD Transportation Fuel Use Perc Reduction</v>
      </c>
      <c r="D1964" s="45" t="s">
        <v>2245</v>
      </c>
      <c r="E1964" s="45"/>
      <c r="F1964" s="45" t="s">
        <v>470</v>
      </c>
      <c r="G1964" s="45"/>
      <c r="H1964" s="43">
        <v>134</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2246</v>
      </c>
      <c r="E1965" s="45"/>
      <c r="F1965" s="45" t="s">
        <v>471</v>
      </c>
      <c r="G1965" s="45"/>
      <c r="H1965" s="43">
        <v>135</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2247</v>
      </c>
      <c r="E1966" s="45"/>
      <c r="F1966" s="45" t="s">
        <v>472</v>
      </c>
      <c r="G1966" s="45"/>
      <c r="H1966" s="43">
        <v>136</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2248</v>
      </c>
      <c r="E1967" s="45"/>
      <c r="F1967" s="45" t="s">
        <v>473</v>
      </c>
      <c r="G1967" s="45"/>
      <c r="H1967" s="43">
        <v>137</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2786</v>
      </c>
      <c r="G1968" s="45"/>
      <c r="H1968" s="43">
        <v>138</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5">
      <c r="A1969" s="254" t="str">
        <f>IF(ISBLANK(INDEX('Policy Characteristics'!A:A,MATCH($C1969,'Policy Characteristics'!$C:$C,0))),"",INDEX('Policy Characteristics'!A:A,MATCH($C1969,'Policy Characteristics'!$C:$C,0)))</f>
        <v>Research and Development</v>
      </c>
      <c r="B1969" s="262" t="str">
        <f>IF(ISBLANK(INDEX('Policy Characteristics'!B:B,MATCH($C1969,'Policy Characteristics'!$C:$C,0))),"",INDEX('Policy Characteristics'!B:B,MATCH($C1969,'Policy Characteristics'!$C:$C,0)))</f>
        <v>Fuel Use Reduction</v>
      </c>
      <c r="C1969" s="254" t="str">
        <f t="shared" si="79"/>
        <v>RnD Transportation Fuel Use Perc Reduction</v>
      </c>
      <c r="D1969" s="45" t="s">
        <v>2503</v>
      </c>
      <c r="E1969" s="45"/>
      <c r="F1969" s="45" t="s">
        <v>2787</v>
      </c>
      <c r="G1969" s="45"/>
      <c r="H1969" s="43">
        <v>524</v>
      </c>
      <c r="I1969" s="324" t="s">
        <v>43</v>
      </c>
      <c r="J1969" s="255" t="str">
        <f>IF(ISBLANK(INDEX('Policy Characteristics'!D:D,MATCH($C1969,'Policy Characteristics'!$C:$C,0))),"",INDEX('Policy Characteristics'!D:D,MATCH($C1969,'Policy Characteristics'!$C:$C,0)))</f>
        <v>R&amp;D Fuel Use Reductions</v>
      </c>
      <c r="K1969" s="254" t="str">
        <f>IF(ISBLANK(INDEX('Policy Characteristics'!E:E,MATCH($C1969,'Policy Characteristics'!$C:$C,0))),"",INDEX('Policy Characteristics'!E:E,MATCH($C1969,'Policy Characteristics'!$C:$C,0)))</f>
        <v>RnD transportation fuel use reduction</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0.4</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fuel use</v>
      </c>
      <c r="P1969" s="254"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4" t="str">
        <f>IF(ISBLANK(INDEX('Policy Characteristics'!K:K,MATCH($C1969,'Policy Characteristics'!$C:$C,0))),"",INDEX('Policy Characteristics'!K:K,MATCH($C1969,'Policy Characteristics'!$C:$C,0)))</f>
        <v>architectural-design.html#rnd</v>
      </c>
      <c r="R1969" s="254" t="str">
        <f>IF(ISBLANK(INDEX('Policy Characteristics'!L:L,MATCH($C1969,'Policy Characteristics'!$C:$C,0))),"",INDEX('Policy Characteristics'!L:L,MATCH($C1969,'Policy Characteristics'!$C:$C,0)))</f>
        <v>research-and-development.html</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t="s">
        <v>2940</v>
      </c>
      <c r="D1970" s="1" t="s">
        <v>2948</v>
      </c>
      <c r="F1970" s="1" t="s">
        <v>2953</v>
      </c>
      <c r="H1970" s="43">
        <v>545</v>
      </c>
      <c r="I1970" s="322" t="s">
        <v>43</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 si="80">C$1970</f>
        <v>GRA for Carbon Tax Revenue</v>
      </c>
      <c r="D1971" s="1" t="s">
        <v>2949</v>
      </c>
      <c r="F1971" s="1" t="s">
        <v>2964</v>
      </c>
      <c r="H1971" s="43">
        <v>546</v>
      </c>
      <c r="I1971" s="326" t="str">
        <f t="shared" ref="I1971:I1974" si="81">I$1970</f>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ref="C1972:C1974" si="82">C$1970</f>
        <v>GRA for Carbon Tax Revenue</v>
      </c>
      <c r="D1972" s="1" t="s">
        <v>2950</v>
      </c>
      <c r="F1972" s="1" t="s">
        <v>2954</v>
      </c>
      <c r="H1972" s="43">
        <v>547</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2951</v>
      </c>
      <c r="F1973" s="1" t="s">
        <v>2955</v>
      </c>
      <c r="H1973" s="43">
        <v>548</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Carbon Tax Revenue</v>
      </c>
      <c r="C1974" s="254" t="str">
        <f t="shared" si="82"/>
        <v>GRA for Carbon Tax Revenue</v>
      </c>
      <c r="D1974" s="1" t="s">
        <v>2952</v>
      </c>
      <c r="F1974" s="1" t="s">
        <v>2956</v>
      </c>
      <c r="H1974" s="43">
        <v>549</v>
      </c>
      <c r="I1974" s="326" t="str">
        <f t="shared" si="81"/>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carbon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t="s">
        <v>2941</v>
      </c>
      <c r="D1975" s="1" t="s">
        <v>2948</v>
      </c>
      <c r="F1975" s="1" t="s">
        <v>2953</v>
      </c>
      <c r="H1975" s="43">
        <v>550</v>
      </c>
      <c r="I1975" s="322" t="s">
        <v>43</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ref="C1976:C1979" si="83">C$1975</f>
        <v>GRA for Fuel Tax Revenue</v>
      </c>
      <c r="D1976" s="1" t="s">
        <v>2949</v>
      </c>
      <c r="F1976" s="1" t="s">
        <v>2964</v>
      </c>
      <c r="H1976" s="43">
        <v>551</v>
      </c>
      <c r="I1976" s="326" t="str">
        <f t="shared" ref="I1976:I1979" si="84">I$1975</f>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2950</v>
      </c>
      <c r="F1977" s="1" t="s">
        <v>2954</v>
      </c>
      <c r="H1977" s="43">
        <v>552</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2951</v>
      </c>
      <c r="F1978" s="1" t="s">
        <v>2955</v>
      </c>
      <c r="H1978" s="43">
        <v>553</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Fuel Tax Revenue</v>
      </c>
      <c r="C1979" s="254" t="str">
        <f t="shared" si="83"/>
        <v>GRA for Fuel Tax Revenue</v>
      </c>
      <c r="D1979" s="1" t="s">
        <v>2952</v>
      </c>
      <c r="F1979" s="1" t="s">
        <v>2956</v>
      </c>
      <c r="H1979" s="43">
        <v>554</v>
      </c>
      <c r="I1979" s="326" t="str">
        <f t="shared" si="84"/>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fuel tax revenue</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t="s">
        <v>3594</v>
      </c>
      <c r="D1980" s="1" t="s">
        <v>2948</v>
      </c>
      <c r="F1980" s="1" t="s">
        <v>2953</v>
      </c>
      <c r="H1980" s="43">
        <v>555</v>
      </c>
      <c r="I1980" s="322" t="s">
        <v>43</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ref="C1981:C1984" si="85">C$1980</f>
        <v>GRA for Vehicle Subsidy</v>
      </c>
      <c r="D1981" s="1" t="s">
        <v>2949</v>
      </c>
      <c r="F1981" s="1" t="s">
        <v>2964</v>
      </c>
      <c r="H1981" s="43">
        <v>556</v>
      </c>
      <c r="I1981" s="326" t="str">
        <f t="shared" ref="I1981:I1989" si="86">I$1980</f>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2950</v>
      </c>
      <c r="F1982" s="1" t="s">
        <v>2954</v>
      </c>
      <c r="H1982" s="43">
        <v>557</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2951</v>
      </c>
      <c r="F1983" s="1" t="s">
        <v>2955</v>
      </c>
      <c r="H1983" s="43">
        <v>558</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Vehicle Subsidy</v>
      </c>
      <c r="C1984" s="254" t="str">
        <f t="shared" si="85"/>
        <v>GRA for Vehicle Subsidy</v>
      </c>
      <c r="D1984" s="1" t="s">
        <v>2952</v>
      </c>
      <c r="F1984" s="1" t="s">
        <v>2956</v>
      </c>
      <c r="H1984" s="43">
        <v>559</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EV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t="str">
        <f>IF(ISBLANK(INDEX('Policy Characteristics'!L:L,MATCH($C1984,'Policy Characteristics'!$C:$C,0))),"",INDEX('Policy Characteristics'!L:L,MATCH($C1984,'Policy Characteristics'!$C:$C,0)))</f>
        <v/>
      </c>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t="s">
        <v>3829</v>
      </c>
      <c r="D1985" s="1" t="s">
        <v>2948</v>
      </c>
      <c r="F1985" s="1" t="s">
        <v>2953</v>
      </c>
      <c r="H1985" s="43">
        <v>2247</v>
      </c>
      <c r="I1985" s="322" t="s">
        <v>43</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C$1985</f>
        <v>GRA for Battery Production Subsidy</v>
      </c>
      <c r="D1986" s="1" t="s">
        <v>2949</v>
      </c>
      <c r="F1986" s="1" t="s">
        <v>2964</v>
      </c>
      <c r="H1986" s="43">
        <v>2248</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ref="C1987:C1989" si="87">C$1985</f>
        <v>GRA for Battery Production Subsidy</v>
      </c>
      <c r="D1987" s="1" t="s">
        <v>2950</v>
      </c>
      <c r="F1987" s="1" t="s">
        <v>2954</v>
      </c>
      <c r="H1987" s="43">
        <v>2249</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2951</v>
      </c>
      <c r="F1988" s="1" t="s">
        <v>2955</v>
      </c>
      <c r="H1988" s="43">
        <v>2250</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Battery Production Subsidy</v>
      </c>
      <c r="C1989" s="254" t="str">
        <f t="shared" si="87"/>
        <v>GRA for Battery Production Subsidy</v>
      </c>
      <c r="D1989" s="1" t="s">
        <v>2952</v>
      </c>
      <c r="F1989" s="1" t="s">
        <v>2956</v>
      </c>
      <c r="H1989" s="43">
        <v>2251</v>
      </c>
      <c r="I1989" s="326" t="str">
        <f t="shared" si="86"/>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battery production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t="s">
        <v>2942</v>
      </c>
      <c r="D1990" s="1" t="s">
        <v>2948</v>
      </c>
      <c r="F1990" s="1" t="s">
        <v>2953</v>
      </c>
      <c r="H1990" s="43">
        <v>560</v>
      </c>
      <c r="I1990" s="322" t="s">
        <v>43</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ref="C1991:C1994" si="88">C$1990</f>
        <v>GRA for Electricity Generation Subsidies</v>
      </c>
      <c r="D1991" s="1" t="s">
        <v>2949</v>
      </c>
      <c r="F1991" s="1" t="s">
        <v>2964</v>
      </c>
      <c r="H1991" s="43">
        <v>561</v>
      </c>
      <c r="I1991" s="326" t="str">
        <f t="shared" ref="I1991:I1994" si="89">I$1990</f>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2950</v>
      </c>
      <c r="F1992" s="1" t="s">
        <v>2954</v>
      </c>
      <c r="H1992" s="43">
        <v>562</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2951</v>
      </c>
      <c r="F1993" s="1" t="s">
        <v>2955</v>
      </c>
      <c r="H1993" s="43">
        <v>563</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Generation Subsidy</v>
      </c>
      <c r="C1994" s="254" t="str">
        <f t="shared" si="88"/>
        <v>GRA for Electricity Generation Subsidies</v>
      </c>
      <c r="D1994" s="1" t="s">
        <v>2952</v>
      </c>
      <c r="F1994" s="1" t="s">
        <v>2956</v>
      </c>
      <c r="H1994" s="43">
        <v>564</v>
      </c>
      <c r="I1994" s="326" t="str">
        <f t="shared" si="89"/>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gen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t="s">
        <v>2943</v>
      </c>
      <c r="D1995" s="1" t="s">
        <v>2948</v>
      </c>
      <c r="F1995" s="1" t="s">
        <v>2953</v>
      </c>
      <c r="H1995" s="43">
        <v>565</v>
      </c>
      <c r="I1995" s="322" t="s">
        <v>43</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ref="C1996:C1999" si="90">C$1995</f>
        <v>GRA for Electricity Capacity Construction Subsidies</v>
      </c>
      <c r="D1996" s="1" t="s">
        <v>2949</v>
      </c>
      <c r="F1996" s="1" t="s">
        <v>2964</v>
      </c>
      <c r="H1996" s="43">
        <v>566</v>
      </c>
      <c r="I1996" s="326" t="str">
        <f t="shared" ref="I1996:I1999" si="91">I$1995</f>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2950</v>
      </c>
      <c r="F1997" s="1" t="s">
        <v>2954</v>
      </c>
      <c r="H1997" s="43">
        <v>567</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2951</v>
      </c>
      <c r="F1998" s="1" t="s">
        <v>2955</v>
      </c>
      <c r="H1998" s="43">
        <v>568</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Electricity Capacity Construction Subsidy</v>
      </c>
      <c r="C1999" s="254" t="str">
        <f t="shared" si="90"/>
        <v>GRA for Electricity Capacity Construction Subsidies</v>
      </c>
      <c r="D1999" s="1" t="s">
        <v>2952</v>
      </c>
      <c r="F1999" s="1" t="s">
        <v>2956</v>
      </c>
      <c r="H1999" s="43">
        <v>569</v>
      </c>
      <c r="I1999" s="326" t="str">
        <f t="shared" si="91"/>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elec cap const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t="s">
        <v>2944</v>
      </c>
      <c r="D2000" s="1" t="s">
        <v>2948</v>
      </c>
      <c r="F2000" s="1" t="s">
        <v>2953</v>
      </c>
      <c r="H2000" s="43">
        <v>570</v>
      </c>
      <c r="I2000" s="322" t="s">
        <v>43</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ref="C2001:C2004" si="92">C$2000</f>
        <v>GRA for Distributed Solar Subsidy</v>
      </c>
      <c r="D2001" s="1" t="s">
        <v>2949</v>
      </c>
      <c r="F2001" s="1" t="s">
        <v>2964</v>
      </c>
      <c r="H2001" s="43">
        <v>571</v>
      </c>
      <c r="I2001" s="326" t="str">
        <f t="shared" ref="I2001:I2004" si="93">I$2000</f>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2950</v>
      </c>
      <c r="F2002" s="1" t="s">
        <v>2954</v>
      </c>
      <c r="H2002" s="43">
        <v>572</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2951</v>
      </c>
      <c r="F2003" s="1" t="s">
        <v>2955</v>
      </c>
      <c r="H2003" s="43">
        <v>573</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Distributed Solar Subsidy</v>
      </c>
      <c r="C2004" s="254" t="str">
        <f t="shared" si="92"/>
        <v>GRA for Distributed Solar Subsidy</v>
      </c>
      <c r="D2004" s="1" t="s">
        <v>2952</v>
      </c>
      <c r="F2004" s="1" t="s">
        <v>2956</v>
      </c>
      <c r="H2004" s="43">
        <v>574</v>
      </c>
      <c r="I2004" s="326" t="str">
        <f t="shared" si="93"/>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dist solar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t="s">
        <v>2945</v>
      </c>
      <c r="D2005" s="1" t="s">
        <v>2948</v>
      </c>
      <c r="F2005" s="1" t="s">
        <v>2953</v>
      </c>
      <c r="H2005" s="43">
        <v>575</v>
      </c>
      <c r="I2005" s="322" t="s">
        <v>43</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ref="C2006:C2009" si="94">C$2005</f>
        <v>GRA for Fuel Subsidies</v>
      </c>
      <c r="D2006" s="1" t="s">
        <v>2949</v>
      </c>
      <c r="F2006" s="1" t="s">
        <v>2964</v>
      </c>
      <c r="H2006" s="43">
        <v>576</v>
      </c>
      <c r="I2006" s="326" t="str">
        <f t="shared" ref="I2006:I2014" si="95">I$2005</f>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2950</v>
      </c>
      <c r="F2007" s="1" t="s">
        <v>2954</v>
      </c>
      <c r="H2007" s="43">
        <v>577</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2951</v>
      </c>
      <c r="F2008" s="1" t="s">
        <v>2955</v>
      </c>
      <c r="H2008" s="43">
        <v>578</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Fuel Subsidy</v>
      </c>
      <c r="C2009" s="254" t="str">
        <f t="shared" si="94"/>
        <v>GRA for Fuel Subsidies</v>
      </c>
      <c r="D2009" s="1" t="s">
        <v>2952</v>
      </c>
      <c r="F2009" s="1" t="s">
        <v>2956</v>
      </c>
      <c r="H2009" s="43">
        <v>579</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fuel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t="s">
        <v>3596</v>
      </c>
      <c r="D2010" s="1" t="s">
        <v>2948</v>
      </c>
      <c r="F2010" s="1" t="s">
        <v>2953</v>
      </c>
      <c r="H2010" s="43">
        <v>2252</v>
      </c>
      <c r="I2010" s="322" t="s">
        <v>43</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C$2010</f>
        <v>GRA for CCS Subsidies</v>
      </c>
      <c r="D2011" s="1" t="s">
        <v>2949</v>
      </c>
      <c r="F2011" s="1" t="s">
        <v>2964</v>
      </c>
      <c r="H2011" s="43">
        <v>2253</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ref="C2012:C2014" si="96">C$2010</f>
        <v>GRA for CCS Subsidies</v>
      </c>
      <c r="D2012" s="1" t="s">
        <v>2950</v>
      </c>
      <c r="F2012" s="1" t="s">
        <v>2954</v>
      </c>
      <c r="H2012" s="43">
        <v>2254</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2951</v>
      </c>
      <c r="F2013" s="1" t="s">
        <v>2955</v>
      </c>
      <c r="H2013" s="43">
        <v>2255</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CCS Subsidy</v>
      </c>
      <c r="C2014" s="254" t="str">
        <f t="shared" si="96"/>
        <v>GRA for CCS Subsidies</v>
      </c>
      <c r="D2014" s="1" t="s">
        <v>2952</v>
      </c>
      <c r="F2014" s="1" t="s">
        <v>2956</v>
      </c>
      <c r="H2014" s="43">
        <v>2256</v>
      </c>
      <c r="I2014" s="326" t="str">
        <f t="shared" si="95"/>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CCS subsidy</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t="s">
        <v>2946</v>
      </c>
      <c r="D2015" s="1" t="s">
        <v>2948</v>
      </c>
      <c r="F2015" s="1" t="s">
        <v>2953</v>
      </c>
      <c r="H2015" s="43">
        <v>580</v>
      </c>
      <c r="I2015" s="322" t="s">
        <v>43</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ref="C2016:C2019" si="97">C$2015</f>
        <v>GRA for National Debt Interest</v>
      </c>
      <c r="D2016" s="1" t="s">
        <v>2949</v>
      </c>
      <c r="F2016" s="1" t="s">
        <v>2964</v>
      </c>
      <c r="H2016" s="43">
        <v>581</v>
      </c>
      <c r="I2016" s="326" t="str">
        <f t="shared" ref="I2016:I2019" si="98">I$2015</f>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2950</v>
      </c>
      <c r="F2017" s="1" t="s">
        <v>2954</v>
      </c>
      <c r="H2017" s="43">
        <v>582</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2951</v>
      </c>
      <c r="F2018" s="1" t="s">
        <v>2955</v>
      </c>
      <c r="H2018" s="43">
        <v>583</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National Debt Interest</v>
      </c>
      <c r="C2019" s="254" t="str">
        <f t="shared" si="97"/>
        <v>GRA for National Debt Interest</v>
      </c>
      <c r="D2019" s="1" t="s">
        <v>2952</v>
      </c>
      <c r="F2019" s="1" t="s">
        <v>2956</v>
      </c>
      <c r="H2019" s="43">
        <v>584</v>
      </c>
      <c r="I2019" s="326" t="str">
        <f t="shared" si="98"/>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national debt interest</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t="s">
        <v>2947</v>
      </c>
      <c r="D2020" s="1" t="s">
        <v>2948</v>
      </c>
      <c r="F2020" s="1" t="s">
        <v>2953</v>
      </c>
      <c r="H2020" s="43">
        <v>585</v>
      </c>
      <c r="I2020" s="322" t="s">
        <v>43</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 si="99">C$2020</f>
        <v>GRA for Remaining Government Cash Flow Changes</v>
      </c>
      <c r="D2021" s="1" t="s">
        <v>2949</v>
      </c>
      <c r="F2021" s="1" t="s">
        <v>2964</v>
      </c>
      <c r="H2021" s="43">
        <v>586</v>
      </c>
      <c r="I2021" s="326" t="str">
        <f t="shared" ref="I2021:I2024" si="100">I$2020</f>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ref="C2022:C2024" si="101">C$2020</f>
        <v>GRA for Remaining Government Cash Flow Changes</v>
      </c>
      <c r="D2022" s="1" t="s">
        <v>2950</v>
      </c>
      <c r="F2022" s="1" t="s">
        <v>2954</v>
      </c>
      <c r="H2022" s="43">
        <v>587</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2951</v>
      </c>
      <c r="F2023" s="1" t="s">
        <v>2955</v>
      </c>
      <c r="H2023" s="43">
        <v>588</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Government Revenue Accounting</v>
      </c>
      <c r="B2024" s="262" t="str">
        <f>IF(ISBLANK(INDEX('Policy Characteristics'!B:B,MATCH($C2024,'Policy Characteristics'!$C:$C,0))),"",INDEX('Policy Characteristics'!B:B,MATCH($C2024,'Policy Characteristics'!$C:$C,0)))</f>
        <v>Remaining Government Cash Flows</v>
      </c>
      <c r="C2024" s="254" t="str">
        <f t="shared" si="101"/>
        <v>GRA for Remaining Government Cash Flow Changes</v>
      </c>
      <c r="D2024" s="1" t="s">
        <v>2952</v>
      </c>
      <c r="F2024" s="1" t="s">
        <v>2956</v>
      </c>
      <c r="H2024" s="43">
        <v>589</v>
      </c>
      <c r="I2024" s="326" t="str">
        <f t="shared" si="100"/>
        <v>Yes</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GRA remaining cash flow changes</v>
      </c>
      <c r="L2024" s="254">
        <f>IF(ISBLANK(INDEX('Policy Characteristics'!F:F,MATCH($C2024,'Policy Characteristics'!$C:$C,0))),"",INDEX('Policy Characteristics'!F:F,MATCH($C2024,'Policy Characteristics'!$C:$C,0)))</f>
        <v>0</v>
      </c>
      <c r="M2024" s="254">
        <f>IF(ISBLANK(INDEX('Policy Characteristics'!G:G,MATCH($C2024,'Policy Characteristics'!$C:$C,0))),"",INDEX('Policy Characteristics'!G:G,MATCH($C2024,'Policy Characteristics'!$C:$C,0)))</f>
        <v>10</v>
      </c>
      <c r="N2024" s="254">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weight</v>
      </c>
      <c r="P2024" s="254"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4" t="str">
        <f>IF(ISBLANK(INDEX('Policy Characteristics'!K:K,MATCH($C2024,'Policy Characteristics'!$C:$C,0))),"",INDEX('Policy Characteristics'!K:K,MATCH($C2024,'Policy Characteristics'!$C:$C,0)))</f>
        <v>io-model.html</v>
      </c>
      <c r="R2024" s="254" t="str">
        <f>IF(ISBLANK(INDEX('Policy Characteristics'!L:L,MATCH($C2024,'Policy Characteristics'!$C:$C,0))),"",INDEX('Policy Characteristics'!L:L,MATCH($C2024,'Policy Characteristics'!$C:$C,0)))</f>
        <v/>
      </c>
    </row>
    <row r="2025" spans="1:18" x14ac:dyDescent="0.3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COVID-19 Recession</v>
      </c>
      <c r="C2025" s="1" t="s">
        <v>3401</v>
      </c>
      <c r="H2025" s="43">
        <v>543</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settings exogenous GDP adjustment</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row r="2026" spans="1:18" x14ac:dyDescent="0.35">
      <c r="A2026" s="254" t="str">
        <f>IF(ISBLANK(INDEX('Policy Characteristics'!A:A,MATCH($C2026,'Policy Characteristics'!$C:$C,0))),"",INDEX('Policy Characteristics'!A:A,MATCH($C2026,'Policy Characteristics'!$C:$C,0)))</f>
        <v>Control Settings</v>
      </c>
      <c r="B2026" s="262" t="str">
        <f>IF(ISBLANK(INDEX('Policy Characteristics'!B:B,MATCH($C2026,'Policy Characteristics'!$C:$C,0))),"",INDEX('Policy Characteristics'!B:B,MATCH($C2026,'Policy Characteristics'!$C:$C,0)))</f>
        <v>Use 20-Year GWP Values</v>
      </c>
      <c r="C2026" t="s">
        <v>3265</v>
      </c>
      <c r="H2026" s="43">
        <v>1601</v>
      </c>
      <c r="I2026" s="322" t="s">
        <v>44</v>
      </c>
      <c r="J2026" s="255" t="str">
        <f>IF(ISBLANK(INDEX('Policy Characteristics'!D:D,MATCH($C2026,'Policy Characteristics'!$C:$C,0))),"",INDEX('Policy Characteristics'!D:D,MATCH($C2026,'Policy Characteristics'!$C:$C,0)))</f>
        <v/>
      </c>
      <c r="K2026" s="254" t="str">
        <f>IF(ISBLANK(INDEX('Policy Characteristics'!E:E,MATCH($C2026,'Policy Characteristics'!$C:$C,0))),"",INDEX('Policy Characteristics'!E:E,MATCH($C2026,'Policy Characteristics'!$C:$C,0)))</f>
        <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v>
      </c>
      <c r="N2026" s="359">
        <f>IF(ISBLANK(INDEX('Policy Characteristics'!H:H,MATCH($C2026,'Policy Characteristics'!$C:$C,0))),"",INDEX('Policy Characteristics'!H:H,MATCH($C2026,'Policy Characteristics'!$C:$C,0)))</f>
        <v>1</v>
      </c>
      <c r="O2026" s="254" t="str">
        <f>IF(ISBLANK(INDEX('Policy Characteristics'!I:I,MATCH($C2026,'Policy Characteristics'!$C:$C,0))),"",INDEX('Policy Characteristics'!I:I,MATCH($C2026,'Policy Characteristics'!$C:$C,0)))</f>
        <v>on/off</v>
      </c>
      <c r="P2026" s="254"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254" t="str">
        <f>IF(ISBLANK(INDEX('Policy Characteristics'!K:K,MATCH($C2026,'Policy Characteristics'!$C:$C,0))),"",INDEX('Policy Characteristics'!K:K,MATCH($C2026,'Policy Characteristics'!$C:$C,0)))</f>
        <v/>
      </c>
      <c r="R2026" s="254" t="str">
        <f>IF(ISBLANK(INDEX('Policy Characteristics'!L:L,MATCH($C2026,'Policy Characteristics'!$C:$C,0))),"",INDEX('Policy Characteristics'!L:L,MATCH($C2026,'Policy Characteristics'!$C:$C,0)))</f>
        <v/>
      </c>
    </row>
  </sheetData>
  <sortState xmlns:xlrd2="http://schemas.microsoft.com/office/spreadsheetml/2017/richdata2" ref="A204:I224">
    <sortCondition ref="B204:B224"/>
  </sortState>
  <conditionalFormatting sqref="I1:I1970 I2025:I2026 I2030:I1048576">
    <cfRule type="containsText" dxfId="5" priority="3" operator="containsText" text="No">
      <formula>NOT(ISERROR(SEARCH("No",I1)))</formula>
    </cfRule>
  </conditionalFormatting>
  <conditionalFormatting sqref="I1975 I1980 I1990 I1995 I2000 I2005 I2015 I2020">
    <cfRule type="containsText" dxfId="4" priority="133" operator="containsText" text="No">
      <formula>NOT(ISERROR(SEARCH("No",I1975)))</formula>
    </cfRule>
  </conditionalFormatting>
  <conditionalFormatting sqref="I1985">
    <cfRule type="containsText" dxfId="3" priority="2" operator="containsText" text="No">
      <formula>NOT(ISERROR(SEARCH("No",I1985)))</formula>
    </cfRule>
  </conditionalFormatting>
  <conditionalFormatting sqref="I2010">
    <cfRule type="containsText" dxfId="2" priority="1" operator="containsText" text="No">
      <formula>NOT(ISERROR(SEARCH("No",I2010)))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796875" defaultRowHeight="14.5" x14ac:dyDescent="0.35"/>
  <cols>
    <col min="1" max="2" width="76.81640625" customWidth="1"/>
  </cols>
  <sheetData>
    <row r="1" spans="1:2" x14ac:dyDescent="0.35">
      <c r="A1" s="414" t="s">
        <v>2809</v>
      </c>
      <c r="B1" s="414"/>
    </row>
    <row r="2" spans="1:2" x14ac:dyDescent="0.35">
      <c r="A2" s="195" t="s">
        <v>2810</v>
      </c>
      <c r="B2" s="195" t="s">
        <v>2811</v>
      </c>
    </row>
    <row r="3" spans="1:2" x14ac:dyDescent="0.35">
      <c r="A3" s="196" t="s">
        <v>351</v>
      </c>
      <c r="B3" t="str">
        <f>A3</f>
        <v>million metric tons / year</v>
      </c>
    </row>
    <row r="4" spans="1:2" x14ac:dyDescent="0.35">
      <c r="A4" s="196" t="s">
        <v>3454</v>
      </c>
      <c r="B4" t="str">
        <f>A4</f>
        <v>million metric tons</v>
      </c>
    </row>
    <row r="5" spans="1:2" x14ac:dyDescent="0.35">
      <c r="A5" s="196" t="s">
        <v>3831</v>
      </c>
      <c r="B5" t="str">
        <f>A5</f>
        <v>g CO2e / 2024 dollar</v>
      </c>
    </row>
    <row r="6" spans="1:2" x14ac:dyDescent="0.35">
      <c r="A6" s="197" t="s">
        <v>2319</v>
      </c>
      <c r="B6" t="str">
        <f t="shared" ref="B6:B51" si="0">A6</f>
        <v>thousand metric tons / year</v>
      </c>
    </row>
    <row r="7" spans="1:2" x14ac:dyDescent="0.35">
      <c r="A7" s="197" t="s">
        <v>3832</v>
      </c>
      <c r="B7" t="str">
        <f>A7</f>
        <v>g CO2 / 2024 dollar</v>
      </c>
    </row>
    <row r="8" spans="1:2" ht="29" x14ac:dyDescent="0.35">
      <c r="A8" s="197" t="s">
        <v>3833</v>
      </c>
      <c r="B8" t="str">
        <f t="shared" si="0"/>
        <v>2024 dollars / metric ton CO2e abated, Annual average abatement (million metric tons CO2e)</v>
      </c>
    </row>
    <row r="9" spans="1:2" x14ac:dyDescent="0.35">
      <c r="A9" s="197" t="s">
        <v>3834</v>
      </c>
      <c r="B9" t="str">
        <f t="shared" si="0"/>
        <v>billion 2024 dollars / year</v>
      </c>
    </row>
    <row r="10" spans="1:2" x14ac:dyDescent="0.35">
      <c r="A10" s="197" t="s">
        <v>3835</v>
      </c>
      <c r="B10" t="str">
        <f t="shared" si="0"/>
        <v>billion 2024 dollars</v>
      </c>
    </row>
    <row r="11" spans="1:2" x14ac:dyDescent="0.35">
      <c r="A11" s="197" t="s">
        <v>2851</v>
      </c>
      <c r="B11" t="str">
        <f t="shared" si="0"/>
        <v>jobs</v>
      </c>
    </row>
    <row r="12" spans="1:2" x14ac:dyDescent="0.35">
      <c r="A12" s="197" t="s">
        <v>3910</v>
      </c>
      <c r="B12" t="str">
        <f t="shared" si="0"/>
        <v>deaths / year</v>
      </c>
    </row>
    <row r="13" spans="1:2" x14ac:dyDescent="0.35">
      <c r="A13" s="197" t="s">
        <v>3915</v>
      </c>
      <c r="B13" t="str">
        <f t="shared" si="0"/>
        <v>days / year</v>
      </c>
    </row>
    <row r="14" spans="1:2" x14ac:dyDescent="0.35">
      <c r="A14" s="197" t="s">
        <v>3920</v>
      </c>
      <c r="B14" t="str">
        <f t="shared" si="0"/>
        <v>admissions / year</v>
      </c>
    </row>
    <row r="15" spans="1:2" x14ac:dyDescent="0.35">
      <c r="A15" s="197" t="s">
        <v>3921</v>
      </c>
      <c r="B15" t="str">
        <f t="shared" si="0"/>
        <v>visits / year</v>
      </c>
    </row>
    <row r="16" spans="1:2" x14ac:dyDescent="0.35">
      <c r="A16" s="197" t="s">
        <v>3918</v>
      </c>
      <c r="B16" t="str">
        <f t="shared" si="0"/>
        <v>cases / year</v>
      </c>
    </row>
    <row r="17" spans="1:2" x14ac:dyDescent="0.35">
      <c r="A17" s="197" t="s">
        <v>3916</v>
      </c>
      <c r="B17" t="str">
        <f t="shared" si="0"/>
        <v>events / year</v>
      </c>
    </row>
    <row r="18" spans="1:2" x14ac:dyDescent="0.35">
      <c r="A18" s="197" t="s">
        <v>2870</v>
      </c>
      <c r="B18" t="str">
        <f t="shared" si="0"/>
        <v>% change</v>
      </c>
    </row>
    <row r="19" spans="1:2" x14ac:dyDescent="0.35">
      <c r="A19" s="197" t="s">
        <v>3836</v>
      </c>
      <c r="B19" t="str">
        <f t="shared" si="0"/>
        <v>2024 dollars / employee-year</v>
      </c>
    </row>
    <row r="20" spans="1:2" x14ac:dyDescent="0.35">
      <c r="A20" s="197" t="s">
        <v>352</v>
      </c>
      <c r="B20" t="str">
        <f t="shared" si="0"/>
        <v>lives / year</v>
      </c>
    </row>
    <row r="21" spans="1:2" x14ac:dyDescent="0.35">
      <c r="A21" s="197" t="s">
        <v>353</v>
      </c>
      <c r="B21" t="str">
        <f t="shared" si="0"/>
        <v>terawatt-hours (TWh) / year</v>
      </c>
    </row>
    <row r="22" spans="1:2" x14ac:dyDescent="0.35">
      <c r="A22" s="197" t="s">
        <v>3532</v>
      </c>
      <c r="B22" t="str">
        <f t="shared" si="0"/>
        <v>terawatt-hours (TWh)</v>
      </c>
    </row>
    <row r="23" spans="1:2" x14ac:dyDescent="0.35">
      <c r="A23" s="197" t="s">
        <v>3309</v>
      </c>
      <c r="B23" t="str">
        <f t="shared" si="0"/>
        <v>%</v>
      </c>
    </row>
    <row r="24" spans="1:2" x14ac:dyDescent="0.35">
      <c r="A24" s="197" t="s">
        <v>3310</v>
      </c>
      <c r="B24" t="str">
        <f t="shared" si="0"/>
        <v>metric tons CO2e / megawatt-hour (MWh)</v>
      </c>
    </row>
    <row r="25" spans="1:2" x14ac:dyDescent="0.35">
      <c r="A25" s="197" t="s">
        <v>3837</v>
      </c>
      <c r="B25" t="str">
        <f t="shared" si="0"/>
        <v>kilowatt-hour / 2024 dollar</v>
      </c>
    </row>
    <row r="26" spans="1:2" x14ac:dyDescent="0.35">
      <c r="A26" s="197" t="s">
        <v>354</v>
      </c>
      <c r="B26" t="str">
        <f t="shared" si="0"/>
        <v>gigawatts (GW) / year</v>
      </c>
    </row>
    <row r="27" spans="1:2" x14ac:dyDescent="0.35">
      <c r="A27" s="197" t="s">
        <v>3838</v>
      </c>
      <c r="B27" t="str">
        <f t="shared" si="0"/>
        <v>2024 dollars / megawatt-hour (MWh)</v>
      </c>
    </row>
    <row r="28" spans="1:2" x14ac:dyDescent="0.35">
      <c r="A28" s="197" t="s">
        <v>2457</v>
      </c>
      <c r="B28" t="str">
        <f t="shared" si="0"/>
        <v>cubic km / yr</v>
      </c>
    </row>
    <row r="29" spans="1:2" x14ac:dyDescent="0.35">
      <c r="A29" s="197" t="s">
        <v>2377</v>
      </c>
      <c r="B29" t="str">
        <f t="shared" si="0"/>
        <v>trillion passenger-miles / year</v>
      </c>
    </row>
    <row r="30" spans="1:2" x14ac:dyDescent="0.35">
      <c r="A30" s="197" t="s">
        <v>2378</v>
      </c>
      <c r="B30" t="str">
        <f t="shared" si="0"/>
        <v>trillion freight ton-miles / year</v>
      </c>
    </row>
    <row r="31" spans="1:2" x14ac:dyDescent="0.35">
      <c r="A31" s="197" t="s">
        <v>474</v>
      </c>
      <c r="B31" t="str">
        <f t="shared" si="0"/>
        <v>million vehicles / year</v>
      </c>
    </row>
    <row r="32" spans="1:2" x14ac:dyDescent="0.35">
      <c r="A32" s="197" t="s">
        <v>2355</v>
      </c>
      <c r="B32" t="str">
        <f t="shared" si="0"/>
        <v>thousand vehicles / year</v>
      </c>
    </row>
    <row r="33" spans="1:2" x14ac:dyDescent="0.35">
      <c r="A33" s="197" t="s">
        <v>2354</v>
      </c>
      <c r="B33" t="str">
        <f t="shared" si="0"/>
        <v>million vehicles</v>
      </c>
    </row>
    <row r="34" spans="1:2" x14ac:dyDescent="0.35">
      <c r="A34" s="197" t="s">
        <v>2387</v>
      </c>
      <c r="B34" t="str">
        <f t="shared" si="0"/>
        <v>thousand vehicles</v>
      </c>
    </row>
    <row r="35" spans="1:2" x14ac:dyDescent="0.35">
      <c r="A35" s="197" t="s">
        <v>456</v>
      </c>
      <c r="B35" t="str">
        <f t="shared" si="0"/>
        <v>quads / year</v>
      </c>
    </row>
    <row r="36" spans="1:2" x14ac:dyDescent="0.35">
      <c r="A36" s="197" t="s">
        <v>3839</v>
      </c>
      <c r="B36" t="str">
        <f>A36</f>
        <v>thousand BTU / 2024 dollar</v>
      </c>
    </row>
    <row r="37" spans="1:2" x14ac:dyDescent="0.35">
      <c r="A37" s="197" t="s">
        <v>2360</v>
      </c>
      <c r="B37" t="str">
        <f t="shared" si="0"/>
        <v>millions of short tons / year</v>
      </c>
    </row>
    <row r="38" spans="1:2" x14ac:dyDescent="0.35">
      <c r="A38" s="197" t="s">
        <v>2361</v>
      </c>
      <c r="B38" t="str">
        <f t="shared" si="0"/>
        <v>trillion cubic feet / year</v>
      </c>
    </row>
    <row r="39" spans="1:2" x14ac:dyDescent="0.35">
      <c r="A39" s="197" t="s">
        <v>3279</v>
      </c>
      <c r="B39" t="str">
        <f t="shared" si="0"/>
        <v>million barrels of oil / year</v>
      </c>
    </row>
    <row r="40" spans="1:2" x14ac:dyDescent="0.35">
      <c r="A40" s="197" t="s">
        <v>2629</v>
      </c>
      <c r="B40" t="str">
        <f t="shared" si="0"/>
        <v>million gallons / year</v>
      </c>
    </row>
    <row r="41" spans="1:2" x14ac:dyDescent="0.35">
      <c r="A41" s="197" t="s">
        <v>2422</v>
      </c>
      <c r="B41" t="str">
        <f t="shared" si="0"/>
        <v>trillion BTU / year</v>
      </c>
    </row>
    <row r="42" spans="1:2" x14ac:dyDescent="0.35">
      <c r="A42" s="197" t="s">
        <v>3840</v>
      </c>
      <c r="B42" t="str">
        <f t="shared" si="0"/>
        <v>2024 dollars / short ton</v>
      </c>
    </row>
    <row r="43" spans="1:2" x14ac:dyDescent="0.35">
      <c r="A43" s="197" t="s">
        <v>3841</v>
      </c>
      <c r="B43" t="str">
        <f t="shared" si="0"/>
        <v>2024 dollars / thousand cubic feet</v>
      </c>
    </row>
    <row r="44" spans="1:2" x14ac:dyDescent="0.35">
      <c r="A44" s="197" t="s">
        <v>3842</v>
      </c>
      <c r="B44" t="str">
        <f t="shared" si="0"/>
        <v>2024 dollars / gallon</v>
      </c>
    </row>
    <row r="45" spans="1:2" x14ac:dyDescent="0.35">
      <c r="A45" s="197" t="s">
        <v>3843</v>
      </c>
      <c r="B45" t="str">
        <f t="shared" si="0"/>
        <v>2024 dollars / barrel of oil</v>
      </c>
    </row>
    <row r="46" spans="1:2" x14ac:dyDescent="0.35">
      <c r="A46" s="197" t="s">
        <v>3844</v>
      </c>
      <c r="B46" t="str">
        <f t="shared" si="0"/>
        <v>2024 dollars / kg</v>
      </c>
    </row>
    <row r="47" spans="1:2" x14ac:dyDescent="0.35">
      <c r="A47" s="197" t="s">
        <v>3845</v>
      </c>
      <c r="B47" t="str">
        <f t="shared" si="0"/>
        <v>2024 dollars / kilowatt-hour (kWh)</v>
      </c>
    </row>
    <row r="48" spans="1:2" x14ac:dyDescent="0.35">
      <c r="A48" s="197" t="s">
        <v>3838</v>
      </c>
      <c r="B48" t="str">
        <f t="shared" ref="B48" si="1">A48</f>
        <v>2024 dollars / megawatt-hour (MWh)</v>
      </c>
    </row>
    <row r="49" spans="1:2" x14ac:dyDescent="0.35">
      <c r="A49" s="197" t="s">
        <v>3268</v>
      </c>
      <c r="B49" t="str">
        <f t="shared" si="0"/>
        <v>cost of eqpt. to capture 1 metric ton CO2e/yr (2020 dollars)</v>
      </c>
    </row>
    <row r="50" spans="1:2" x14ac:dyDescent="0.35">
      <c r="A50" s="197" t="s">
        <v>3846</v>
      </c>
      <c r="B50" t="str">
        <f t="shared" si="0"/>
        <v>million 2024 dollars / megawatt (MW)</v>
      </c>
    </row>
    <row r="51" spans="1:2" x14ac:dyDescent="0.35">
      <c r="A51" s="197" t="s">
        <v>3847</v>
      </c>
      <c r="B51" t="str">
        <f t="shared" si="0"/>
        <v>cost of eqpt. to produce 1 kg H2/yr (2024 dollars)</v>
      </c>
    </row>
    <row r="53" spans="1:2" x14ac:dyDescent="0.35">
      <c r="A53" s="414" t="s">
        <v>2813</v>
      </c>
      <c r="B53" s="414"/>
    </row>
    <row r="54" spans="1:2" x14ac:dyDescent="0.35">
      <c r="A54" s="195" t="s">
        <v>2810</v>
      </c>
      <c r="B54" s="195" t="s">
        <v>2811</v>
      </c>
    </row>
    <row r="55" spans="1:2" x14ac:dyDescent="0.35">
      <c r="A55" s="159" t="s">
        <v>137</v>
      </c>
      <c r="B55" t="str">
        <f t="shared" ref="B55:B56" si="2">A55</f>
        <v>$/metric ton CO2e</v>
      </c>
    </row>
    <row r="56" spans="1:2" x14ac:dyDescent="0.35">
      <c r="A56" s="159" t="s">
        <v>139</v>
      </c>
      <c r="B56" t="str">
        <f t="shared" si="2"/>
        <v>$/MWh</v>
      </c>
    </row>
    <row r="67" spans="1:1" x14ac:dyDescent="0.3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2812</v>
      </c>
      <c r="D1" s="165" t="s">
        <v>60</v>
      </c>
      <c r="E1" s="165" t="s">
        <v>62</v>
      </c>
      <c r="F1" s="165" t="s">
        <v>438</v>
      </c>
      <c r="G1" s="165" t="s">
        <v>61</v>
      </c>
      <c r="H1" s="165" t="s">
        <v>2320</v>
      </c>
      <c r="I1" s="166" t="s">
        <v>302</v>
      </c>
      <c r="J1" s="44" t="s">
        <v>3542</v>
      </c>
    </row>
    <row r="2" spans="1:10" x14ac:dyDescent="0.35">
      <c r="A2" s="2" t="s">
        <v>2325</v>
      </c>
      <c r="B2" s="1" t="s">
        <v>2326</v>
      </c>
      <c r="C2" s="43">
        <v>1</v>
      </c>
      <c r="D2" s="1" t="s">
        <v>63</v>
      </c>
      <c r="E2" s="1" t="s">
        <v>64</v>
      </c>
      <c r="F2" s="1" t="str">
        <f>UnitControlCenter!$B$3</f>
        <v>million metric tons / year</v>
      </c>
      <c r="G2" s="1" t="s">
        <v>173</v>
      </c>
      <c r="J2" s="1" t="s">
        <v>3548</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3452</v>
      </c>
      <c r="C4" s="43">
        <v>1</v>
      </c>
      <c r="D4" s="1" t="s">
        <v>63</v>
      </c>
      <c r="E4" s="1" t="s">
        <v>64</v>
      </c>
      <c r="F4" s="1" t="str">
        <f>UnitControlCenter!B4</f>
        <v>million metric tons</v>
      </c>
      <c r="G4" s="1" t="s">
        <v>3455</v>
      </c>
      <c r="J4" s="1" t="s">
        <v>3549</v>
      </c>
    </row>
    <row r="5" spans="1:10" ht="29" x14ac:dyDescent="0.35">
      <c r="A5" s="2" t="s">
        <v>2325</v>
      </c>
      <c r="B5" s="1" t="s">
        <v>3453</v>
      </c>
      <c r="C5" s="47">
        <v>1</v>
      </c>
      <c r="D5" s="2" t="s">
        <v>63</v>
      </c>
      <c r="E5" s="2" t="s">
        <v>64</v>
      </c>
      <c r="F5" s="1" t="str">
        <f>UnitControlCenter!B4</f>
        <v>million metric tons</v>
      </c>
      <c r="G5" s="1" t="s">
        <v>3456</v>
      </c>
    </row>
    <row r="6" spans="1:10" ht="72.5" x14ac:dyDescent="0.35">
      <c r="A6" s="2" t="s">
        <v>2325</v>
      </c>
      <c r="B6" s="2" t="s">
        <v>2328</v>
      </c>
      <c r="C6" s="43">
        <v>1</v>
      </c>
      <c r="D6" s="1" t="s">
        <v>65</v>
      </c>
      <c r="E6" s="1" t="s">
        <v>66</v>
      </c>
      <c r="F6" s="1" t="str">
        <f>UnitControlCenter!$B$3</f>
        <v>million metric tons / year</v>
      </c>
      <c r="G6" s="1" t="s">
        <v>2790</v>
      </c>
      <c r="H6" s="1" t="s">
        <v>2791</v>
      </c>
      <c r="I6" s="1" t="s">
        <v>2792</v>
      </c>
    </row>
    <row r="7" spans="1:10" ht="29" x14ac:dyDescent="0.35">
      <c r="A7" s="2" t="s">
        <v>2325</v>
      </c>
      <c r="B7" s="2" t="s">
        <v>2329</v>
      </c>
      <c r="C7" s="43">
        <v>1</v>
      </c>
      <c r="D7" s="1" t="s">
        <v>65</v>
      </c>
      <c r="E7" s="1" t="s">
        <v>66</v>
      </c>
      <c r="F7" s="1" t="str">
        <f>UnitControlCenter!$B$3</f>
        <v>million metric tons / year</v>
      </c>
      <c r="G7" s="1" t="s">
        <v>2793</v>
      </c>
      <c r="H7" s="1" t="s">
        <v>2794</v>
      </c>
      <c r="I7" s="1" t="s">
        <v>2795</v>
      </c>
    </row>
    <row r="8" spans="1:10" ht="29" x14ac:dyDescent="0.35">
      <c r="A8" s="2" t="s">
        <v>2325</v>
      </c>
      <c r="B8" s="2" t="s">
        <v>2330</v>
      </c>
      <c r="C8" s="43">
        <v>1</v>
      </c>
      <c r="D8" s="1" t="s">
        <v>65</v>
      </c>
      <c r="E8" s="1" t="s">
        <v>66</v>
      </c>
      <c r="F8" s="1" t="str">
        <f>UnitControlCenter!$B$3</f>
        <v>million metric tons / year</v>
      </c>
      <c r="G8" s="1" t="s">
        <v>2597</v>
      </c>
      <c r="H8" s="1" t="s">
        <v>2598</v>
      </c>
      <c r="I8" s="1" t="s">
        <v>2599</v>
      </c>
    </row>
    <row r="9" spans="1:10" x14ac:dyDescent="0.35">
      <c r="A9" s="2" t="s">
        <v>2325</v>
      </c>
      <c r="B9" s="2" t="s">
        <v>2861</v>
      </c>
      <c r="C9" s="43">
        <v>0</v>
      </c>
      <c r="D9" s="1" t="s">
        <v>63</v>
      </c>
      <c r="E9" s="1" t="s">
        <v>64</v>
      </c>
      <c r="F9" s="1" t="str">
        <f>UnitControlCenter!$B$5</f>
        <v>g CO2e / 2024 dollar</v>
      </c>
      <c r="G9" s="1" t="s">
        <v>2815</v>
      </c>
    </row>
    <row r="10" spans="1:10" x14ac:dyDescent="0.35">
      <c r="A10" s="2" t="s">
        <v>2325</v>
      </c>
      <c r="B10" s="2" t="s">
        <v>131</v>
      </c>
      <c r="C10" s="43">
        <v>1</v>
      </c>
      <c r="D10" s="1" t="s">
        <v>63</v>
      </c>
      <c r="E10" s="1" t="s">
        <v>64</v>
      </c>
      <c r="F10" s="1" t="str">
        <f>UnitControlCenter!$B$3</f>
        <v>million metric tons / year</v>
      </c>
      <c r="G10" s="1" t="s">
        <v>2427</v>
      </c>
    </row>
    <row r="11" spans="1:10" x14ac:dyDescent="0.35">
      <c r="A11" s="2" t="s">
        <v>2325</v>
      </c>
      <c r="B11" s="2" t="s">
        <v>2425</v>
      </c>
      <c r="C11" s="43">
        <v>1</v>
      </c>
      <c r="D11" s="1" t="s">
        <v>63</v>
      </c>
      <c r="E11" s="1" t="s">
        <v>64</v>
      </c>
      <c r="F11" s="1" t="str">
        <f>UnitControlCenter!$B$3</f>
        <v>million metric tons / year</v>
      </c>
      <c r="G11" s="1" t="s">
        <v>2428</v>
      </c>
    </row>
    <row r="12" spans="1:10" x14ac:dyDescent="0.35">
      <c r="A12" s="2" t="s">
        <v>2325</v>
      </c>
      <c r="B12" s="2" t="s">
        <v>2483</v>
      </c>
      <c r="C12" s="43">
        <v>1</v>
      </c>
      <c r="D12" s="1" t="s">
        <v>63</v>
      </c>
      <c r="E12" s="1" t="s">
        <v>64</v>
      </c>
      <c r="F12" s="1" t="str">
        <f>UnitControlCenter!$B$3</f>
        <v>million metric tons / year</v>
      </c>
      <c r="G12" s="1" t="s">
        <v>2491</v>
      </c>
    </row>
    <row r="13" spans="1:10" x14ac:dyDescent="0.35">
      <c r="A13" s="2" t="s">
        <v>2325</v>
      </c>
      <c r="B13" s="2" t="s">
        <v>93</v>
      </c>
      <c r="C13" s="43">
        <v>1</v>
      </c>
      <c r="D13" s="1" t="s">
        <v>63</v>
      </c>
      <c r="E13" s="1" t="s">
        <v>64</v>
      </c>
      <c r="F13" s="1" t="str">
        <f>UnitControlCenter!$B$3</f>
        <v>million metric tons / year</v>
      </c>
      <c r="G13" s="1" t="s">
        <v>2429</v>
      </c>
    </row>
    <row r="14" spans="1:10" x14ac:dyDescent="0.35">
      <c r="A14" s="2" t="s">
        <v>2325</v>
      </c>
      <c r="B14" s="2" t="s">
        <v>9</v>
      </c>
      <c r="C14" s="43">
        <v>1</v>
      </c>
      <c r="D14" s="1" t="s">
        <v>63</v>
      </c>
      <c r="E14" s="1" t="s">
        <v>64</v>
      </c>
      <c r="F14" s="1" t="str">
        <f>UnitControlCenter!$B$3</f>
        <v>million metric tons / year</v>
      </c>
      <c r="G14" s="1" t="s">
        <v>2448</v>
      </c>
    </row>
    <row r="15" spans="1:10" x14ac:dyDescent="0.35">
      <c r="A15" s="2" t="s">
        <v>2325</v>
      </c>
      <c r="B15" s="2" t="s">
        <v>2426</v>
      </c>
      <c r="C15" s="43">
        <v>1</v>
      </c>
      <c r="D15" s="1" t="s">
        <v>63</v>
      </c>
      <c r="E15" s="1" t="s">
        <v>64</v>
      </c>
      <c r="F15" s="1" t="str">
        <f>UnitControlCenter!$B$3</f>
        <v>million metric tons / year</v>
      </c>
      <c r="G15" s="1" t="s">
        <v>2430</v>
      </c>
    </row>
    <row r="16" spans="1:10" x14ac:dyDescent="0.35">
      <c r="A16" s="2" t="s">
        <v>2325</v>
      </c>
      <c r="B16" s="2" t="s">
        <v>4</v>
      </c>
      <c r="C16" s="43">
        <v>1</v>
      </c>
      <c r="D16" s="1" t="s">
        <v>63</v>
      </c>
      <c r="E16" s="1" t="s">
        <v>64</v>
      </c>
      <c r="F16" s="1" t="str">
        <f>UnitControlCenter!$B$3</f>
        <v>million metric tons / year</v>
      </c>
      <c r="G16" s="1" t="s">
        <v>2431</v>
      </c>
    </row>
    <row r="17" spans="1:10" x14ac:dyDescent="0.35">
      <c r="A17" s="2" t="s">
        <v>2325</v>
      </c>
      <c r="B17" s="2" t="s">
        <v>2435</v>
      </c>
      <c r="C17" s="43">
        <v>1</v>
      </c>
      <c r="D17" s="1" t="s">
        <v>63</v>
      </c>
      <c r="E17" s="1" t="s">
        <v>64</v>
      </c>
      <c r="F17" s="1" t="str">
        <f>UnitControlCenter!$B$3</f>
        <v>million metric tons / year</v>
      </c>
      <c r="G17" s="1" t="s">
        <v>2432</v>
      </c>
    </row>
    <row r="18" spans="1:10" ht="363" thickBot="1" x14ac:dyDescent="0.4">
      <c r="A18" s="192" t="s">
        <v>2325</v>
      </c>
      <c r="B18" s="192" t="s">
        <v>3650</v>
      </c>
      <c r="C18" s="199">
        <v>1</v>
      </c>
      <c r="D18" s="193" t="s">
        <v>65</v>
      </c>
      <c r="E18" s="193" t="s">
        <v>66</v>
      </c>
      <c r="F18" s="193" t="s">
        <v>351</v>
      </c>
      <c r="G18" s="193" t="s">
        <v>3651</v>
      </c>
      <c r="H18" s="193" t="s">
        <v>3686</v>
      </c>
      <c r="I18" s="193" t="s">
        <v>3652</v>
      </c>
      <c r="J18" s="193"/>
    </row>
    <row r="19" spans="1:10" ht="101.5" x14ac:dyDescent="0.35">
      <c r="A19" s="2" t="s">
        <v>2331</v>
      </c>
      <c r="B19" s="2" t="s">
        <v>2218</v>
      </c>
      <c r="C19" s="43">
        <v>1</v>
      </c>
      <c r="D19" s="1" t="s">
        <v>65</v>
      </c>
      <c r="E19" s="1" t="s">
        <v>66</v>
      </c>
      <c r="F19" s="1" t="str">
        <f>UnitControlCenter!$B$3</f>
        <v>million metric tons / year</v>
      </c>
      <c r="G19" s="1" t="s">
        <v>3284</v>
      </c>
      <c r="H19" s="1" t="s">
        <v>2791</v>
      </c>
      <c r="I19" s="1" t="s">
        <v>2792</v>
      </c>
    </row>
    <row r="20" spans="1:10" ht="101.5" x14ac:dyDescent="0.35">
      <c r="A20" s="2" t="s">
        <v>2331</v>
      </c>
      <c r="B20" s="2" t="s">
        <v>2234</v>
      </c>
      <c r="C20" s="43">
        <v>1</v>
      </c>
      <c r="D20" s="1" t="s">
        <v>65</v>
      </c>
      <c r="E20" s="1" t="s">
        <v>66</v>
      </c>
      <c r="F20" s="1" t="str">
        <f>UnitControlCenter!$B$3</f>
        <v>million metric tons / year</v>
      </c>
      <c r="G20" s="1" t="s">
        <v>3296</v>
      </c>
      <c r="H20" s="1" t="s">
        <v>2791</v>
      </c>
      <c r="I20" s="1" t="s">
        <v>3285</v>
      </c>
    </row>
    <row r="21" spans="1:10" ht="101.5" x14ac:dyDescent="0.35">
      <c r="A21" s="2" t="s">
        <v>2331</v>
      </c>
      <c r="B21" s="2" t="s">
        <v>2236</v>
      </c>
      <c r="C21" s="43">
        <v>1</v>
      </c>
      <c r="D21" s="1" t="s">
        <v>65</v>
      </c>
      <c r="E21" s="1" t="s">
        <v>66</v>
      </c>
      <c r="F21" s="1" t="str">
        <f>UnitControlCenter!$B$3</f>
        <v>million metric tons / year</v>
      </c>
      <c r="G21" s="1" t="s">
        <v>3297</v>
      </c>
      <c r="H21" s="1" t="s">
        <v>2791</v>
      </c>
      <c r="I21" s="1" t="s">
        <v>3286</v>
      </c>
    </row>
    <row r="22" spans="1:10" ht="101.5" x14ac:dyDescent="0.35">
      <c r="A22" s="2" t="s">
        <v>2331</v>
      </c>
      <c r="B22" s="2" t="s">
        <v>2318</v>
      </c>
      <c r="C22" s="43">
        <v>1</v>
      </c>
      <c r="D22" s="1" t="s">
        <v>65</v>
      </c>
      <c r="E22" s="1" t="s">
        <v>66</v>
      </c>
      <c r="F22" s="1" t="str">
        <f>UnitControlCenter!$B$3</f>
        <v>million metric tons / year</v>
      </c>
      <c r="G22" s="1" t="s">
        <v>3298</v>
      </c>
      <c r="H22" s="1" t="s">
        <v>2791</v>
      </c>
      <c r="I22" s="1" t="s">
        <v>3287</v>
      </c>
    </row>
    <row r="23" spans="1:10" ht="101.5" x14ac:dyDescent="0.35">
      <c r="A23" s="2" t="s">
        <v>2331</v>
      </c>
      <c r="B23" s="2" t="s">
        <v>2317</v>
      </c>
      <c r="C23" s="43">
        <v>1</v>
      </c>
      <c r="D23" s="1" t="s">
        <v>65</v>
      </c>
      <c r="E23" s="1" t="s">
        <v>66</v>
      </c>
      <c r="F23" s="1" t="str">
        <f>UnitControlCenter!$B$6</f>
        <v>thousand metric tons / year</v>
      </c>
      <c r="G23" s="1" t="s">
        <v>3299</v>
      </c>
      <c r="H23" s="1" t="s">
        <v>2791</v>
      </c>
      <c r="I23" s="1" t="s">
        <v>3288</v>
      </c>
    </row>
    <row r="24" spans="1:10" ht="101.5" x14ac:dyDescent="0.35">
      <c r="A24" s="2" t="s">
        <v>2331</v>
      </c>
      <c r="B24" s="2" t="s">
        <v>2225</v>
      </c>
      <c r="C24" s="43">
        <v>1</v>
      </c>
      <c r="D24" s="1" t="s">
        <v>65</v>
      </c>
      <c r="E24" s="1" t="s">
        <v>66</v>
      </c>
      <c r="F24" s="1" t="str">
        <f>UnitControlCenter!$B$6</f>
        <v>thousand metric tons / year</v>
      </c>
      <c r="G24" s="1" t="s">
        <v>3300</v>
      </c>
      <c r="H24" s="1" t="s">
        <v>2791</v>
      </c>
      <c r="I24" s="1" t="s">
        <v>3289</v>
      </c>
    </row>
    <row r="25" spans="1:10" ht="87" x14ac:dyDescent="0.35">
      <c r="A25" s="2" t="s">
        <v>2331</v>
      </c>
      <c r="B25" s="2" t="s">
        <v>2230</v>
      </c>
      <c r="C25" s="43">
        <v>1</v>
      </c>
      <c r="D25" s="1" t="s">
        <v>65</v>
      </c>
      <c r="E25" s="1" t="s">
        <v>66</v>
      </c>
      <c r="F25" s="1" t="str">
        <f>UnitControlCenter!$B$6</f>
        <v>thousand metric tons / year</v>
      </c>
      <c r="G25" s="1" t="s">
        <v>3301</v>
      </c>
      <c r="H25" s="1" t="s">
        <v>2791</v>
      </c>
      <c r="I25" s="1" t="s">
        <v>3290</v>
      </c>
    </row>
    <row r="26" spans="1:10" ht="101.5" x14ac:dyDescent="0.35">
      <c r="A26" s="2" t="s">
        <v>2331</v>
      </c>
      <c r="B26" s="2" t="s">
        <v>2232</v>
      </c>
      <c r="C26" s="43">
        <v>1</v>
      </c>
      <c r="D26" s="1" t="s">
        <v>65</v>
      </c>
      <c r="E26" s="1" t="s">
        <v>66</v>
      </c>
      <c r="F26" s="1" t="str">
        <f>UnitControlCenter!$B$6</f>
        <v>thousand metric tons / year</v>
      </c>
      <c r="G26" s="1" t="s">
        <v>3302</v>
      </c>
      <c r="H26" s="1" t="s">
        <v>2791</v>
      </c>
      <c r="I26" s="1" t="s">
        <v>3291</v>
      </c>
    </row>
    <row r="27" spans="1:10" ht="101.5" x14ac:dyDescent="0.35">
      <c r="A27" s="2" t="s">
        <v>2331</v>
      </c>
      <c r="B27" s="2" t="s">
        <v>2223</v>
      </c>
      <c r="C27" s="43">
        <v>1</v>
      </c>
      <c r="D27" s="1" t="s">
        <v>65</v>
      </c>
      <c r="E27" s="1" t="s">
        <v>66</v>
      </c>
      <c r="F27" s="1" t="str">
        <f>UnitControlCenter!$B$3</f>
        <v>million metric tons / year</v>
      </c>
      <c r="G27" s="1" t="s">
        <v>3303</v>
      </c>
      <c r="H27" s="1" t="s">
        <v>2791</v>
      </c>
      <c r="I27" s="1" t="s">
        <v>3292</v>
      </c>
    </row>
    <row r="28" spans="1:10" ht="101.5" x14ac:dyDescent="0.35">
      <c r="A28" s="2" t="s">
        <v>2331</v>
      </c>
      <c r="B28" s="2" t="s">
        <v>2220</v>
      </c>
      <c r="C28" s="43">
        <v>1</v>
      </c>
      <c r="D28" s="1" t="s">
        <v>65</v>
      </c>
      <c r="E28" s="1" t="s">
        <v>66</v>
      </c>
      <c r="F28" s="1" t="str">
        <f>UnitControlCenter!$B$6</f>
        <v>thousand metric tons / year</v>
      </c>
      <c r="G28" s="1" t="s">
        <v>3304</v>
      </c>
      <c r="H28" s="1" t="s">
        <v>2791</v>
      </c>
      <c r="I28" s="1" t="s">
        <v>3293</v>
      </c>
    </row>
    <row r="29" spans="1:10" ht="101.5" x14ac:dyDescent="0.35">
      <c r="A29" s="2" t="s">
        <v>2331</v>
      </c>
      <c r="B29" s="2" t="s">
        <v>2228</v>
      </c>
      <c r="C29" s="43">
        <v>1</v>
      </c>
      <c r="D29" s="1" t="s">
        <v>65</v>
      </c>
      <c r="E29" s="1" t="s">
        <v>66</v>
      </c>
      <c r="F29" s="1" t="str">
        <f>UnitControlCenter!$B$3</f>
        <v>million metric tons / year</v>
      </c>
      <c r="G29" s="1" t="s">
        <v>3305</v>
      </c>
      <c r="H29" s="1" t="s">
        <v>2791</v>
      </c>
      <c r="I29" s="1" t="s">
        <v>3294</v>
      </c>
    </row>
    <row r="30" spans="1:10" ht="102" thickBot="1" x14ac:dyDescent="0.4">
      <c r="A30" s="192" t="s">
        <v>2331</v>
      </c>
      <c r="B30" s="192" t="s">
        <v>483</v>
      </c>
      <c r="C30" s="199">
        <v>1</v>
      </c>
      <c r="D30" s="1" t="s">
        <v>65</v>
      </c>
      <c r="E30" s="1" t="s">
        <v>66</v>
      </c>
      <c r="F30" s="193" t="str">
        <f>UnitControlCenter!$B$3</f>
        <v>million metric tons / year</v>
      </c>
      <c r="G30" s="1" t="s">
        <v>3306</v>
      </c>
      <c r="H30" s="1" t="s">
        <v>2791</v>
      </c>
      <c r="I30" s="1" t="s">
        <v>3295</v>
      </c>
    </row>
    <row r="31" spans="1:10" ht="72.5" x14ac:dyDescent="0.35">
      <c r="A31" s="2" t="s">
        <v>2332</v>
      </c>
      <c r="B31" s="2" t="s">
        <v>2328</v>
      </c>
      <c r="C31" s="43">
        <v>1</v>
      </c>
      <c r="D31" s="1" t="s">
        <v>65</v>
      </c>
      <c r="E31" s="1" t="s">
        <v>66</v>
      </c>
      <c r="F31" s="1" t="str">
        <f>UnitControlCenter!$B$3</f>
        <v>million metric tons / year</v>
      </c>
      <c r="G31" s="1" t="s">
        <v>2873</v>
      </c>
      <c r="H31" s="1" t="s">
        <v>2874</v>
      </c>
      <c r="I31" s="1" t="s">
        <v>2875</v>
      </c>
    </row>
    <row r="32" spans="1:10" ht="87" x14ac:dyDescent="0.35">
      <c r="A32" s="2" t="s">
        <v>2332</v>
      </c>
      <c r="B32" s="2" t="s">
        <v>2492</v>
      </c>
      <c r="C32" s="43">
        <v>1</v>
      </c>
      <c r="D32" s="1" t="s">
        <v>65</v>
      </c>
      <c r="E32" s="1" t="s">
        <v>66</v>
      </c>
      <c r="F32" s="1" t="str">
        <f>UnitControlCenter!$B$3</f>
        <v>million metric tons / year</v>
      </c>
      <c r="G32" s="1" t="s">
        <v>2876</v>
      </c>
      <c r="H32" s="1" t="s">
        <v>2877</v>
      </c>
      <c r="I32" s="1" t="s">
        <v>2878</v>
      </c>
    </row>
    <row r="33" spans="1:10" ht="58" x14ac:dyDescent="0.35">
      <c r="A33" s="2" t="s">
        <v>2332</v>
      </c>
      <c r="B33" s="2" t="s">
        <v>2333</v>
      </c>
      <c r="C33" s="43">
        <v>1</v>
      </c>
      <c r="D33" s="1" t="s">
        <v>65</v>
      </c>
      <c r="E33" s="1" t="s">
        <v>66</v>
      </c>
      <c r="F33" s="1" t="str">
        <f>UnitControlCenter!$B$3</f>
        <v>million metric tons / year</v>
      </c>
      <c r="G33" s="1" t="s">
        <v>2879</v>
      </c>
      <c r="H33" s="1" t="s">
        <v>2880</v>
      </c>
      <c r="I33" s="1" t="s">
        <v>2881</v>
      </c>
    </row>
    <row r="34" spans="1:10" ht="15" thickBot="1" x14ac:dyDescent="0.4">
      <c r="A34" s="192" t="s">
        <v>2332</v>
      </c>
      <c r="B34" s="192" t="s">
        <v>2861</v>
      </c>
      <c r="C34" s="199">
        <v>0</v>
      </c>
      <c r="D34" s="193" t="s">
        <v>63</v>
      </c>
      <c r="E34" s="193" t="s">
        <v>64</v>
      </c>
      <c r="F34" s="193" t="str">
        <f>UnitControlCenter!$B$7</f>
        <v>g CO2 / 2024 dollar</v>
      </c>
      <c r="G34" s="193" t="s">
        <v>2814</v>
      </c>
      <c r="H34" s="193"/>
      <c r="I34" s="193"/>
      <c r="J34" s="193"/>
    </row>
    <row r="35" spans="1:10" ht="87" x14ac:dyDescent="0.35">
      <c r="A35" s="2" t="s">
        <v>2723</v>
      </c>
      <c r="B35" s="2" t="s">
        <v>2562</v>
      </c>
      <c r="C35" s="43">
        <v>1</v>
      </c>
      <c r="D35" s="1" t="s">
        <v>63</v>
      </c>
      <c r="E35" s="1" t="s">
        <v>2960</v>
      </c>
      <c r="F35" s="1" t="str">
        <f>UnitControlCenter!$B$3</f>
        <v>million metric tons / year</v>
      </c>
      <c r="G35" s="1" t="s">
        <v>3000</v>
      </c>
    </row>
    <row r="36" spans="1:10" x14ac:dyDescent="0.35">
      <c r="A36" s="2" t="s">
        <v>2723</v>
      </c>
      <c r="B36" s="2" t="s">
        <v>131</v>
      </c>
      <c r="C36" s="43">
        <v>1</v>
      </c>
      <c r="D36" s="1" t="s">
        <v>63</v>
      </c>
      <c r="E36" s="1" t="s">
        <v>2960</v>
      </c>
      <c r="F36" s="1" t="str">
        <f>UnitControlCenter!$B$3</f>
        <v>million metric tons / year</v>
      </c>
      <c r="G36" s="1" t="s">
        <v>2427</v>
      </c>
    </row>
    <row r="37" spans="1:10" x14ac:dyDescent="0.35">
      <c r="A37" s="2" t="s">
        <v>2723</v>
      </c>
      <c r="B37" s="2" t="s">
        <v>2425</v>
      </c>
      <c r="C37" s="43">
        <v>1</v>
      </c>
      <c r="D37" s="1" t="s">
        <v>63</v>
      </c>
      <c r="E37" s="1" t="s">
        <v>2960</v>
      </c>
      <c r="F37" s="1" t="str">
        <f>UnitControlCenter!$B$3</f>
        <v>million metric tons / year</v>
      </c>
      <c r="G37" s="1" t="s">
        <v>2428</v>
      </c>
    </row>
    <row r="38" spans="1:10" x14ac:dyDescent="0.35">
      <c r="A38" s="2" t="s">
        <v>2723</v>
      </c>
      <c r="B38" s="2" t="s">
        <v>2483</v>
      </c>
      <c r="C38" s="43">
        <v>1</v>
      </c>
      <c r="D38" s="1" t="s">
        <v>63</v>
      </c>
      <c r="E38" s="1" t="s">
        <v>2960</v>
      </c>
      <c r="F38" s="1" t="str">
        <f>UnitControlCenter!$B$3</f>
        <v>million metric tons / year</v>
      </c>
      <c r="G38" s="1" t="s">
        <v>2491</v>
      </c>
    </row>
    <row r="39" spans="1:10" x14ac:dyDescent="0.35">
      <c r="A39" s="2" t="s">
        <v>2723</v>
      </c>
      <c r="B39" s="2" t="s">
        <v>93</v>
      </c>
      <c r="C39" s="43">
        <v>1</v>
      </c>
      <c r="D39" s="1" t="s">
        <v>63</v>
      </c>
      <c r="E39" s="1" t="s">
        <v>2960</v>
      </c>
      <c r="F39" s="1" t="str">
        <f>UnitControlCenter!$B$3</f>
        <v>million metric tons / year</v>
      </c>
      <c r="G39" s="1" t="s">
        <v>2429</v>
      </c>
    </row>
    <row r="40" spans="1:10" ht="29" x14ac:dyDescent="0.35">
      <c r="A40" s="2" t="s">
        <v>2723</v>
      </c>
      <c r="B40" s="2" t="s">
        <v>9</v>
      </c>
      <c r="C40" s="43">
        <v>1</v>
      </c>
      <c r="D40" s="1" t="s">
        <v>63</v>
      </c>
      <c r="E40" s="1" t="s">
        <v>2960</v>
      </c>
      <c r="F40" s="1" t="str">
        <f>UnitControlCenter!$B$3</f>
        <v>million metric tons / year</v>
      </c>
      <c r="G40" s="1" t="s">
        <v>3001</v>
      </c>
    </row>
    <row r="41" spans="1:10" ht="15" thickBot="1" x14ac:dyDescent="0.4">
      <c r="A41" s="192" t="s">
        <v>2723</v>
      </c>
      <c r="B41" s="192" t="s">
        <v>4</v>
      </c>
      <c r="C41" s="199">
        <v>1</v>
      </c>
      <c r="D41" s="193" t="s">
        <v>63</v>
      </c>
      <c r="E41" s="193" t="s">
        <v>2960</v>
      </c>
      <c r="F41" s="193" t="str">
        <f>UnitControlCenter!$B$3</f>
        <v>million metric tons / year</v>
      </c>
      <c r="G41" s="193" t="s">
        <v>2431</v>
      </c>
      <c r="H41" s="193"/>
      <c r="I41" s="193"/>
      <c r="J41" s="193"/>
    </row>
    <row r="42" spans="1:10" ht="43.5" x14ac:dyDescent="0.35">
      <c r="A42" s="2" t="s">
        <v>355</v>
      </c>
      <c r="B42" s="2" t="s">
        <v>2927</v>
      </c>
      <c r="C42" s="43">
        <v>1</v>
      </c>
      <c r="D42" s="1" t="s">
        <v>65</v>
      </c>
      <c r="E42" s="1" t="s">
        <v>437</v>
      </c>
      <c r="F42" s="1" t="str">
        <f>UnitControlCenter!$B$8</f>
        <v>2024 dollars / metric ton CO2e abated, Annual average abatement (million metric tons CO2e)</v>
      </c>
      <c r="G42" s="1" t="s">
        <v>3002</v>
      </c>
    </row>
    <row r="43" spans="1:10" ht="44" thickBot="1" x14ac:dyDescent="0.4">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3.5" x14ac:dyDescent="0.35">
      <c r="A44" s="2" t="s">
        <v>2334</v>
      </c>
      <c r="B44" s="2" t="s">
        <v>2931</v>
      </c>
      <c r="C44" s="43">
        <v>1</v>
      </c>
      <c r="D44" s="1" t="s">
        <v>65</v>
      </c>
      <c r="E44" s="1" t="s">
        <v>64</v>
      </c>
      <c r="F44" s="1" t="str">
        <f>UnitControlCenter!$B$9</f>
        <v>billion 2024 dollars / year</v>
      </c>
      <c r="G44" s="1" t="s">
        <v>2929</v>
      </c>
      <c r="H44" s="1" t="s">
        <v>2411</v>
      </c>
      <c r="I44" s="1" t="s">
        <v>2395</v>
      </c>
    </row>
    <row r="45" spans="1:10" x14ac:dyDescent="0.35">
      <c r="A45" s="2" t="s">
        <v>2334</v>
      </c>
      <c r="B45" s="191" t="s">
        <v>2742</v>
      </c>
      <c r="C45" s="43">
        <v>1</v>
      </c>
      <c r="D45" s="1" t="s">
        <v>63</v>
      </c>
      <c r="E45" s="1" t="s">
        <v>64</v>
      </c>
      <c r="F45" s="1" t="str">
        <f>UnitControlCenter!$B$9</f>
        <v>billion 2024 dollars / year</v>
      </c>
      <c r="G45" s="1" t="s">
        <v>2736</v>
      </c>
    </row>
    <row r="46" spans="1:10" ht="58" x14ac:dyDescent="0.35">
      <c r="A46" s="2" t="s">
        <v>2334</v>
      </c>
      <c r="B46" s="2" t="s">
        <v>2918</v>
      </c>
      <c r="C46" s="43">
        <v>1</v>
      </c>
      <c r="D46" s="1" t="s">
        <v>65</v>
      </c>
      <c r="E46" s="1" t="s">
        <v>66</v>
      </c>
      <c r="F46" s="1" t="str">
        <f>UnitControlCenter!$B$9</f>
        <v>billion 2024 dollars / year</v>
      </c>
      <c r="G46" s="1" t="s">
        <v>2919</v>
      </c>
      <c r="H46" s="1" t="s">
        <v>2920</v>
      </c>
      <c r="I46" s="1" t="s">
        <v>2921</v>
      </c>
    </row>
    <row r="47" spans="1:10" ht="29" x14ac:dyDescent="0.35">
      <c r="A47" s="2" t="s">
        <v>2334</v>
      </c>
      <c r="B47" s="191" t="s">
        <v>2922</v>
      </c>
      <c r="C47" s="43">
        <v>1</v>
      </c>
      <c r="D47" s="1" t="s">
        <v>63</v>
      </c>
      <c r="E47" s="1" t="s">
        <v>64</v>
      </c>
      <c r="F47" s="1" t="str">
        <f>UnitControlCenter!$B$10</f>
        <v>billion 2024 dollars</v>
      </c>
      <c r="G47" s="1" t="s">
        <v>2923</v>
      </c>
    </row>
    <row r="48" spans="1:10" ht="29" x14ac:dyDescent="0.35">
      <c r="A48" s="2" t="s">
        <v>2334</v>
      </c>
      <c r="B48" s="191" t="s">
        <v>2924</v>
      </c>
      <c r="C48" s="43">
        <v>1</v>
      </c>
      <c r="D48" s="1" t="s">
        <v>63</v>
      </c>
      <c r="E48" s="1" t="s">
        <v>64</v>
      </c>
      <c r="F48" s="1" t="str">
        <f>UnitControlCenter!$B$9</f>
        <v>billion 2024 dollars / year</v>
      </c>
      <c r="G48" s="1" t="s">
        <v>2925</v>
      </c>
    </row>
    <row r="49" spans="1:10" ht="145" x14ac:dyDescent="0.35">
      <c r="A49" s="2" t="s">
        <v>2334</v>
      </c>
      <c r="B49" s="191" t="s">
        <v>2998</v>
      </c>
      <c r="C49" s="43">
        <v>1</v>
      </c>
      <c r="D49" s="1" t="s">
        <v>65</v>
      </c>
      <c r="E49" s="1" t="s">
        <v>64</v>
      </c>
      <c r="F49" s="1" t="str">
        <f>UnitControlCenter!$B$9</f>
        <v>billion 2024 dollars / year</v>
      </c>
      <c r="G49" s="1" t="s">
        <v>3825</v>
      </c>
      <c r="H49" s="1" t="s">
        <v>3824</v>
      </c>
      <c r="I49" s="1" t="s">
        <v>3827</v>
      </c>
    </row>
    <row r="50" spans="1:10" ht="73" thickBot="1" x14ac:dyDescent="0.4">
      <c r="A50" s="192" t="s">
        <v>2334</v>
      </c>
      <c r="B50" s="194" t="s">
        <v>3890</v>
      </c>
      <c r="C50" s="199">
        <v>1</v>
      </c>
      <c r="D50" s="193" t="s">
        <v>65</v>
      </c>
      <c r="E50" s="193" t="s">
        <v>66</v>
      </c>
      <c r="F50" s="193" t="s">
        <v>3883</v>
      </c>
      <c r="G50" s="193" t="s">
        <v>3893</v>
      </c>
      <c r="H50" s="193" t="s">
        <v>3891</v>
      </c>
      <c r="I50" s="193" t="s">
        <v>3892</v>
      </c>
      <c r="J50" s="193"/>
    </row>
    <row r="51" spans="1:10" ht="29" x14ac:dyDescent="0.35">
      <c r="A51" s="2" t="s">
        <v>2848</v>
      </c>
      <c r="B51" s="191" t="s">
        <v>2865</v>
      </c>
      <c r="C51" s="43">
        <v>1</v>
      </c>
      <c r="D51" s="1" t="s">
        <v>65</v>
      </c>
      <c r="E51" s="1" t="s">
        <v>64</v>
      </c>
      <c r="F51" s="1" t="str">
        <f>UnitControlCenter!$B$11</f>
        <v>jobs</v>
      </c>
      <c r="G51" s="1" t="s">
        <v>2856</v>
      </c>
      <c r="H51" s="1" t="s">
        <v>2855</v>
      </c>
      <c r="I51" s="1" t="s">
        <v>2396</v>
      </c>
    </row>
    <row r="52" spans="1:10" ht="29" x14ac:dyDescent="0.35">
      <c r="A52" s="2" t="s">
        <v>2848</v>
      </c>
      <c r="B52" s="191" t="s">
        <v>3248</v>
      </c>
      <c r="C52" s="43">
        <v>0</v>
      </c>
      <c r="D52" s="1" t="s">
        <v>65</v>
      </c>
      <c r="E52" s="1" t="s">
        <v>66</v>
      </c>
      <c r="F52" s="1" t="str">
        <f>UnitControlCenter!$B$11</f>
        <v>jobs</v>
      </c>
      <c r="G52" s="1" t="s">
        <v>3137</v>
      </c>
      <c r="H52" s="1" t="s">
        <v>3138</v>
      </c>
      <c r="I52" s="1" t="s">
        <v>3139</v>
      </c>
    </row>
    <row r="53" spans="1:10" ht="29" x14ac:dyDescent="0.35">
      <c r="A53" s="2" t="s">
        <v>2848</v>
      </c>
      <c r="B53" s="191" t="s">
        <v>3249</v>
      </c>
      <c r="C53" s="43">
        <v>0</v>
      </c>
      <c r="D53" s="1" t="s">
        <v>65</v>
      </c>
      <c r="E53" s="1" t="s">
        <v>64</v>
      </c>
      <c r="F53" s="1" t="str">
        <f>UnitControlCenter!$B$18</f>
        <v>% change</v>
      </c>
      <c r="G53" s="1" t="s">
        <v>3156</v>
      </c>
      <c r="H53" s="1" t="s">
        <v>3138</v>
      </c>
      <c r="I53" s="1" t="s">
        <v>3139</v>
      </c>
    </row>
    <row r="54" spans="1:10" ht="43.5" x14ac:dyDescent="0.35">
      <c r="A54" s="2" t="s">
        <v>2848</v>
      </c>
      <c r="B54" s="191" t="s">
        <v>3121</v>
      </c>
      <c r="C54" s="43">
        <v>0</v>
      </c>
      <c r="D54" s="1" t="s">
        <v>65</v>
      </c>
      <c r="E54" s="1" t="s">
        <v>66</v>
      </c>
      <c r="F54" s="1" t="str">
        <f>UnitControlCenter!$B$11</f>
        <v>jobs</v>
      </c>
      <c r="G54" s="1" t="s">
        <v>3160</v>
      </c>
      <c r="H54" s="1" t="s">
        <v>3140</v>
      </c>
      <c r="I54" s="20" t="s">
        <v>3141</v>
      </c>
      <c r="J54" s="20"/>
    </row>
    <row r="55" spans="1:10" ht="43.5" x14ac:dyDescent="0.35">
      <c r="A55" s="2" t="s">
        <v>2848</v>
      </c>
      <c r="B55" s="191" t="s">
        <v>3153</v>
      </c>
      <c r="C55" s="43">
        <v>0</v>
      </c>
      <c r="D55" s="1" t="s">
        <v>65</v>
      </c>
      <c r="E55" s="1" t="s">
        <v>64</v>
      </c>
      <c r="F55" s="1" t="str">
        <f>UnitControlCenter!$B$18</f>
        <v>% change</v>
      </c>
      <c r="G55" s="1" t="s">
        <v>3159</v>
      </c>
      <c r="H55" s="1" t="s">
        <v>3140</v>
      </c>
      <c r="I55" s="20" t="s">
        <v>3141</v>
      </c>
      <c r="J55" s="20"/>
    </row>
    <row r="56" spans="1:10" ht="29" x14ac:dyDescent="0.35">
      <c r="A56" s="2" t="s">
        <v>2848</v>
      </c>
      <c r="B56" s="191" t="s">
        <v>3126</v>
      </c>
      <c r="C56" s="43">
        <v>0</v>
      </c>
      <c r="D56" s="1" t="s">
        <v>65</v>
      </c>
      <c r="E56" s="1" t="s">
        <v>66</v>
      </c>
      <c r="F56" s="1" t="str">
        <f>UnitControlCenter!$B$11</f>
        <v>jobs</v>
      </c>
      <c r="G56" s="1" t="s">
        <v>3142</v>
      </c>
      <c r="H56" s="1" t="s">
        <v>3143</v>
      </c>
      <c r="I56" s="1" t="s">
        <v>3144</v>
      </c>
    </row>
    <row r="57" spans="1:10" ht="29" x14ac:dyDescent="0.35">
      <c r="A57" s="2" t="s">
        <v>2848</v>
      </c>
      <c r="B57" s="191" t="s">
        <v>3154</v>
      </c>
      <c r="C57" s="43">
        <v>0</v>
      </c>
      <c r="D57" s="1" t="s">
        <v>65</v>
      </c>
      <c r="E57" s="1" t="s">
        <v>64</v>
      </c>
      <c r="F57" s="1" t="str">
        <f>UnitControlCenter!$B$18</f>
        <v>% change</v>
      </c>
      <c r="G57" s="1" t="s">
        <v>3157</v>
      </c>
      <c r="H57" s="1" t="s">
        <v>3143</v>
      </c>
      <c r="I57" s="1" t="s">
        <v>3144</v>
      </c>
    </row>
    <row r="58" spans="1:10" ht="72.5" x14ac:dyDescent="0.35">
      <c r="A58" s="2" t="s">
        <v>2848</v>
      </c>
      <c r="B58" s="191" t="s">
        <v>3129</v>
      </c>
      <c r="C58" s="43">
        <v>0</v>
      </c>
      <c r="D58" s="1" t="s">
        <v>65</v>
      </c>
      <c r="E58" s="1" t="s">
        <v>66</v>
      </c>
      <c r="F58" s="1" t="str">
        <f>UnitControlCenter!$B$11</f>
        <v>jobs</v>
      </c>
      <c r="G58" s="1" t="s">
        <v>3145</v>
      </c>
      <c r="H58" s="1" t="s">
        <v>3146</v>
      </c>
      <c r="I58" s="1" t="s">
        <v>3147</v>
      </c>
    </row>
    <row r="59" spans="1:10" ht="72.5" x14ac:dyDescent="0.35">
      <c r="A59" s="2" t="s">
        <v>2848</v>
      </c>
      <c r="B59" s="191" t="s">
        <v>3155</v>
      </c>
      <c r="C59" s="43">
        <v>0</v>
      </c>
      <c r="D59" s="1" t="s">
        <v>65</v>
      </c>
      <c r="E59" s="1" t="s">
        <v>64</v>
      </c>
      <c r="F59" s="1" t="str">
        <f>UnitControlCenter!$B$18</f>
        <v>% change</v>
      </c>
      <c r="G59" s="1" t="s">
        <v>3158</v>
      </c>
      <c r="H59" s="1" t="s">
        <v>3146</v>
      </c>
      <c r="I59" s="1" t="s">
        <v>3147</v>
      </c>
    </row>
    <row r="60" spans="1:10" ht="29" x14ac:dyDescent="0.35">
      <c r="A60" s="2" t="s">
        <v>2848</v>
      </c>
      <c r="B60" s="191" t="s">
        <v>3207</v>
      </c>
      <c r="C60" s="43">
        <v>1</v>
      </c>
      <c r="D60" s="1" t="s">
        <v>65</v>
      </c>
      <c r="E60" s="1" t="s">
        <v>66</v>
      </c>
      <c r="F60" s="1" t="str">
        <f>UnitControlCenter!$B$11</f>
        <v>jobs</v>
      </c>
      <c r="G60" s="1" t="s">
        <v>3208</v>
      </c>
      <c r="H60" s="1" t="s">
        <v>3209</v>
      </c>
      <c r="I60" s="1" t="s">
        <v>3210</v>
      </c>
    </row>
    <row r="61" spans="1:10" ht="29" x14ac:dyDescent="0.35">
      <c r="A61" s="2" t="s">
        <v>2848</v>
      </c>
      <c r="B61" s="191" t="s">
        <v>3211</v>
      </c>
      <c r="C61" s="43">
        <v>1</v>
      </c>
      <c r="D61" s="1" t="s">
        <v>65</v>
      </c>
      <c r="E61" s="1" t="s">
        <v>64</v>
      </c>
      <c r="F61" s="1" t="str">
        <f>UnitControlCenter!$B$18</f>
        <v>% change</v>
      </c>
      <c r="G61" s="1" t="s">
        <v>3212</v>
      </c>
      <c r="H61" s="1" t="s">
        <v>3209</v>
      </c>
      <c r="I61" s="1" t="s">
        <v>3210</v>
      </c>
    </row>
    <row r="62" spans="1:10" ht="29" x14ac:dyDescent="0.35">
      <c r="A62" s="2" t="s">
        <v>2848</v>
      </c>
      <c r="B62" s="191" t="s">
        <v>2903</v>
      </c>
      <c r="C62" s="43">
        <v>1</v>
      </c>
      <c r="D62" s="1" t="s">
        <v>65</v>
      </c>
      <c r="E62" s="1" t="s">
        <v>64</v>
      </c>
      <c r="F62" s="1" t="str">
        <f>UnitControlCenter!$B$11</f>
        <v>jobs</v>
      </c>
      <c r="G62" s="1" t="s">
        <v>2907</v>
      </c>
      <c r="H62" s="1" t="s">
        <v>2906</v>
      </c>
      <c r="I62" s="1" t="s">
        <v>2917</v>
      </c>
    </row>
    <row r="63" spans="1:10" ht="43.5" x14ac:dyDescent="0.35">
      <c r="A63" s="2" t="s">
        <v>2848</v>
      </c>
      <c r="B63" s="191" t="s">
        <v>2958</v>
      </c>
      <c r="C63" s="43">
        <v>1</v>
      </c>
      <c r="D63" s="1" t="s">
        <v>65</v>
      </c>
      <c r="E63" s="1" t="s">
        <v>64</v>
      </c>
      <c r="F63" s="1" t="str">
        <f>UnitControlCenter!$B$11</f>
        <v>jobs</v>
      </c>
      <c r="G63" s="1" t="s">
        <v>2957</v>
      </c>
      <c r="H63" s="1" t="s">
        <v>2855</v>
      </c>
      <c r="I63" s="1" t="s">
        <v>2396</v>
      </c>
    </row>
    <row r="64" spans="1:10" ht="43.5" x14ac:dyDescent="0.35">
      <c r="A64" s="2" t="s">
        <v>2848</v>
      </c>
      <c r="B64" s="191" t="s">
        <v>2850</v>
      </c>
      <c r="C64" s="43">
        <v>1</v>
      </c>
      <c r="D64" s="1" t="s">
        <v>65</v>
      </c>
      <c r="E64" s="1" t="s">
        <v>64</v>
      </c>
      <c r="F64" s="1" t="str">
        <f>UnitControlCenter!$B$9</f>
        <v>billion 2024 dollars / year</v>
      </c>
      <c r="G64" s="1" t="s">
        <v>2857</v>
      </c>
      <c r="H64" s="1" t="s">
        <v>2859</v>
      </c>
      <c r="I64" s="1" t="s">
        <v>2396</v>
      </c>
    </row>
    <row r="65" spans="1:10" ht="43.5" x14ac:dyDescent="0.35">
      <c r="A65" s="2" t="s">
        <v>2848</v>
      </c>
      <c r="B65" s="191" t="s">
        <v>2869</v>
      </c>
      <c r="C65" s="43">
        <v>1</v>
      </c>
      <c r="D65" s="1" t="s">
        <v>65</v>
      </c>
      <c r="E65" s="1" t="s">
        <v>64</v>
      </c>
      <c r="F65" s="1" t="str">
        <f>UnitControlCenter!$B$18</f>
        <v>% change</v>
      </c>
      <c r="G65" s="1" t="s">
        <v>2871</v>
      </c>
      <c r="H65" s="1" t="s">
        <v>2859</v>
      </c>
      <c r="I65" s="1" t="s">
        <v>2396</v>
      </c>
    </row>
    <row r="66" spans="1:10" ht="29" x14ac:dyDescent="0.35">
      <c r="A66" s="2" t="s">
        <v>2848</v>
      </c>
      <c r="B66" s="191" t="s">
        <v>2904</v>
      </c>
      <c r="C66" s="43">
        <v>1</v>
      </c>
      <c r="D66" s="1" t="s">
        <v>65</v>
      </c>
      <c r="E66" s="1" t="s">
        <v>64</v>
      </c>
      <c r="F66" s="1" t="str">
        <f>UnitControlCenter!$B$9</f>
        <v>billion 2024 dollars / year</v>
      </c>
      <c r="G66" s="1" t="s">
        <v>2908</v>
      </c>
      <c r="H66" s="1" t="s">
        <v>2906</v>
      </c>
      <c r="I66" s="1" t="s">
        <v>2917</v>
      </c>
    </row>
    <row r="67" spans="1:10" ht="43.5" x14ac:dyDescent="0.35">
      <c r="A67" s="2" t="s">
        <v>2848</v>
      </c>
      <c r="B67" s="191" t="s">
        <v>2864</v>
      </c>
      <c r="C67" s="43">
        <v>1</v>
      </c>
      <c r="D67" s="1" t="s">
        <v>65</v>
      </c>
      <c r="E67" s="1" t="s">
        <v>64</v>
      </c>
      <c r="F67" s="1" t="str">
        <f>UnitControlCenter!$B$9</f>
        <v>billion 2024 dollars / year</v>
      </c>
      <c r="G67" s="1" t="s">
        <v>2860</v>
      </c>
      <c r="H67" s="1" t="s">
        <v>2858</v>
      </c>
      <c r="I67" s="1" t="s">
        <v>2396</v>
      </c>
    </row>
    <row r="68" spans="1:10" ht="29" x14ac:dyDescent="0.35">
      <c r="A68" s="2" t="s">
        <v>2848</v>
      </c>
      <c r="B68" s="191" t="s">
        <v>2862</v>
      </c>
      <c r="C68" s="43">
        <v>1</v>
      </c>
      <c r="D68" s="1" t="s">
        <v>63</v>
      </c>
      <c r="E68" s="1" t="s">
        <v>64</v>
      </c>
      <c r="F68" s="1" t="str">
        <f>UnitControlCenter!$B$19</f>
        <v>2024 dollars / employee-year</v>
      </c>
      <c r="G68" s="1" t="s">
        <v>2863</v>
      </c>
    </row>
    <row r="69" spans="1:10" ht="29.5" thickBot="1" x14ac:dyDescent="0.4">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87" x14ac:dyDescent="0.35">
      <c r="A70" s="2" t="s">
        <v>2849</v>
      </c>
      <c r="B70" s="2" t="s">
        <v>2655</v>
      </c>
      <c r="C70" s="43">
        <v>0</v>
      </c>
      <c r="D70" s="1" t="s">
        <v>65</v>
      </c>
      <c r="E70" s="1" t="s">
        <v>64</v>
      </c>
      <c r="F70" s="1" t="str">
        <f>UnitControlCenter!$B$9</f>
        <v>billion 2024 dollars / year</v>
      </c>
      <c r="G70" s="1" t="s">
        <v>2656</v>
      </c>
      <c r="H70" s="1" t="s">
        <v>2657</v>
      </c>
      <c r="I70" s="1" t="s">
        <v>2636</v>
      </c>
    </row>
    <row r="71" spans="1:10" ht="43.5" x14ac:dyDescent="0.35">
      <c r="A71" s="2" t="s">
        <v>2849</v>
      </c>
      <c r="B71" s="2" t="s">
        <v>2659</v>
      </c>
      <c r="C71" s="43">
        <v>0</v>
      </c>
      <c r="D71" s="1" t="s">
        <v>65</v>
      </c>
      <c r="E71" s="1" t="s">
        <v>64</v>
      </c>
      <c r="F71" s="1" t="str">
        <f>UnitControlCenter!$B$9</f>
        <v>billion 2024 dollars / year</v>
      </c>
      <c r="G71" s="1" t="s">
        <v>2669</v>
      </c>
      <c r="H71" s="1" t="s">
        <v>2670</v>
      </c>
      <c r="I71" s="1" t="s">
        <v>2671</v>
      </c>
    </row>
    <row r="72" spans="1:10" ht="58" x14ac:dyDescent="0.35">
      <c r="A72" s="2" t="s">
        <v>2849</v>
      </c>
      <c r="B72" s="2" t="s">
        <v>2660</v>
      </c>
      <c r="C72" s="43">
        <v>0</v>
      </c>
      <c r="D72" s="1" t="s">
        <v>65</v>
      </c>
      <c r="E72" s="1" t="s">
        <v>64</v>
      </c>
      <c r="F72" s="1" t="str">
        <f>UnitControlCenter!$B$9</f>
        <v>billion 2024 dollars / year</v>
      </c>
      <c r="G72" s="1" t="s">
        <v>2680</v>
      </c>
      <c r="H72" s="1" t="s">
        <v>2678</v>
      </c>
      <c r="I72" s="1" t="s">
        <v>2679</v>
      </c>
    </row>
    <row r="73" spans="1:10" ht="43.5" x14ac:dyDescent="0.35">
      <c r="A73" s="2" t="s">
        <v>2849</v>
      </c>
      <c r="B73" s="2" t="s">
        <v>2661</v>
      </c>
      <c r="C73" s="43">
        <v>0</v>
      </c>
      <c r="D73" s="1" t="s">
        <v>65</v>
      </c>
      <c r="E73" s="1" t="s">
        <v>64</v>
      </c>
      <c r="F73" s="1" t="str">
        <f>UnitControlCenter!$B$9</f>
        <v>billion 2024 dollars / year</v>
      </c>
      <c r="G73" s="1" t="s">
        <v>2674</v>
      </c>
      <c r="H73" s="1" t="s">
        <v>2670</v>
      </c>
      <c r="I73" s="1" t="s">
        <v>2672</v>
      </c>
    </row>
    <row r="74" spans="1:10" ht="43.5" x14ac:dyDescent="0.35">
      <c r="A74" s="2" t="s">
        <v>2849</v>
      </c>
      <c r="B74" s="2" t="s">
        <v>2662</v>
      </c>
      <c r="C74" s="43">
        <v>0</v>
      </c>
      <c r="D74" s="1" t="s">
        <v>65</v>
      </c>
      <c r="E74" s="1" t="s">
        <v>64</v>
      </c>
      <c r="F74" s="1" t="str">
        <f>UnitControlCenter!$B$9</f>
        <v>billion 2024 dollars / year</v>
      </c>
      <c r="G74" s="1" t="s">
        <v>2675</v>
      </c>
      <c r="H74" s="1" t="s">
        <v>2670</v>
      </c>
      <c r="I74" s="1" t="s">
        <v>2673</v>
      </c>
    </row>
    <row r="75" spans="1:10" ht="58" x14ac:dyDescent="0.35">
      <c r="A75" s="2" t="s">
        <v>2849</v>
      </c>
      <c r="B75" s="2" t="s">
        <v>2663</v>
      </c>
      <c r="C75" s="43">
        <v>0</v>
      </c>
      <c r="D75" s="1" t="s">
        <v>65</v>
      </c>
      <c r="E75" s="1" t="s">
        <v>64</v>
      </c>
      <c r="F75" s="1" t="str">
        <f>UnitControlCenter!$B$9</f>
        <v>billion 2024 dollars / year</v>
      </c>
      <c r="G75" s="1" t="s">
        <v>2681</v>
      </c>
      <c r="H75" s="1" t="s">
        <v>2678</v>
      </c>
      <c r="I75" s="1" t="s">
        <v>2679</v>
      </c>
    </row>
    <row r="76" spans="1:10" ht="58" x14ac:dyDescent="0.35">
      <c r="A76" s="2" t="s">
        <v>2849</v>
      </c>
      <c r="B76" s="2" t="s">
        <v>2664</v>
      </c>
      <c r="C76" s="43">
        <v>0</v>
      </c>
      <c r="D76" s="1" t="s">
        <v>65</v>
      </c>
      <c r="E76" s="1" t="s">
        <v>64</v>
      </c>
      <c r="F76" s="1" t="str">
        <f>UnitControlCenter!$B$9</f>
        <v>billion 2024 dollars / year</v>
      </c>
      <c r="G76" s="1" t="s">
        <v>2682</v>
      </c>
      <c r="H76" s="1" t="s">
        <v>2678</v>
      </c>
      <c r="I76" s="1" t="s">
        <v>2679</v>
      </c>
    </row>
    <row r="77" spans="1:10" ht="72.5" x14ac:dyDescent="0.35">
      <c r="A77" s="2" t="s">
        <v>2849</v>
      </c>
      <c r="B77" s="2" t="s">
        <v>2665</v>
      </c>
      <c r="C77" s="43">
        <v>0</v>
      </c>
      <c r="D77" s="1" t="s">
        <v>65</v>
      </c>
      <c r="E77" s="1" t="s">
        <v>64</v>
      </c>
      <c r="F77" s="1" t="str">
        <f>UnitControlCenter!$B$9</f>
        <v>billion 2024 dollars / year</v>
      </c>
      <c r="G77" s="1" t="s">
        <v>2683</v>
      </c>
      <c r="H77" s="1" t="s">
        <v>2678</v>
      </c>
      <c r="I77" s="1" t="s">
        <v>2679</v>
      </c>
    </row>
    <row r="78" spans="1:10" ht="58" x14ac:dyDescent="0.35">
      <c r="A78" s="2" t="s">
        <v>2849</v>
      </c>
      <c r="B78" s="2" t="s">
        <v>2688</v>
      </c>
      <c r="C78" s="43">
        <v>0</v>
      </c>
      <c r="D78" s="1" t="s">
        <v>65</v>
      </c>
      <c r="E78" s="1" t="s">
        <v>64</v>
      </c>
      <c r="F78" s="1" t="str">
        <f>UnitControlCenter!$B$9</f>
        <v>billion 2024 dollars / year</v>
      </c>
      <c r="G78" s="1" t="s">
        <v>2686</v>
      </c>
      <c r="H78" s="1" t="s">
        <v>2678</v>
      </c>
      <c r="I78" s="1" t="s">
        <v>2684</v>
      </c>
    </row>
    <row r="79" spans="1:10" ht="58.5" thickBot="1" x14ac:dyDescent="0.4">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29" x14ac:dyDescent="0.35">
      <c r="A80" s="2" t="s">
        <v>2335</v>
      </c>
      <c r="B80" s="2" t="s">
        <v>2959</v>
      </c>
      <c r="C80" s="43">
        <v>1</v>
      </c>
      <c r="D80" s="1" t="s">
        <v>63</v>
      </c>
      <c r="E80" s="1" t="s">
        <v>2961</v>
      </c>
      <c r="F80" s="1" t="str">
        <f>UnitControlCenter!B12</f>
        <v>deaths / year</v>
      </c>
      <c r="G80" s="1" t="s">
        <v>3911</v>
      </c>
    </row>
    <row r="81" spans="1:10" x14ac:dyDescent="0.35">
      <c r="A81" s="2" t="s">
        <v>2335</v>
      </c>
      <c r="B81" s="2" t="s">
        <v>3166</v>
      </c>
      <c r="C81" s="43">
        <v>1</v>
      </c>
      <c r="D81" s="1" t="s">
        <v>63</v>
      </c>
      <c r="E81" s="1" t="s">
        <v>64</v>
      </c>
      <c r="F81" s="1" t="str">
        <f>UnitControlCenter!B18</f>
        <v>% change</v>
      </c>
      <c r="G81" s="1" t="s">
        <v>3167</v>
      </c>
    </row>
    <row r="82" spans="1:10" ht="29" x14ac:dyDescent="0.35">
      <c r="A82" s="2" t="s">
        <v>2335</v>
      </c>
      <c r="B82" s="2" t="s">
        <v>3246</v>
      </c>
      <c r="C82" s="43">
        <v>1</v>
      </c>
      <c r="D82" s="1" t="s">
        <v>65</v>
      </c>
      <c r="E82" s="1" t="s">
        <v>66</v>
      </c>
      <c r="F82" s="1" t="str">
        <f>UnitControlCenter!B12</f>
        <v>deaths / year</v>
      </c>
      <c r="G82" s="1" t="s">
        <v>3150</v>
      </c>
      <c r="H82" s="1" t="s">
        <v>3138</v>
      </c>
      <c r="I82" s="1" t="s">
        <v>3139</v>
      </c>
    </row>
    <row r="83" spans="1:10" ht="29" x14ac:dyDescent="0.35">
      <c r="A83" s="2" t="s">
        <v>2335</v>
      </c>
      <c r="B83" s="2" t="s">
        <v>3247</v>
      </c>
      <c r="C83" s="43">
        <v>1</v>
      </c>
      <c r="D83" s="1" t="s">
        <v>65</v>
      </c>
      <c r="E83" s="1" t="s">
        <v>64</v>
      </c>
      <c r="F83" s="1" t="str">
        <f>UnitControlCenter!B18</f>
        <v>% change</v>
      </c>
      <c r="G83" s="1" t="s">
        <v>3161</v>
      </c>
      <c r="H83" s="1" t="s">
        <v>3138</v>
      </c>
      <c r="I83" s="1" t="s">
        <v>3139</v>
      </c>
    </row>
    <row r="84" spans="1:10" ht="43.5" x14ac:dyDescent="0.35">
      <c r="A84" s="2" t="s">
        <v>2335</v>
      </c>
      <c r="B84" s="2" t="s">
        <v>3148</v>
      </c>
      <c r="C84" s="43">
        <v>1</v>
      </c>
      <c r="D84" s="1" t="s">
        <v>65</v>
      </c>
      <c r="E84" s="1" t="s">
        <v>66</v>
      </c>
      <c r="F84" s="1" t="str">
        <f>UnitControlCenter!B12</f>
        <v>deaths / year</v>
      </c>
      <c r="G84" s="1" t="s">
        <v>3151</v>
      </c>
      <c r="H84" s="1" t="s">
        <v>3140</v>
      </c>
      <c r="I84" s="20" t="s">
        <v>3141</v>
      </c>
      <c r="J84" s="20"/>
    </row>
    <row r="85" spans="1:10" ht="43.5" x14ac:dyDescent="0.35">
      <c r="A85" s="2" t="s">
        <v>2335</v>
      </c>
      <c r="B85" s="2" t="s">
        <v>3164</v>
      </c>
      <c r="C85" s="43">
        <v>1</v>
      </c>
      <c r="D85" s="1" t="s">
        <v>65</v>
      </c>
      <c r="E85" s="1" t="s">
        <v>64</v>
      </c>
      <c r="F85" s="1" t="str">
        <f>UnitControlCenter!B18</f>
        <v>% change</v>
      </c>
      <c r="G85" s="1" t="s">
        <v>3162</v>
      </c>
      <c r="H85" s="1" t="s">
        <v>3140</v>
      </c>
      <c r="I85" s="20" t="s">
        <v>3141</v>
      </c>
      <c r="J85" s="20"/>
    </row>
    <row r="86" spans="1:10" ht="29" x14ac:dyDescent="0.35">
      <c r="A86" s="2" t="s">
        <v>2335</v>
      </c>
      <c r="B86" s="2" t="s">
        <v>3149</v>
      </c>
      <c r="C86" s="43">
        <v>1</v>
      </c>
      <c r="D86" s="1" t="s">
        <v>65</v>
      </c>
      <c r="E86" s="1" t="s">
        <v>66</v>
      </c>
      <c r="F86" s="1" t="str">
        <f>UnitControlCenter!B12</f>
        <v>deaths / year</v>
      </c>
      <c r="G86" s="1" t="s">
        <v>3152</v>
      </c>
      <c r="H86" s="1" t="s">
        <v>3143</v>
      </c>
      <c r="I86" s="1" t="s">
        <v>3144</v>
      </c>
    </row>
    <row r="87" spans="1:10" ht="29" x14ac:dyDescent="0.35">
      <c r="A87" s="2" t="s">
        <v>2335</v>
      </c>
      <c r="B87" s="2" t="s">
        <v>3165</v>
      </c>
      <c r="C87" s="43">
        <v>1</v>
      </c>
      <c r="D87" s="1" t="s">
        <v>65</v>
      </c>
      <c r="E87" s="1" t="s">
        <v>64</v>
      </c>
      <c r="F87" s="1" t="str">
        <f>UnitControlCenter!B18</f>
        <v>% change</v>
      </c>
      <c r="G87" s="1" t="s">
        <v>3163</v>
      </c>
      <c r="H87" s="1" t="s">
        <v>3143</v>
      </c>
      <c r="I87" s="1" t="s">
        <v>3144</v>
      </c>
    </row>
    <row r="88" spans="1:10" ht="29" x14ac:dyDescent="0.35">
      <c r="A88" s="2" t="s">
        <v>2335</v>
      </c>
      <c r="B88" s="2" t="s">
        <v>3912</v>
      </c>
      <c r="C88" s="43">
        <v>0</v>
      </c>
      <c r="D88" s="1" t="s">
        <v>63</v>
      </c>
      <c r="E88" s="1" t="s">
        <v>64</v>
      </c>
      <c r="F88" s="1" t="str">
        <f>UnitControlCenter!B12</f>
        <v>deaths / year</v>
      </c>
      <c r="G88" s="1" t="s">
        <v>2890</v>
      </c>
    </row>
    <row r="89" spans="1:10" ht="29" x14ac:dyDescent="0.35">
      <c r="A89" s="2" t="s">
        <v>2335</v>
      </c>
      <c r="B89" s="2" t="s">
        <v>3913</v>
      </c>
      <c r="C89" s="43">
        <v>1</v>
      </c>
      <c r="D89" s="1" t="s">
        <v>63</v>
      </c>
      <c r="E89" s="1" t="s">
        <v>64</v>
      </c>
      <c r="F89" s="1" t="str">
        <f>UnitControlCenter!B12</f>
        <v>deaths / year</v>
      </c>
      <c r="G89" s="1" t="s">
        <v>3914</v>
      </c>
    </row>
    <row r="90" spans="1:10" ht="29" x14ac:dyDescent="0.35">
      <c r="A90" s="2" t="s">
        <v>2335</v>
      </c>
      <c r="B90" s="2" t="s">
        <v>2336</v>
      </c>
      <c r="C90" s="43">
        <v>1</v>
      </c>
      <c r="D90" s="1" t="s">
        <v>63</v>
      </c>
      <c r="E90" s="1" t="s">
        <v>64</v>
      </c>
      <c r="F90" s="1" t="str">
        <f>UnitControlCenter!B9</f>
        <v>billion 2024 dollars / year</v>
      </c>
      <c r="G90" s="1" t="s">
        <v>67</v>
      </c>
    </row>
    <row r="91" spans="1:10" x14ac:dyDescent="0.35">
      <c r="A91" s="2" t="s">
        <v>2335</v>
      </c>
      <c r="B91" s="2" t="s">
        <v>2886</v>
      </c>
      <c r="C91" s="43">
        <v>1</v>
      </c>
      <c r="D91" s="1" t="s">
        <v>63</v>
      </c>
      <c r="E91" s="1" t="s">
        <v>64</v>
      </c>
      <c r="F91" s="1" t="str">
        <f>UnitControlCenter!B13</f>
        <v>days / year</v>
      </c>
      <c r="G91" s="1" t="s">
        <v>2891</v>
      </c>
    </row>
    <row r="92" spans="1:10" x14ac:dyDescent="0.35">
      <c r="A92" s="2" t="s">
        <v>2335</v>
      </c>
      <c r="B92" s="2" t="s">
        <v>2895</v>
      </c>
      <c r="C92" s="43">
        <v>1</v>
      </c>
      <c r="D92" s="1" t="s">
        <v>63</v>
      </c>
      <c r="E92" s="1" t="s">
        <v>64</v>
      </c>
      <c r="F92" s="1" t="str">
        <f>UnitControlCenter!B17</f>
        <v>events / year</v>
      </c>
      <c r="G92" s="1" t="s">
        <v>2896</v>
      </c>
    </row>
    <row r="93" spans="1:10" x14ac:dyDescent="0.35">
      <c r="A93" s="2" t="s">
        <v>2335</v>
      </c>
      <c r="B93" s="2" t="s">
        <v>3917</v>
      </c>
      <c r="C93" s="43">
        <v>1</v>
      </c>
      <c r="D93" s="1" t="s">
        <v>63</v>
      </c>
      <c r="E93" s="1" t="s">
        <v>64</v>
      </c>
      <c r="F93" s="1" t="str">
        <f>UnitControlCenter!B16</f>
        <v>cases / year</v>
      </c>
      <c r="G93" s="1" t="s">
        <v>3919</v>
      </c>
    </row>
    <row r="94" spans="1:10" x14ac:dyDescent="0.35">
      <c r="A94" s="2" t="s">
        <v>2335</v>
      </c>
      <c r="B94" s="2" t="s">
        <v>2887</v>
      </c>
      <c r="C94" s="43">
        <v>1</v>
      </c>
      <c r="D94" s="1" t="s">
        <v>63</v>
      </c>
      <c r="E94" s="1" t="s">
        <v>64</v>
      </c>
      <c r="F94" s="1" t="str">
        <f>UnitControlCenter!B17</f>
        <v>events / year</v>
      </c>
      <c r="G94" s="1" t="s">
        <v>2892</v>
      </c>
    </row>
    <row r="95" spans="1:10" x14ac:dyDescent="0.35">
      <c r="A95" s="2" t="s">
        <v>2335</v>
      </c>
      <c r="B95" s="2" t="s">
        <v>2888</v>
      </c>
      <c r="C95" s="43">
        <v>1</v>
      </c>
      <c r="D95" s="1" t="s">
        <v>63</v>
      </c>
      <c r="E95" s="1" t="s">
        <v>64</v>
      </c>
      <c r="F95" s="1" t="str">
        <f>UnitControlCenter!B14</f>
        <v>admissions / year</v>
      </c>
      <c r="G95" s="1" t="s">
        <v>2893</v>
      </c>
    </row>
    <row r="96" spans="1:10" ht="29" x14ac:dyDescent="0.35">
      <c r="A96" s="2" t="s">
        <v>2335</v>
      </c>
      <c r="B96" s="2" t="s">
        <v>3933</v>
      </c>
      <c r="C96" s="43">
        <v>1</v>
      </c>
      <c r="D96" s="1" t="s">
        <v>63</v>
      </c>
      <c r="E96" s="1" t="s">
        <v>64</v>
      </c>
      <c r="F96" s="1" t="str">
        <f>UnitControlCenter!B15</f>
        <v>visits / year</v>
      </c>
      <c r="G96" s="1" t="s">
        <v>3932</v>
      </c>
    </row>
    <row r="97" spans="1:10" ht="29" x14ac:dyDescent="0.35">
      <c r="A97" s="2" t="s">
        <v>2335</v>
      </c>
      <c r="B97" s="2" t="s">
        <v>2889</v>
      </c>
      <c r="C97" s="43">
        <v>1</v>
      </c>
      <c r="D97" s="1" t="s">
        <v>63</v>
      </c>
      <c r="E97" s="1" t="s">
        <v>64</v>
      </c>
      <c r="F97" s="1" t="str">
        <f>UnitControlCenter!B13</f>
        <v>days / year</v>
      </c>
      <c r="G97" s="1" t="s">
        <v>2894</v>
      </c>
    </row>
    <row r="98" spans="1:10" ht="29" x14ac:dyDescent="0.35">
      <c r="A98" s="2" t="s">
        <v>2335</v>
      </c>
      <c r="B98" s="2" t="s">
        <v>3922</v>
      </c>
      <c r="C98" s="43">
        <v>1</v>
      </c>
      <c r="D98" s="1" t="s">
        <v>63</v>
      </c>
      <c r="E98" s="1" t="s">
        <v>64</v>
      </c>
      <c r="F98" s="1" t="str">
        <f>UnitControlCenter!B16</f>
        <v>cases / year</v>
      </c>
      <c r="G98" s="1" t="s">
        <v>3923</v>
      </c>
    </row>
    <row r="99" spans="1:10" x14ac:dyDescent="0.35">
      <c r="A99" s="2" t="s">
        <v>2335</v>
      </c>
      <c r="B99" s="2" t="s">
        <v>3924</v>
      </c>
      <c r="C99" s="43">
        <v>1</v>
      </c>
      <c r="D99" s="1" t="s">
        <v>63</v>
      </c>
      <c r="E99" s="1" t="s">
        <v>64</v>
      </c>
      <c r="F99" s="1" t="str">
        <f>UnitControlCenter!B16</f>
        <v>cases / year</v>
      </c>
      <c r="G99" s="1" t="s">
        <v>3925</v>
      </c>
    </row>
    <row r="100" spans="1:10" x14ac:dyDescent="0.35">
      <c r="A100" s="2" t="s">
        <v>2335</v>
      </c>
      <c r="B100" s="2" t="s">
        <v>3926</v>
      </c>
      <c r="C100" s="43">
        <v>1</v>
      </c>
      <c r="D100" s="1" t="s">
        <v>63</v>
      </c>
      <c r="E100" s="1" t="s">
        <v>64</v>
      </c>
      <c r="F100" s="1" t="str">
        <f>UnitControlCenter!B16</f>
        <v>cases / year</v>
      </c>
      <c r="G100" s="1" t="s">
        <v>3927</v>
      </c>
    </row>
    <row r="101" spans="1:10" ht="29" x14ac:dyDescent="0.35">
      <c r="A101" s="2" t="s">
        <v>2335</v>
      </c>
      <c r="B101" s="2" t="s">
        <v>3928</v>
      </c>
      <c r="C101" s="43">
        <v>1</v>
      </c>
      <c r="D101" s="1" t="s">
        <v>63</v>
      </c>
      <c r="E101" s="1" t="s">
        <v>64</v>
      </c>
      <c r="F101" s="1" t="str">
        <f>UnitControlCenter!B16</f>
        <v>cases / year</v>
      </c>
      <c r="G101" s="1" t="s">
        <v>3929</v>
      </c>
    </row>
    <row r="102" spans="1:10" ht="29" x14ac:dyDescent="0.35">
      <c r="A102" s="1" t="s">
        <v>2335</v>
      </c>
      <c r="B102" s="1" t="s">
        <v>2889</v>
      </c>
      <c r="C102" s="43">
        <v>1</v>
      </c>
      <c r="D102" s="1" t="s">
        <v>63</v>
      </c>
      <c r="E102" s="1" t="s">
        <v>64</v>
      </c>
      <c r="F102" s="1" t="str">
        <f>UnitControlCenter!B13</f>
        <v>days / year</v>
      </c>
      <c r="G102" s="1" t="s">
        <v>2894</v>
      </c>
    </row>
    <row r="103" spans="1:10" ht="15" thickBot="1" x14ac:dyDescent="0.4">
      <c r="A103" s="192" t="s">
        <v>2335</v>
      </c>
      <c r="B103" s="192" t="s">
        <v>3930</v>
      </c>
      <c r="C103" s="199">
        <v>1</v>
      </c>
      <c r="D103" s="193" t="s">
        <v>63</v>
      </c>
      <c r="E103" s="193" t="s">
        <v>64</v>
      </c>
      <c r="F103" s="193" t="str">
        <f>UnitControlCenter!B13</f>
        <v>days / year</v>
      </c>
      <c r="G103" s="193" t="s">
        <v>3931</v>
      </c>
      <c r="H103" s="193"/>
      <c r="I103" s="193"/>
      <c r="J103" s="193"/>
    </row>
    <row r="104" spans="1:10" ht="217.5" x14ac:dyDescent="0.35">
      <c r="A104" s="2" t="s">
        <v>2461</v>
      </c>
      <c r="B104" s="2" t="s">
        <v>2337</v>
      </c>
      <c r="C104" s="43">
        <v>1</v>
      </c>
      <c r="D104" s="1" t="s">
        <v>65</v>
      </c>
      <c r="E104" s="1" t="s">
        <v>66</v>
      </c>
      <c r="F104" s="1" t="str">
        <f>UnitControlCenter!$B$21</f>
        <v>terawatt-hours (TWh) / year</v>
      </c>
      <c r="G104" s="1" t="s">
        <v>3740</v>
      </c>
      <c r="H104" s="1" t="s">
        <v>3741</v>
      </c>
      <c r="I104" s="1" t="s">
        <v>3742</v>
      </c>
    </row>
    <row r="105" spans="1:10" ht="261" x14ac:dyDescent="0.35">
      <c r="A105" s="2" t="s">
        <v>2461</v>
      </c>
      <c r="B105" s="2" t="s">
        <v>2338</v>
      </c>
      <c r="C105" s="43">
        <v>1</v>
      </c>
      <c r="D105" s="1" t="s">
        <v>65</v>
      </c>
      <c r="E105" s="1" t="s">
        <v>64</v>
      </c>
      <c r="F105" s="1" t="str">
        <f>UnitControlCenter!$B$21</f>
        <v>terawatt-hours (TWh) / year</v>
      </c>
      <c r="G105" s="1" t="s">
        <v>3762</v>
      </c>
      <c r="H105" s="1" t="s">
        <v>3741</v>
      </c>
      <c r="I105" s="1" t="s">
        <v>3742</v>
      </c>
    </row>
    <row r="106" spans="1:10" ht="232" x14ac:dyDescent="0.35">
      <c r="A106" s="2" t="s">
        <v>2461</v>
      </c>
      <c r="B106" s="2" t="s">
        <v>2339</v>
      </c>
      <c r="C106" s="43">
        <v>1</v>
      </c>
      <c r="D106" s="1" t="s">
        <v>65</v>
      </c>
      <c r="E106" s="1" t="s">
        <v>66</v>
      </c>
      <c r="F106" s="1" t="str">
        <f>UnitControlCenter!$B$26</f>
        <v>gigawatts (GW) / year</v>
      </c>
      <c r="G106" s="1" t="s">
        <v>3898</v>
      </c>
      <c r="H106" s="1" t="s">
        <v>3899</v>
      </c>
      <c r="I106" s="1" t="s">
        <v>3900</v>
      </c>
    </row>
    <row r="107" spans="1:10" ht="261" x14ac:dyDescent="0.35">
      <c r="A107" s="2" t="s">
        <v>2461</v>
      </c>
      <c r="B107" s="2" t="s">
        <v>2340</v>
      </c>
      <c r="C107" s="43">
        <v>1</v>
      </c>
      <c r="D107" s="1" t="s">
        <v>65</v>
      </c>
      <c r="E107" s="1" t="s">
        <v>64</v>
      </c>
      <c r="F107" s="1" t="str">
        <f>UnitControlCenter!$B$26</f>
        <v>gigawatts (GW) / year</v>
      </c>
      <c r="G107" s="1" t="s">
        <v>3901</v>
      </c>
      <c r="H107" s="1" t="s">
        <v>3902</v>
      </c>
      <c r="I107" s="1" t="s">
        <v>3900</v>
      </c>
    </row>
    <row r="108" spans="1:10" ht="72.5" x14ac:dyDescent="0.35">
      <c r="A108" s="2" t="s">
        <v>2461</v>
      </c>
      <c r="B108" s="2" t="s">
        <v>2462</v>
      </c>
      <c r="C108" s="43">
        <v>1</v>
      </c>
      <c r="D108" s="1" t="s">
        <v>65</v>
      </c>
      <c r="E108" s="1" t="s">
        <v>66</v>
      </c>
      <c r="F108" s="1" t="str">
        <f>UnitControlCenter!$B$21</f>
        <v>terawatt-hours (TWh) / year</v>
      </c>
      <c r="G108" s="1" t="s">
        <v>3737</v>
      </c>
      <c r="H108" s="1" t="s">
        <v>3738</v>
      </c>
      <c r="I108" s="1" t="s">
        <v>3739</v>
      </c>
    </row>
    <row r="109" spans="1:10" ht="29" x14ac:dyDescent="0.35">
      <c r="A109" s="2" t="s">
        <v>2461</v>
      </c>
      <c r="B109" s="2" t="s">
        <v>3878</v>
      </c>
      <c r="C109" s="43">
        <v>1</v>
      </c>
      <c r="D109" s="1" t="s">
        <v>65</v>
      </c>
      <c r="E109" s="1" t="s">
        <v>64</v>
      </c>
      <c r="F109" s="1" t="str">
        <f>UnitControlCenter!B23</f>
        <v>%</v>
      </c>
      <c r="G109" s="1" t="s">
        <v>3879</v>
      </c>
      <c r="H109" s="1" t="s">
        <v>3880</v>
      </c>
      <c r="I109" s="1" t="s">
        <v>3881</v>
      </c>
    </row>
    <row r="110" spans="1:10" ht="29" x14ac:dyDescent="0.35">
      <c r="A110" s="2" t="s">
        <v>2461</v>
      </c>
      <c r="B110" s="2" t="s">
        <v>3312</v>
      </c>
      <c r="C110" s="43">
        <v>1</v>
      </c>
      <c r="D110" s="1" t="s">
        <v>63</v>
      </c>
      <c r="E110" s="1" t="s">
        <v>64</v>
      </c>
      <c r="F110" s="1" t="str">
        <f>UnitControlCenter!B24</f>
        <v>metric tons CO2e / megawatt-hour (MWh)</v>
      </c>
      <c r="G110" s="1" t="s">
        <v>3311</v>
      </c>
    </row>
    <row r="111" spans="1:10" ht="29.5" thickBot="1" x14ac:dyDescent="0.4">
      <c r="A111" s="192" t="s">
        <v>2461</v>
      </c>
      <c r="B111" s="192" t="s">
        <v>3319</v>
      </c>
      <c r="C111" s="199">
        <v>1</v>
      </c>
      <c r="D111" s="193" t="s">
        <v>63</v>
      </c>
      <c r="E111" s="193" t="s">
        <v>64</v>
      </c>
      <c r="F111" s="193" t="str">
        <f>UnitControlCenter!B25</f>
        <v>kilowatt-hour / 2024 dollar</v>
      </c>
      <c r="G111" s="193" t="s">
        <v>3320</v>
      </c>
      <c r="H111" s="193"/>
      <c r="I111" s="193"/>
      <c r="J111" s="193"/>
    </row>
    <row r="112" spans="1:10" ht="188.5" x14ac:dyDescent="0.35">
      <c r="A112" s="2" t="s">
        <v>3903</v>
      </c>
      <c r="B112" s="2" t="s">
        <v>3904</v>
      </c>
      <c r="C112" s="43">
        <v>1</v>
      </c>
      <c r="D112" s="1" t="s">
        <v>65</v>
      </c>
      <c r="E112" s="1" t="s">
        <v>2352</v>
      </c>
      <c r="F112" s="1" t="str">
        <f>UnitControlCenter!$B$50</f>
        <v>million 2024 dollars / megawatt (MW)</v>
      </c>
      <c r="G112" s="1" t="s">
        <v>3905</v>
      </c>
      <c r="H112" s="1" t="s">
        <v>3626</v>
      </c>
      <c r="I112" s="43" t="s">
        <v>3628</v>
      </c>
    </row>
    <row r="113" spans="1:10" ht="29" x14ac:dyDescent="0.35">
      <c r="A113" s="2" t="s">
        <v>3903</v>
      </c>
      <c r="B113" s="2" t="s">
        <v>3743</v>
      </c>
      <c r="C113" s="43">
        <v>1</v>
      </c>
      <c r="D113" s="1" t="s">
        <v>63</v>
      </c>
      <c r="E113" s="1" t="s">
        <v>64</v>
      </c>
      <c r="F113" s="1" t="str">
        <f>UnitControlCenter!B27</f>
        <v>2024 dollars / megawatt-hour (MWh)</v>
      </c>
      <c r="G113" s="1" t="s">
        <v>3744</v>
      </c>
    </row>
    <row r="114" spans="1:10" ht="29" x14ac:dyDescent="0.35">
      <c r="A114" s="2" t="s">
        <v>3903</v>
      </c>
      <c r="B114" s="2" t="s">
        <v>2341</v>
      </c>
      <c r="C114" s="43">
        <v>1</v>
      </c>
      <c r="D114" s="1" t="s">
        <v>65</v>
      </c>
      <c r="E114" s="1" t="s">
        <v>66</v>
      </c>
      <c r="F114" s="1" t="str">
        <f>UnitControlCenter!$B$21</f>
        <v>terawatt-hours (TWh) / year</v>
      </c>
      <c r="G114" s="1" t="s">
        <v>2760</v>
      </c>
      <c r="H114" s="1" t="s">
        <v>2761</v>
      </c>
      <c r="I114" s="1" t="s">
        <v>2762</v>
      </c>
    </row>
    <row r="115" spans="1:10" ht="101.5" x14ac:dyDescent="0.35">
      <c r="A115" s="2" t="s">
        <v>3903</v>
      </c>
      <c r="B115" s="2" t="s">
        <v>3098</v>
      </c>
      <c r="C115" s="43">
        <v>1</v>
      </c>
      <c r="D115" s="1" t="s">
        <v>65</v>
      </c>
      <c r="E115" s="1" t="s">
        <v>66</v>
      </c>
      <c r="F115" s="1" t="str">
        <f>UnitControlCenter!$B$3</f>
        <v>million metric tons / year</v>
      </c>
      <c r="G115" s="1" t="s">
        <v>3563</v>
      </c>
      <c r="H115" s="1" t="s">
        <v>3627</v>
      </c>
      <c r="I115" s="43" t="s">
        <v>3629</v>
      </c>
    </row>
    <row r="116" spans="1:10" ht="188.5" x14ac:dyDescent="0.35">
      <c r="A116" s="2" t="s">
        <v>3903</v>
      </c>
      <c r="B116" s="2" t="s">
        <v>2455</v>
      </c>
      <c r="C116" s="43">
        <v>1</v>
      </c>
      <c r="D116" s="1" t="s">
        <v>65</v>
      </c>
      <c r="E116" s="1" t="s">
        <v>66</v>
      </c>
      <c r="F116" s="1" t="str">
        <f>UnitControlCenter!$B$28</f>
        <v>cubic km / yr</v>
      </c>
      <c r="G116" s="1" t="s">
        <v>3562</v>
      </c>
      <c r="H116" s="1" t="s">
        <v>3626</v>
      </c>
      <c r="I116" s="43" t="s">
        <v>3628</v>
      </c>
    </row>
    <row r="117" spans="1:10" s="193" customFormat="1" ht="189" thickBot="1" x14ac:dyDescent="0.4">
      <c r="A117" s="2" t="s">
        <v>3903</v>
      </c>
      <c r="B117" s="192" t="s">
        <v>2456</v>
      </c>
      <c r="C117" s="199">
        <v>1</v>
      </c>
      <c r="D117" s="193" t="s">
        <v>65</v>
      </c>
      <c r="E117" s="193" t="s">
        <v>66</v>
      </c>
      <c r="F117" s="193" t="str">
        <f>UnitControlCenter!$B$28</f>
        <v>cubic km / yr</v>
      </c>
      <c r="G117" s="193" t="s">
        <v>3564</v>
      </c>
      <c r="H117" s="1" t="s">
        <v>3626</v>
      </c>
      <c r="I117" s="43" t="s">
        <v>3628</v>
      </c>
    </row>
    <row r="118" spans="1:10" ht="409.5" x14ac:dyDescent="0.35">
      <c r="A118" s="2" t="s">
        <v>3523</v>
      </c>
      <c r="B118" s="2" t="s">
        <v>3524</v>
      </c>
      <c r="C118" s="43">
        <v>1</v>
      </c>
      <c r="D118" s="1" t="s">
        <v>65</v>
      </c>
      <c r="E118" s="1" t="s">
        <v>3530</v>
      </c>
      <c r="F118" s="1" t="str">
        <f>UnitControlCenter!$B$22</f>
        <v>terawatt-hours (TWh)</v>
      </c>
      <c r="G118" s="1" t="s">
        <v>3588</v>
      </c>
      <c r="H118" s="1" t="s">
        <v>3687</v>
      </c>
      <c r="I118" s="1" t="s">
        <v>3585</v>
      </c>
    </row>
    <row r="119" spans="1:10" ht="406" x14ac:dyDescent="0.3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6" x14ac:dyDescent="0.3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3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3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3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4">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72.5" x14ac:dyDescent="0.35">
      <c r="A130" s="2" t="s">
        <v>2737</v>
      </c>
      <c r="B130" s="2" t="s">
        <v>2738</v>
      </c>
      <c r="C130" s="43">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3">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3">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3">
        <v>1</v>
      </c>
      <c r="D133" s="1" t="s">
        <v>65</v>
      </c>
      <c r="E133" s="1" t="s">
        <v>66</v>
      </c>
      <c r="F133" s="1" t="str">
        <f>UnitControlCenter!$B$32</f>
        <v>thousand vehicles / year</v>
      </c>
      <c r="G133" s="1" t="s">
        <v>2609</v>
      </c>
      <c r="H133" s="1" t="s">
        <v>2606</v>
      </c>
      <c r="I133" s="1" t="s">
        <v>2607</v>
      </c>
    </row>
    <row r="134" spans="1:10" ht="29" x14ac:dyDescent="0.35">
      <c r="A134" s="2" t="s">
        <v>2737</v>
      </c>
      <c r="B134" s="2" t="s">
        <v>3342</v>
      </c>
      <c r="C134" s="43">
        <v>1</v>
      </c>
      <c r="D134" s="1" t="s">
        <v>65</v>
      </c>
      <c r="E134" s="1" t="s">
        <v>66</v>
      </c>
      <c r="F134" s="1" t="str">
        <f>UnitControlCenter!$B$32</f>
        <v>thousand vehicles / year</v>
      </c>
      <c r="G134" s="1" t="s">
        <v>2493</v>
      </c>
      <c r="H134" s="1" t="s">
        <v>2494</v>
      </c>
      <c r="I134" s="1" t="s">
        <v>2593</v>
      </c>
    </row>
    <row r="135" spans="1:10" ht="29" x14ac:dyDescent="0.35">
      <c r="A135" s="2" t="s">
        <v>2737</v>
      </c>
      <c r="B135" s="2" t="s">
        <v>3343</v>
      </c>
      <c r="C135" s="43">
        <v>0</v>
      </c>
      <c r="D135" s="1" t="s">
        <v>65</v>
      </c>
      <c r="E135" s="1" t="s">
        <v>66</v>
      </c>
      <c r="F135" s="1" t="str">
        <f>UnitControlCenter!$B$32</f>
        <v>thousand vehicles / year</v>
      </c>
      <c r="G135" s="1" t="s">
        <v>3344</v>
      </c>
      <c r="H135" s="1" t="s">
        <v>2494</v>
      </c>
      <c r="I135" s="1" t="s">
        <v>2593</v>
      </c>
    </row>
    <row r="136" spans="1:10" ht="72.5" x14ac:dyDescent="0.35">
      <c r="A136" s="2" t="s">
        <v>2737</v>
      </c>
      <c r="B136" s="2" t="s">
        <v>2740</v>
      </c>
      <c r="C136" s="43">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3">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3">
        <v>1</v>
      </c>
      <c r="D138" s="1" t="s">
        <v>65</v>
      </c>
      <c r="E138" s="1" t="s">
        <v>66</v>
      </c>
      <c r="F138" s="1" t="str">
        <f>UnitControlCenter!$B$33</f>
        <v>million vehicles</v>
      </c>
      <c r="G138" s="1" t="s">
        <v>2611</v>
      </c>
      <c r="H138" s="1" t="s">
        <v>2603</v>
      </c>
      <c r="I138" s="1" t="s">
        <v>2604</v>
      </c>
    </row>
    <row r="139" spans="1:10" ht="58" x14ac:dyDescent="0.35">
      <c r="A139" s="2" t="s">
        <v>2737</v>
      </c>
      <c r="B139" s="2" t="s">
        <v>3103</v>
      </c>
      <c r="C139" s="43">
        <v>1</v>
      </c>
      <c r="D139" s="1" t="s">
        <v>65</v>
      </c>
      <c r="E139" s="1" t="s">
        <v>66</v>
      </c>
      <c r="F139" s="1" t="str">
        <f>UnitControlCenter!$B$33</f>
        <v>million vehicles</v>
      </c>
      <c r="G139" s="1" t="s">
        <v>2612</v>
      </c>
      <c r="H139" s="1" t="s">
        <v>2606</v>
      </c>
      <c r="I139" s="1" t="s">
        <v>2607</v>
      </c>
    </row>
    <row r="140" spans="1:10" ht="29" x14ac:dyDescent="0.3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29.5" thickBot="1" x14ac:dyDescent="0.4">
      <c r="A141" s="192" t="s">
        <v>2737</v>
      </c>
      <c r="B141" s="192" t="s">
        <v>3346</v>
      </c>
      <c r="C141" s="199">
        <v>0</v>
      </c>
      <c r="D141" s="193" t="s">
        <v>65</v>
      </c>
      <c r="E141" s="193" t="s">
        <v>66</v>
      </c>
      <c r="F141" s="193" t="str">
        <f>UnitControlCenter!$B$33</f>
        <v>million vehicles</v>
      </c>
      <c r="G141" s="193" t="s">
        <v>3347</v>
      </c>
      <c r="H141" s="193" t="s">
        <v>2494</v>
      </c>
      <c r="I141" s="193" t="s">
        <v>2593</v>
      </c>
    </row>
    <row r="142" spans="1:10" ht="130.5" x14ac:dyDescent="0.35">
      <c r="A142" s="2" t="s">
        <v>2845</v>
      </c>
      <c r="B142" s="2" t="s">
        <v>2343</v>
      </c>
      <c r="C142" s="43">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3">
        <v>1</v>
      </c>
      <c r="D143" s="1" t="s">
        <v>65</v>
      </c>
      <c r="E143" s="1" t="s">
        <v>66</v>
      </c>
      <c r="F143" s="1" t="str">
        <f>UnitControlCenter!$B$35</f>
        <v>quads / year</v>
      </c>
      <c r="G143" s="1" t="s">
        <v>2759</v>
      </c>
      <c r="H143" s="1" t="s">
        <v>2613</v>
      </c>
      <c r="I143" s="1" t="s">
        <v>2614</v>
      </c>
    </row>
    <row r="144" spans="1:10" ht="116" x14ac:dyDescent="0.35">
      <c r="A144" s="2" t="s">
        <v>2845</v>
      </c>
      <c r="B144" s="2" t="s">
        <v>2394</v>
      </c>
      <c r="C144" s="43">
        <v>1</v>
      </c>
      <c r="D144" s="1" t="s">
        <v>65</v>
      </c>
      <c r="E144" s="1" t="s">
        <v>66</v>
      </c>
      <c r="F144" s="1" t="str">
        <f>UnitControlCenter!$B$35</f>
        <v>quads / year</v>
      </c>
      <c r="G144" s="1" t="s">
        <v>3252</v>
      </c>
      <c r="H144" s="1" t="s">
        <v>3250</v>
      </c>
      <c r="I144" s="1" t="s">
        <v>2595</v>
      </c>
    </row>
    <row r="145" spans="1:10" ht="29" x14ac:dyDescent="0.35">
      <c r="A145" s="2" t="s">
        <v>2845</v>
      </c>
      <c r="B145" s="2" t="s">
        <v>3258</v>
      </c>
      <c r="C145" s="43">
        <v>1</v>
      </c>
      <c r="D145" s="1" t="s">
        <v>63</v>
      </c>
      <c r="E145" s="1" t="s">
        <v>64</v>
      </c>
      <c r="F145" s="1" t="str">
        <f>UnitControlCenter!$B$35</f>
        <v>quads / year</v>
      </c>
      <c r="G145" s="1" t="s">
        <v>3259</v>
      </c>
    </row>
    <row r="146" spans="1:10" ht="43.5" x14ac:dyDescent="0.35">
      <c r="A146" s="2" t="s">
        <v>2845</v>
      </c>
      <c r="B146" s="2" t="s">
        <v>2846</v>
      </c>
      <c r="C146" s="43">
        <v>1</v>
      </c>
      <c r="D146" s="1" t="s">
        <v>65</v>
      </c>
      <c r="E146" s="1" t="s">
        <v>66</v>
      </c>
      <c r="F146" s="1" t="str">
        <f>UnitControlCenter!$B$29</f>
        <v>trillion passenger-miles / year</v>
      </c>
      <c r="G146" s="1" t="s">
        <v>2353</v>
      </c>
      <c r="H146" s="1" t="s">
        <v>2554</v>
      </c>
      <c r="I146" s="1" t="s">
        <v>2555</v>
      </c>
    </row>
    <row r="147" spans="1:10" ht="44" thickBot="1" x14ac:dyDescent="0.4">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275.5" x14ac:dyDescent="0.35">
      <c r="A148" s="2" t="s">
        <v>2345</v>
      </c>
      <c r="B148" s="2" t="s">
        <v>2729</v>
      </c>
      <c r="C148" s="43">
        <v>1</v>
      </c>
      <c r="D148" s="1" t="s">
        <v>65</v>
      </c>
      <c r="E148" s="1" t="s">
        <v>66</v>
      </c>
      <c r="F148" s="1" t="str">
        <f>UnitControlCenter!$B$35</f>
        <v>quads / year</v>
      </c>
      <c r="G148" s="1" t="s">
        <v>3044</v>
      </c>
      <c r="H148" s="1" t="s">
        <v>3042</v>
      </c>
      <c r="I148" s="208" t="s">
        <v>3043</v>
      </c>
      <c r="J148" s="208"/>
    </row>
    <row r="149" spans="1:10" ht="101.5" x14ac:dyDescent="0.35">
      <c r="A149" s="2" t="s">
        <v>2345</v>
      </c>
      <c r="B149" s="2" t="s">
        <v>2730</v>
      </c>
      <c r="C149" s="43">
        <v>1</v>
      </c>
      <c r="D149" s="1" t="s">
        <v>65</v>
      </c>
      <c r="E149" s="1" t="s">
        <v>66</v>
      </c>
      <c r="F149" s="1" t="str">
        <f>UnitControlCenter!$B$35</f>
        <v>quads / year</v>
      </c>
      <c r="G149" s="1" t="s">
        <v>2731</v>
      </c>
      <c r="H149" s="1" t="s">
        <v>2725</v>
      </c>
      <c r="I149" s="1" t="s">
        <v>2726</v>
      </c>
    </row>
    <row r="150" spans="1:10" x14ac:dyDescent="0.35">
      <c r="A150" s="2" t="s">
        <v>2345</v>
      </c>
      <c r="B150" s="2" t="s">
        <v>3260</v>
      </c>
      <c r="C150" s="43">
        <v>1</v>
      </c>
      <c r="D150" s="1" t="s">
        <v>63</v>
      </c>
      <c r="E150" s="1" t="s">
        <v>64</v>
      </c>
      <c r="F150" s="1" t="str">
        <f>UnitControlCenter!$B$35</f>
        <v>quads / year</v>
      </c>
      <c r="G150" s="1" t="s">
        <v>3261</v>
      </c>
    </row>
    <row r="151" spans="1:10" ht="217.5" x14ac:dyDescent="0.35">
      <c r="A151" s="2" t="s">
        <v>2345</v>
      </c>
      <c r="B151" s="2" t="s">
        <v>2727</v>
      </c>
      <c r="C151" s="43">
        <v>1</v>
      </c>
      <c r="D151" s="1" t="s">
        <v>65</v>
      </c>
      <c r="E151" s="1" t="s">
        <v>66</v>
      </c>
      <c r="F151" s="1" t="str">
        <f>UnitControlCenter!$B$35</f>
        <v>quads / year</v>
      </c>
      <c r="G151" s="1" t="s">
        <v>3041</v>
      </c>
      <c r="H151" s="1" t="s">
        <v>3042</v>
      </c>
      <c r="I151" s="208" t="s">
        <v>3043</v>
      </c>
      <c r="J151" s="208"/>
    </row>
    <row r="152" spans="1:10" ht="72.5" x14ac:dyDescent="0.35">
      <c r="A152" s="2" t="s">
        <v>2345</v>
      </c>
      <c r="B152" s="2" t="s">
        <v>2728</v>
      </c>
      <c r="C152" s="43">
        <v>1</v>
      </c>
      <c r="D152" s="1" t="s">
        <v>65</v>
      </c>
      <c r="E152" s="1" t="s">
        <v>66</v>
      </c>
      <c r="F152" s="1" t="str">
        <f>UnitControlCenter!$B$35</f>
        <v>quads / year</v>
      </c>
      <c r="G152" s="1" t="s">
        <v>2724</v>
      </c>
      <c r="H152" s="1" t="s">
        <v>2725</v>
      </c>
      <c r="I152" s="1" t="s">
        <v>2726</v>
      </c>
    </row>
    <row r="153" spans="1:10" x14ac:dyDescent="0.35">
      <c r="A153" s="2" t="s">
        <v>2345</v>
      </c>
      <c r="B153" s="2" t="s">
        <v>3262</v>
      </c>
      <c r="C153" s="43">
        <v>1</v>
      </c>
      <c r="D153" s="1" t="s">
        <v>63</v>
      </c>
      <c r="E153" s="1" t="s">
        <v>64</v>
      </c>
      <c r="F153" s="1" t="str">
        <f>UnitControlCenter!$B$35</f>
        <v>quads / year</v>
      </c>
      <c r="G153" s="1" t="s">
        <v>3263</v>
      </c>
    </row>
    <row r="154" spans="1:10" ht="130.5" x14ac:dyDescent="0.35">
      <c r="A154" s="2" t="s">
        <v>2345</v>
      </c>
      <c r="B154" s="2" t="s">
        <v>3506</v>
      </c>
      <c r="C154" s="43">
        <v>1</v>
      </c>
      <c r="D154" s="1" t="s">
        <v>65</v>
      </c>
      <c r="E154" s="1" t="s">
        <v>66</v>
      </c>
      <c r="F154" s="1" t="str">
        <f>UnitControlCenter!$B$35</f>
        <v>quads / year</v>
      </c>
      <c r="G154" s="1" t="s">
        <v>3643</v>
      </c>
      <c r="H154" s="1" t="s">
        <v>3510</v>
      </c>
      <c r="I154" s="1" t="s">
        <v>3511</v>
      </c>
    </row>
    <row r="155" spans="1:10" s="193" customFormat="1" ht="87.5" thickBot="1" x14ac:dyDescent="0.4">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61" x14ac:dyDescent="0.3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3.5" x14ac:dyDescent="0.35">
      <c r="A157" s="2" t="s">
        <v>2805</v>
      </c>
      <c r="B157" s="2" t="s">
        <v>2391</v>
      </c>
      <c r="C157" s="43">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29" x14ac:dyDescent="0.35">
      <c r="A159" s="2" t="s">
        <v>2805</v>
      </c>
      <c r="B159" s="2" t="s">
        <v>2393</v>
      </c>
      <c r="C159" s="43">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3.5" x14ac:dyDescent="0.35">
      <c r="A161" s="2" t="s">
        <v>2805</v>
      </c>
      <c r="B161" s="2" t="s">
        <v>2804</v>
      </c>
      <c r="C161" s="43">
        <v>1</v>
      </c>
      <c r="D161" s="1" t="s">
        <v>65</v>
      </c>
      <c r="E161" s="1" t="s">
        <v>66</v>
      </c>
      <c r="F161" s="1" t="str">
        <f>UnitControlCenter!$B$3</f>
        <v>million metric tons / year</v>
      </c>
      <c r="G161" s="1" t="s">
        <v>2842</v>
      </c>
      <c r="H161" s="1" t="s">
        <v>2806</v>
      </c>
      <c r="I161" s="1" t="s">
        <v>2807</v>
      </c>
    </row>
    <row r="162" spans="1:10" ht="29" x14ac:dyDescent="0.35">
      <c r="A162" s="2" t="s">
        <v>2805</v>
      </c>
      <c r="B162" s="2" t="s">
        <v>3321</v>
      </c>
      <c r="C162" s="43">
        <v>1</v>
      </c>
      <c r="D162" s="1" t="s">
        <v>65</v>
      </c>
      <c r="E162" s="1" t="s">
        <v>66</v>
      </c>
      <c r="F162" s="1" t="str">
        <f>UnitControlCenter!$B$3</f>
        <v>million metric tons / year</v>
      </c>
      <c r="G162" s="1" t="s">
        <v>3415</v>
      </c>
      <c r="H162" s="1" t="s">
        <v>3315</v>
      </c>
      <c r="I162" s="1" t="s">
        <v>3318</v>
      </c>
    </row>
    <row r="163" spans="1:10" ht="232" x14ac:dyDescent="0.3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05" thickBot="1" x14ac:dyDescent="0.4">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43.5" x14ac:dyDescent="0.35">
      <c r="A165" s="2" t="s">
        <v>3443</v>
      </c>
      <c r="B165" s="2" t="s">
        <v>3444</v>
      </c>
      <c r="C165" s="43">
        <v>1</v>
      </c>
      <c r="D165" s="1" t="s">
        <v>65</v>
      </c>
      <c r="E165" s="1" t="s">
        <v>66</v>
      </c>
      <c r="F165" s="1" t="str">
        <f>UnitControlCenter!$B$35</f>
        <v>quads / year</v>
      </c>
      <c r="G165" s="1" t="s">
        <v>2356</v>
      </c>
      <c r="H165" s="1" t="s">
        <v>2357</v>
      </c>
      <c r="I165" s="1" t="s">
        <v>2584</v>
      </c>
    </row>
    <row r="166" spans="1:10" s="2" customFormat="1" ht="29" x14ac:dyDescent="0.35">
      <c r="A166" s="2" t="s">
        <v>3443</v>
      </c>
      <c r="B166" s="2" t="s">
        <v>3445</v>
      </c>
      <c r="C166" s="43">
        <v>1</v>
      </c>
      <c r="D166" s="2" t="s">
        <v>65</v>
      </c>
      <c r="E166" s="2" t="s">
        <v>66</v>
      </c>
      <c r="F166" s="2" t="str">
        <f>UnitControlCenter!$B$35</f>
        <v>quads / year</v>
      </c>
      <c r="G166" s="2" t="s">
        <v>2374</v>
      </c>
      <c r="H166" s="2" t="s">
        <v>2358</v>
      </c>
      <c r="I166" s="2" t="s">
        <v>2359</v>
      </c>
    </row>
    <row r="167" spans="1:10" ht="72.5" x14ac:dyDescent="0.3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35">
      <c r="A168" s="2" t="s">
        <v>3443</v>
      </c>
      <c r="B168" s="2" t="s">
        <v>3447</v>
      </c>
      <c r="C168" s="43">
        <v>1</v>
      </c>
      <c r="D168" s="2" t="s">
        <v>63</v>
      </c>
      <c r="E168" s="2" t="s">
        <v>64</v>
      </c>
      <c r="F168" s="2" t="str">
        <f>UnitControlCenter!$B$35</f>
        <v>quads / year</v>
      </c>
      <c r="G168" s="2" t="s">
        <v>3264</v>
      </c>
    </row>
    <row r="169" spans="1:10" ht="174" x14ac:dyDescent="0.3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32.5" thickBot="1" x14ac:dyDescent="0.4">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87" x14ac:dyDescent="0.35">
      <c r="A171" s="2" t="s">
        <v>2412</v>
      </c>
      <c r="B171" s="2" t="s">
        <v>2413</v>
      </c>
      <c r="C171" s="43">
        <v>1</v>
      </c>
      <c r="D171" s="1" t="s">
        <v>65</v>
      </c>
      <c r="E171" s="1" t="s">
        <v>66</v>
      </c>
      <c r="F171" s="1" t="str">
        <f>UnitControlCenter!$B$35</f>
        <v>quads / year</v>
      </c>
      <c r="G171" s="1" t="s">
        <v>3620</v>
      </c>
      <c r="H171" s="1" t="s">
        <v>3619</v>
      </c>
      <c r="I171" s="1" t="s">
        <v>3618</v>
      </c>
    </row>
    <row r="172" spans="1:10" ht="72.5" x14ac:dyDescent="0.35">
      <c r="A172" s="2" t="s">
        <v>2412</v>
      </c>
      <c r="B172" s="2" t="s">
        <v>2414</v>
      </c>
      <c r="C172" s="43">
        <v>1</v>
      </c>
      <c r="D172" s="1" t="s">
        <v>65</v>
      </c>
      <c r="E172" s="1" t="s">
        <v>66</v>
      </c>
      <c r="F172" s="1" t="str">
        <f>UnitControlCenter!$B$35</f>
        <v>quads / year</v>
      </c>
      <c r="G172" s="1" t="s">
        <v>3621</v>
      </c>
      <c r="H172" s="1" t="s">
        <v>3256</v>
      </c>
      <c r="I172" s="1" t="s">
        <v>3257</v>
      </c>
    </row>
    <row r="173" spans="1:10" ht="72.5" x14ac:dyDescent="0.35">
      <c r="A173" s="2" t="s">
        <v>2412</v>
      </c>
      <c r="B173" s="2" t="s">
        <v>3616</v>
      </c>
      <c r="C173" s="43">
        <v>1</v>
      </c>
      <c r="D173" s="1" t="s">
        <v>65</v>
      </c>
      <c r="E173" s="1" t="s">
        <v>66</v>
      </c>
      <c r="F173" s="1" t="str">
        <f>UnitControlCenter!$B$35</f>
        <v>quads / year</v>
      </c>
      <c r="G173" s="1" t="s">
        <v>3630</v>
      </c>
      <c r="H173" s="1" t="s">
        <v>3622</v>
      </c>
      <c r="I173" s="43" t="s">
        <v>3623</v>
      </c>
    </row>
    <row r="174" spans="1:10" ht="58" x14ac:dyDescent="0.35">
      <c r="A174" s="2" t="s">
        <v>2412</v>
      </c>
      <c r="B174" s="2" t="s">
        <v>3617</v>
      </c>
      <c r="C174" s="43">
        <v>1</v>
      </c>
      <c r="D174" s="1" t="s">
        <v>65</v>
      </c>
      <c r="E174" s="1" t="s">
        <v>66</v>
      </c>
      <c r="F174" s="1" t="str">
        <f>UnitControlCenter!$B$35</f>
        <v>quads / year</v>
      </c>
      <c r="G174" s="1" t="s">
        <v>3819</v>
      </c>
      <c r="H174" s="1" t="s">
        <v>3818</v>
      </c>
      <c r="I174" s="1" t="s">
        <v>3817</v>
      </c>
    </row>
    <row r="175" spans="1:10" x14ac:dyDescent="0.35">
      <c r="A175" s="2" t="s">
        <v>2412</v>
      </c>
      <c r="B175" s="2" t="s">
        <v>2861</v>
      </c>
      <c r="C175" s="43">
        <v>0</v>
      </c>
      <c r="D175" s="1" t="s">
        <v>63</v>
      </c>
      <c r="E175" s="1" t="s">
        <v>64</v>
      </c>
      <c r="F175" s="1" t="str">
        <f>UnitControlCenter!$B$36</f>
        <v>thousand BTU / 2024 dollar</v>
      </c>
      <c r="G175" s="1" t="s">
        <v>2816</v>
      </c>
    </row>
    <row r="176" spans="1:10" x14ac:dyDescent="0.35">
      <c r="A176" s="2" t="s">
        <v>2412</v>
      </c>
      <c r="B176" s="2" t="s">
        <v>2415</v>
      </c>
      <c r="C176" s="43">
        <v>1</v>
      </c>
      <c r="D176" s="1" t="s">
        <v>63</v>
      </c>
      <c r="E176" s="1" t="s">
        <v>64</v>
      </c>
      <c r="F176" s="1" t="str">
        <f>UnitControlCenter!$B$21</f>
        <v>terawatt-hours (TWh) / year</v>
      </c>
      <c r="G176" s="1" t="s">
        <v>2316</v>
      </c>
    </row>
    <row r="177" spans="1:10" x14ac:dyDescent="0.35">
      <c r="A177" s="2" t="s">
        <v>2412</v>
      </c>
      <c r="B177" s="2" t="s">
        <v>2416</v>
      </c>
      <c r="C177" s="43">
        <v>1</v>
      </c>
      <c r="D177" s="1" t="s">
        <v>63</v>
      </c>
      <c r="E177" s="1" t="s">
        <v>64</v>
      </c>
      <c r="F177" s="1" t="str">
        <f>UnitControlCenter!$B$37</f>
        <v>millions of short tons / year</v>
      </c>
      <c r="G177" s="1" t="s">
        <v>2315</v>
      </c>
    </row>
    <row r="178" spans="1:10" x14ac:dyDescent="0.35">
      <c r="A178" s="2" t="s">
        <v>2412</v>
      </c>
      <c r="B178" s="2" t="s">
        <v>2417</v>
      </c>
      <c r="C178" s="43">
        <v>1</v>
      </c>
      <c r="D178" s="1" t="s">
        <v>63</v>
      </c>
      <c r="E178" s="1" t="s">
        <v>64</v>
      </c>
      <c r="F178" s="1" t="str">
        <f>UnitControlCenter!$B$37</f>
        <v>millions of short tons / year</v>
      </c>
      <c r="G178" s="1" t="s">
        <v>2314</v>
      </c>
    </row>
    <row r="179" spans="1:10" x14ac:dyDescent="0.35">
      <c r="A179" s="2" t="s">
        <v>2412</v>
      </c>
      <c r="B179" s="2" t="s">
        <v>2418</v>
      </c>
      <c r="C179" s="43">
        <v>1</v>
      </c>
      <c r="D179" s="1" t="s">
        <v>63</v>
      </c>
      <c r="E179" s="1" t="s">
        <v>64</v>
      </c>
      <c r="F179" s="1" t="str">
        <f>UnitControlCenter!$B$38</f>
        <v>trillion cubic feet / year</v>
      </c>
      <c r="G179" s="1" t="s">
        <v>2313</v>
      </c>
    </row>
    <row r="180" spans="1:10" x14ac:dyDescent="0.35">
      <c r="A180" s="2" t="s">
        <v>2412</v>
      </c>
      <c r="B180" s="2" t="s">
        <v>2419</v>
      </c>
      <c r="C180" s="43">
        <v>1</v>
      </c>
      <c r="D180" s="1" t="s">
        <v>63</v>
      </c>
      <c r="E180" s="1" t="s">
        <v>64</v>
      </c>
      <c r="F180" s="1" t="str">
        <f>UnitControlCenter!$B$39</f>
        <v>million barrels of oil / year</v>
      </c>
      <c r="G180" s="1" t="s">
        <v>2312</v>
      </c>
    </row>
    <row r="181" spans="1:10" x14ac:dyDescent="0.35">
      <c r="A181" s="2" t="s">
        <v>2412</v>
      </c>
      <c r="B181" s="2" t="s">
        <v>2420</v>
      </c>
      <c r="C181" s="43">
        <v>1</v>
      </c>
      <c r="D181" s="1" t="s">
        <v>63</v>
      </c>
      <c r="E181" s="1" t="s">
        <v>64</v>
      </c>
      <c r="F181" s="1" t="str">
        <f>UnitControlCenter!$B$39</f>
        <v>million barrels of oil / year</v>
      </c>
      <c r="G181" s="1" t="s">
        <v>2362</v>
      </c>
    </row>
    <row r="182" spans="1:10" x14ac:dyDescent="0.35">
      <c r="A182" s="2" t="s">
        <v>2412</v>
      </c>
      <c r="B182" s="2" t="s">
        <v>2421</v>
      </c>
      <c r="C182" s="43">
        <v>1</v>
      </c>
      <c r="D182" s="1" t="s">
        <v>63</v>
      </c>
      <c r="E182" s="1" t="s">
        <v>64</v>
      </c>
      <c r="F182" s="1" t="str">
        <f>UnitControlCenter!$B$37</f>
        <v>millions of short tons / year</v>
      </c>
      <c r="G182" s="1" t="s">
        <v>2363</v>
      </c>
    </row>
    <row r="183" spans="1:10" ht="29" x14ac:dyDescent="0.35">
      <c r="A183" s="2" t="s">
        <v>2412</v>
      </c>
      <c r="B183" s="2" t="s">
        <v>2626</v>
      </c>
      <c r="C183" s="43">
        <v>1</v>
      </c>
      <c r="D183" s="1" t="s">
        <v>63</v>
      </c>
      <c r="E183" s="1" t="s">
        <v>64</v>
      </c>
      <c r="F183" s="1" t="str">
        <f>UnitControlCenter!$B$40</f>
        <v>million gallons / year</v>
      </c>
      <c r="G183" s="1" t="s">
        <v>2630</v>
      </c>
    </row>
    <row r="184" spans="1:10" ht="29" x14ac:dyDescent="0.35">
      <c r="A184" s="2" t="s">
        <v>2412</v>
      </c>
      <c r="B184" s="2" t="s">
        <v>2627</v>
      </c>
      <c r="C184" s="43">
        <v>1</v>
      </c>
      <c r="D184" s="1" t="s">
        <v>63</v>
      </c>
      <c r="E184" s="1" t="s">
        <v>64</v>
      </c>
      <c r="F184" s="1" t="str">
        <f>UnitControlCenter!$B$37</f>
        <v>millions of short tons / year</v>
      </c>
      <c r="G184" s="1" t="s">
        <v>2631</v>
      </c>
    </row>
    <row r="185" spans="1:10" ht="15" thickBot="1" x14ac:dyDescent="0.4">
      <c r="A185" s="192" t="s">
        <v>2412</v>
      </c>
      <c r="B185" s="192" t="s">
        <v>2628</v>
      </c>
      <c r="C185" s="199">
        <v>1</v>
      </c>
      <c r="D185" s="193" t="s">
        <v>63</v>
      </c>
      <c r="E185" s="193" t="s">
        <v>64</v>
      </c>
      <c r="F185" s="193" t="str">
        <f>UnitControlCenter!$B$6</f>
        <v>thousand metric tons / year</v>
      </c>
      <c r="G185" s="193" t="s">
        <v>2632</v>
      </c>
      <c r="H185" s="193"/>
      <c r="I185" s="193"/>
      <c r="J185" s="193"/>
    </row>
    <row r="186" spans="1:10" ht="58" x14ac:dyDescent="0.35">
      <c r="A186" s="2" t="s">
        <v>3324</v>
      </c>
      <c r="B186" s="2" t="s">
        <v>3351</v>
      </c>
      <c r="C186" s="43">
        <v>1</v>
      </c>
      <c r="D186" s="1" t="s">
        <v>65</v>
      </c>
      <c r="E186" s="1" t="s">
        <v>66</v>
      </c>
      <c r="F186" s="1" t="str">
        <f>UnitControlCenter!$B$41</f>
        <v>trillion BTU / year</v>
      </c>
      <c r="G186" s="1" t="s">
        <v>2637</v>
      </c>
      <c r="H186" s="1" t="s">
        <v>2638</v>
      </c>
      <c r="I186" s="1" t="s">
        <v>2639</v>
      </c>
    </row>
    <row r="187" spans="1:10" ht="58" x14ac:dyDescent="0.35">
      <c r="A187" s="2" t="s">
        <v>3324</v>
      </c>
      <c r="B187" s="2" t="s">
        <v>3352</v>
      </c>
      <c r="C187" s="43">
        <v>1</v>
      </c>
      <c r="D187" s="1" t="s">
        <v>65</v>
      </c>
      <c r="E187" s="1" t="s">
        <v>66</v>
      </c>
      <c r="F187" s="1" t="str">
        <f>UnitControlCenter!$B$41</f>
        <v>trillion BTU / year</v>
      </c>
      <c r="G187" s="1" t="s">
        <v>2640</v>
      </c>
      <c r="H187" s="1" t="s">
        <v>2638</v>
      </c>
      <c r="I187" s="1" t="s">
        <v>2639</v>
      </c>
    </row>
    <row r="188" spans="1:10" ht="58" x14ac:dyDescent="0.35">
      <c r="A188" s="2" t="s">
        <v>3324</v>
      </c>
      <c r="B188" s="2" t="s">
        <v>3353</v>
      </c>
      <c r="C188" s="43">
        <v>1</v>
      </c>
      <c r="D188" s="1" t="s">
        <v>65</v>
      </c>
      <c r="E188" s="1" t="s">
        <v>66</v>
      </c>
      <c r="F188" s="1" t="str">
        <f>UnitControlCenter!$B$9</f>
        <v>billion 2024 dollars / year</v>
      </c>
      <c r="G188" s="1" t="s">
        <v>2641</v>
      </c>
      <c r="H188" s="1" t="s">
        <v>2638</v>
      </c>
      <c r="I188" s="1" t="s">
        <v>2639</v>
      </c>
    </row>
    <row r="189" spans="1:10" ht="72.5" x14ac:dyDescent="0.35">
      <c r="A189" s="2" t="s">
        <v>3324</v>
      </c>
      <c r="B189" s="2" t="s">
        <v>3354</v>
      </c>
      <c r="C189" s="43">
        <v>1</v>
      </c>
      <c r="D189" s="1" t="s">
        <v>65</v>
      </c>
      <c r="E189" s="1" t="s">
        <v>66</v>
      </c>
      <c r="F189" s="1" t="str">
        <f>UnitControlCenter!$B$9</f>
        <v>billion 2024 dollars / year</v>
      </c>
      <c r="G189" s="1" t="s">
        <v>2642</v>
      </c>
      <c r="H189" s="1" t="s">
        <v>2638</v>
      </c>
      <c r="I189" s="1" t="s">
        <v>2639</v>
      </c>
    </row>
    <row r="190" spans="1:10" ht="43.5" x14ac:dyDescent="0.35">
      <c r="A190" s="2" t="s">
        <v>3324</v>
      </c>
      <c r="B190" s="2" t="s">
        <v>3355</v>
      </c>
      <c r="C190" s="43">
        <v>1</v>
      </c>
      <c r="D190" s="1" t="s">
        <v>65</v>
      </c>
      <c r="E190" s="1" t="s">
        <v>66</v>
      </c>
      <c r="F190" s="1" t="str">
        <f>UnitControlCenter!B3</f>
        <v>million metric tons / year</v>
      </c>
      <c r="G190" s="1" t="s">
        <v>2884</v>
      </c>
      <c r="H190" s="1" t="s">
        <v>2882</v>
      </c>
      <c r="I190" s="1" t="s">
        <v>2883</v>
      </c>
    </row>
    <row r="191" spans="1:10" ht="58" x14ac:dyDescent="0.35">
      <c r="A191" s="2" t="s">
        <v>3324</v>
      </c>
      <c r="B191" s="2" t="s">
        <v>3356</v>
      </c>
      <c r="C191" s="43">
        <v>1</v>
      </c>
      <c r="D191" s="1" t="s">
        <v>65</v>
      </c>
      <c r="E191" s="1" t="s">
        <v>66</v>
      </c>
      <c r="F191" s="1" t="str">
        <f>UnitControlCenter!B3</f>
        <v>million metric tons / year</v>
      </c>
      <c r="G191" s="1" t="s">
        <v>2885</v>
      </c>
      <c r="H191" s="1" t="s">
        <v>2882</v>
      </c>
      <c r="I191" s="1" t="s">
        <v>2883</v>
      </c>
    </row>
    <row r="192" spans="1:10" ht="58" x14ac:dyDescent="0.35">
      <c r="A192" s="2" t="s">
        <v>3324</v>
      </c>
      <c r="B192" s="2" t="s">
        <v>3357</v>
      </c>
      <c r="C192" s="43">
        <v>1</v>
      </c>
      <c r="D192" s="1" t="s">
        <v>65</v>
      </c>
      <c r="E192" s="1" t="s">
        <v>66</v>
      </c>
      <c r="F192" s="1" t="str">
        <f>UnitControlCenter!$B$41</f>
        <v>trillion BTU / year</v>
      </c>
      <c r="G192" s="1" t="s">
        <v>2719</v>
      </c>
      <c r="H192" s="1" t="s">
        <v>2714</v>
      </c>
      <c r="I192" s="1" t="s">
        <v>2715</v>
      </c>
    </row>
    <row r="193" spans="1:10" ht="72.5" x14ac:dyDescent="0.35">
      <c r="A193" s="2" t="s">
        <v>3324</v>
      </c>
      <c r="B193" s="2" t="s">
        <v>3358</v>
      </c>
      <c r="C193" s="43">
        <v>1</v>
      </c>
      <c r="D193" s="1" t="s">
        <v>65</v>
      </c>
      <c r="E193" s="1" t="s">
        <v>66</v>
      </c>
      <c r="F193" s="1" t="str">
        <f>UnitControlCenter!$B$41</f>
        <v>trillion BTU / year</v>
      </c>
      <c r="G193" s="1" t="s">
        <v>2720</v>
      </c>
      <c r="H193" s="1" t="s">
        <v>2714</v>
      </c>
      <c r="I193" s="1" t="s">
        <v>2716</v>
      </c>
    </row>
    <row r="194" spans="1:10" ht="72.5" x14ac:dyDescent="0.35">
      <c r="A194" s="2" t="s">
        <v>3324</v>
      </c>
      <c r="B194" s="2" t="s">
        <v>3359</v>
      </c>
      <c r="C194" s="43">
        <v>1</v>
      </c>
      <c r="D194" s="1" t="s">
        <v>65</v>
      </c>
      <c r="E194" s="1" t="s">
        <v>66</v>
      </c>
      <c r="F194" s="1" t="str">
        <f>UnitControlCenter!$B$9</f>
        <v>billion 2024 dollars / year</v>
      </c>
      <c r="G194" s="1" t="s">
        <v>2721</v>
      </c>
      <c r="H194" s="1" t="s">
        <v>2714</v>
      </c>
      <c r="I194" s="1" t="s">
        <v>2717</v>
      </c>
    </row>
    <row r="195" spans="1:10" ht="87" x14ac:dyDescent="0.35">
      <c r="A195" s="2" t="s">
        <v>3324</v>
      </c>
      <c r="B195" s="2" t="s">
        <v>3360</v>
      </c>
      <c r="C195" s="43">
        <v>1</v>
      </c>
      <c r="D195" s="1" t="s">
        <v>65</v>
      </c>
      <c r="E195" s="1" t="s">
        <v>66</v>
      </c>
      <c r="F195" s="1" t="str">
        <f>UnitControlCenter!$B$9</f>
        <v>billion 2024 dollars / year</v>
      </c>
      <c r="G195" s="1" t="s">
        <v>2722</v>
      </c>
      <c r="H195" s="1" t="s">
        <v>2714</v>
      </c>
      <c r="I195" s="1" t="s">
        <v>2718</v>
      </c>
    </row>
    <row r="196" spans="1:10" ht="101.5" x14ac:dyDescent="0.35">
      <c r="A196" s="2" t="s">
        <v>3324</v>
      </c>
      <c r="B196" s="2" t="s">
        <v>3361</v>
      </c>
      <c r="C196" s="43">
        <v>1</v>
      </c>
      <c r="D196" s="1" t="s">
        <v>65</v>
      </c>
      <c r="E196" s="1" t="s">
        <v>66</v>
      </c>
      <c r="F196" s="1" t="str">
        <f>UnitControlCenter!$B$35</f>
        <v>quads / year</v>
      </c>
      <c r="G196" s="1" t="s">
        <v>2747</v>
      </c>
      <c r="H196" s="1" t="s">
        <v>2749</v>
      </c>
      <c r="I196" s="1" t="s">
        <v>2750</v>
      </c>
    </row>
    <row r="197" spans="1:10" ht="116" x14ac:dyDescent="0.35">
      <c r="A197" s="2" t="s">
        <v>3324</v>
      </c>
      <c r="B197" s="2" t="s">
        <v>3362</v>
      </c>
      <c r="C197" s="43">
        <v>1</v>
      </c>
      <c r="D197" s="1" t="s">
        <v>65</v>
      </c>
      <c r="E197" s="1" t="s">
        <v>66</v>
      </c>
      <c r="F197" s="1" t="str">
        <f>UnitControlCenter!$B$35</f>
        <v>quads / year</v>
      </c>
      <c r="G197" s="1" t="s">
        <v>2748</v>
      </c>
      <c r="H197" s="1" t="s">
        <v>2749</v>
      </c>
      <c r="I197" s="1" t="s">
        <v>2750</v>
      </c>
    </row>
    <row r="198" spans="1:10" ht="101.5" customHeight="1" x14ac:dyDescent="0.35">
      <c r="A198" s="2" t="s">
        <v>3324</v>
      </c>
      <c r="B198" s="2" t="s">
        <v>3653</v>
      </c>
      <c r="C198" s="43">
        <v>1</v>
      </c>
      <c r="D198" s="1" t="s">
        <v>65</v>
      </c>
      <c r="E198" s="1" t="s">
        <v>66</v>
      </c>
      <c r="F198" s="1" t="s">
        <v>351</v>
      </c>
      <c r="G198" s="1" t="s">
        <v>3745</v>
      </c>
      <c r="H198" s="1" t="s">
        <v>3746</v>
      </c>
      <c r="I198" s="1" t="s">
        <v>3759</v>
      </c>
    </row>
    <row r="199" spans="1:10" ht="203" x14ac:dyDescent="0.3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32" x14ac:dyDescent="0.3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03" x14ac:dyDescent="0.3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32" x14ac:dyDescent="0.3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188.5" x14ac:dyDescent="0.3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17.5" x14ac:dyDescent="0.3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46.5" x14ac:dyDescent="0.3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276" thickBot="1" x14ac:dyDescent="0.4">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2.5" x14ac:dyDescent="0.35">
      <c r="A207" s="2" t="s">
        <v>2346</v>
      </c>
      <c r="B207" s="2" t="s">
        <v>93</v>
      </c>
      <c r="C207" s="43">
        <v>1</v>
      </c>
      <c r="D207" s="1" t="s">
        <v>65</v>
      </c>
      <c r="E207" s="1" t="s">
        <v>2352</v>
      </c>
      <c r="F207" s="1" t="str">
        <f>UnitControlCenter!$B$27</f>
        <v>2024 dollars / megawatt-hour (MWh)</v>
      </c>
      <c r="G207" s="1" t="s">
        <v>3281</v>
      </c>
      <c r="H207" s="1" t="s">
        <v>3280</v>
      </c>
      <c r="I207" s="1" t="s">
        <v>3624</v>
      </c>
    </row>
    <row r="208" spans="1:10" ht="43.5" x14ac:dyDescent="0.3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35">
      <c r="A209" s="2" t="s">
        <v>2346</v>
      </c>
      <c r="B209" s="2" t="s">
        <v>442</v>
      </c>
      <c r="C209" s="43">
        <v>1</v>
      </c>
      <c r="D209" s="1" t="s">
        <v>65</v>
      </c>
      <c r="E209" s="1" t="s">
        <v>2352</v>
      </c>
      <c r="F209" s="1" t="str">
        <f>UnitControlCenter!$B$42</f>
        <v>2024 dollars / short ton</v>
      </c>
      <c r="G209" s="1" t="s">
        <v>2365</v>
      </c>
      <c r="H209" s="1" t="s">
        <v>340</v>
      </c>
      <c r="I209" s="1" t="s">
        <v>2537</v>
      </c>
    </row>
    <row r="210" spans="1:10" ht="87" x14ac:dyDescent="0.3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35">
      <c r="A211" s="2" t="s">
        <v>2346</v>
      </c>
      <c r="B211" s="2" t="s">
        <v>95</v>
      </c>
      <c r="C211" s="43">
        <v>1</v>
      </c>
      <c r="D211" s="1" t="s">
        <v>65</v>
      </c>
      <c r="E211" s="1" t="s">
        <v>2352</v>
      </c>
      <c r="F211" s="1" t="str">
        <f>UnitControlCenter!$B$44</f>
        <v>2024 dollars / gallon</v>
      </c>
      <c r="G211" s="1" t="s">
        <v>2367</v>
      </c>
      <c r="H211" s="1" t="s">
        <v>335</v>
      </c>
      <c r="I211" s="43">
        <v>969696</v>
      </c>
      <c r="J211" s="43"/>
    </row>
    <row r="212" spans="1:10" ht="72.5" x14ac:dyDescent="0.35">
      <c r="A212" s="2" t="s">
        <v>2346</v>
      </c>
      <c r="B212" s="2" t="s">
        <v>96</v>
      </c>
      <c r="C212" s="43">
        <v>1</v>
      </c>
      <c r="D212" s="1" t="s">
        <v>65</v>
      </c>
      <c r="E212" s="1" t="s">
        <v>2352</v>
      </c>
      <c r="F212" s="1" t="str">
        <f>UnitControlCenter!$B$44</f>
        <v>2024 dollars / gallon</v>
      </c>
      <c r="G212" s="1" t="s">
        <v>2645</v>
      </c>
      <c r="H212" s="1" t="s">
        <v>2643</v>
      </c>
      <c r="I212" s="1" t="s">
        <v>2644</v>
      </c>
    </row>
    <row r="213" spans="1:10" ht="58" x14ac:dyDescent="0.35">
      <c r="A213" s="2" t="s">
        <v>2346</v>
      </c>
      <c r="B213" s="2" t="s">
        <v>92</v>
      </c>
      <c r="C213" s="43">
        <v>1</v>
      </c>
      <c r="D213" s="1" t="s">
        <v>65</v>
      </c>
      <c r="E213" s="1" t="s">
        <v>2352</v>
      </c>
      <c r="F213" s="1" t="str">
        <f>UnitControlCenter!$B$42</f>
        <v>2024 dollars / short ton</v>
      </c>
      <c r="G213" s="1" t="s">
        <v>2646</v>
      </c>
      <c r="H213" s="1" t="s">
        <v>2647</v>
      </c>
      <c r="I213" s="1" t="s">
        <v>2648</v>
      </c>
    </row>
    <row r="214" spans="1:10" ht="58" x14ac:dyDescent="0.35">
      <c r="A214" s="2" t="s">
        <v>2346</v>
      </c>
      <c r="B214" s="2" t="s">
        <v>2587</v>
      </c>
      <c r="C214" s="43">
        <v>1</v>
      </c>
      <c r="D214" s="1" t="s">
        <v>65</v>
      </c>
      <c r="E214" s="1" t="s">
        <v>2352</v>
      </c>
      <c r="F214" s="1" t="str">
        <f>UnitControlCenter!$B$45</f>
        <v>2024 dollars / barrel of oil</v>
      </c>
      <c r="G214" s="1" t="s">
        <v>2711</v>
      </c>
      <c r="H214" s="1" t="s">
        <v>2712</v>
      </c>
      <c r="I214" s="1" t="s">
        <v>2713</v>
      </c>
    </row>
    <row r="215" spans="1:10" ht="58" x14ac:dyDescent="0.35">
      <c r="A215" s="2" t="s">
        <v>2346</v>
      </c>
      <c r="B215" s="2" t="s">
        <v>2649</v>
      </c>
      <c r="C215" s="43">
        <v>1</v>
      </c>
      <c r="D215" s="1" t="s">
        <v>65</v>
      </c>
      <c r="E215" s="1" t="s">
        <v>2352</v>
      </c>
      <c r="F215" s="1" t="str">
        <f>UnitControlCenter!$B$44</f>
        <v>2024 dollars / gallon</v>
      </c>
      <c r="G215" s="1" t="s">
        <v>2653</v>
      </c>
      <c r="H215" s="1" t="s">
        <v>2364</v>
      </c>
      <c r="I215" s="1" t="s">
        <v>2583</v>
      </c>
    </row>
    <row r="216" spans="1:10" ht="29.5" thickBot="1" x14ac:dyDescent="0.4">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35">
      <c r="A217" s="2" t="s">
        <v>2347</v>
      </c>
      <c r="B217" s="2" t="s">
        <v>3457</v>
      </c>
      <c r="C217" s="43">
        <v>1</v>
      </c>
      <c r="D217" s="1" t="s">
        <v>63</v>
      </c>
      <c r="E217" s="1" t="s">
        <v>64</v>
      </c>
      <c r="F217" s="1" t="str">
        <f>UnitControlCenter!$B$47</f>
        <v>2024 dollars / kilowatt-hour (kWh)</v>
      </c>
      <c r="G217" s="1" t="s">
        <v>2368</v>
      </c>
    </row>
    <row r="218" spans="1:10" ht="29" x14ac:dyDescent="0.3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x14ac:dyDescent="0.35">
      <c r="A219" s="2" t="s">
        <v>2347</v>
      </c>
      <c r="B219" s="2" t="s">
        <v>2349</v>
      </c>
      <c r="C219" s="43">
        <v>1</v>
      </c>
      <c r="D219" s="1" t="s">
        <v>63</v>
      </c>
      <c r="E219" s="1" t="s">
        <v>64</v>
      </c>
      <c r="F219" s="1" t="str">
        <f>UnitControlCenter!$B$50</f>
        <v>million 2024 dollars / megawatt (MW)</v>
      </c>
      <c r="G219" s="1" t="s">
        <v>2369</v>
      </c>
    </row>
    <row r="220" spans="1:10" x14ac:dyDescent="0.35">
      <c r="A220" s="2" t="s">
        <v>2347</v>
      </c>
      <c r="B220" s="2" t="s">
        <v>2350</v>
      </c>
      <c r="C220" s="43">
        <v>1</v>
      </c>
      <c r="D220" s="1" t="s">
        <v>63</v>
      </c>
      <c r="E220" s="1" t="s">
        <v>64</v>
      </c>
      <c r="F220" s="1" t="str">
        <f>UnitControlCenter!$B$50</f>
        <v>million 2024 dollars / megawatt (MW)</v>
      </c>
      <c r="G220" s="1" t="s">
        <v>2370</v>
      </c>
    </row>
    <row r="221" spans="1:10" x14ac:dyDescent="0.35">
      <c r="A221" s="2" t="s">
        <v>2347</v>
      </c>
      <c r="B221" s="2" t="s">
        <v>2351</v>
      </c>
      <c r="C221" s="43">
        <v>1</v>
      </c>
      <c r="D221" s="1" t="s">
        <v>63</v>
      </c>
      <c r="E221" s="1" t="s">
        <v>64</v>
      </c>
      <c r="F221" s="1" t="str">
        <f>UnitControlCenter!$B$50</f>
        <v>million 2024 dollars / megawatt (MW)</v>
      </c>
      <c r="G221" s="1" t="s">
        <v>2371</v>
      </c>
    </row>
    <row r="222" spans="1:10" ht="29.5" thickBot="1" x14ac:dyDescent="0.4">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2532</v>
      </c>
      <c r="B1" s="169"/>
      <c r="C1" s="159"/>
      <c r="D1" s="159"/>
    </row>
    <row r="2" spans="1:5" x14ac:dyDescent="0.35">
      <c r="A2" s="9" t="s">
        <v>2496</v>
      </c>
      <c r="B2" s="170" t="s">
        <v>2497</v>
      </c>
      <c r="C2" s="9" t="s">
        <v>2498</v>
      </c>
      <c r="D2" s="9" t="s">
        <v>2499</v>
      </c>
    </row>
    <row r="3" spans="1:5" x14ac:dyDescent="0.35">
      <c r="A3" s="371" t="s">
        <v>3566</v>
      </c>
      <c r="B3" s="375" t="s">
        <v>3568</v>
      </c>
      <c r="C3" s="372"/>
      <c r="D3" s="374" t="s">
        <v>3567</v>
      </c>
    </row>
    <row r="4" spans="1:5" x14ac:dyDescent="0.35">
      <c r="A4" t="s">
        <v>2546</v>
      </c>
      <c r="B4" s="20" t="s">
        <v>2540</v>
      </c>
      <c r="C4" s="188"/>
      <c r="D4" s="376" t="s">
        <v>3569</v>
      </c>
      <c r="E4" t="s">
        <v>3572</v>
      </c>
    </row>
    <row r="5" spans="1:5" x14ac:dyDescent="0.35">
      <c r="A5" t="s">
        <v>3576</v>
      </c>
      <c r="B5" s="171" t="s">
        <v>3577</v>
      </c>
      <c r="C5" s="377"/>
      <c r="D5" s="376" t="s">
        <v>3571</v>
      </c>
      <c r="E5" t="s">
        <v>3575</v>
      </c>
    </row>
    <row r="6" spans="1:5" x14ac:dyDescent="0.35">
      <c r="A6" t="s">
        <v>3733</v>
      </c>
      <c r="B6" s="171" t="s">
        <v>3732</v>
      </c>
      <c r="C6" s="410"/>
      <c r="D6" s="407" t="s">
        <v>3726</v>
      </c>
    </row>
    <row r="7" spans="1:5" x14ac:dyDescent="0.35">
      <c r="A7" t="s">
        <v>3730</v>
      </c>
      <c r="B7" s="171" t="s">
        <v>3729</v>
      </c>
      <c r="C7" s="408"/>
      <c r="D7" s="407" t="s">
        <v>3727</v>
      </c>
    </row>
    <row r="8" spans="1:5" x14ac:dyDescent="0.35">
      <c r="A8" t="s">
        <v>3731</v>
      </c>
      <c r="B8" s="20">
        <v>6699</v>
      </c>
      <c r="C8" s="409"/>
      <c r="D8" s="407" t="s">
        <v>3728</v>
      </c>
    </row>
    <row r="9" spans="1:5" x14ac:dyDescent="0.35">
      <c r="A9" t="s">
        <v>3733</v>
      </c>
      <c r="B9" s="171" t="s">
        <v>3578</v>
      </c>
      <c r="C9" s="205"/>
      <c r="D9" t="s">
        <v>3582</v>
      </c>
    </row>
    <row r="10" spans="1:5" x14ac:dyDescent="0.35">
      <c r="A10" t="s">
        <v>3583</v>
      </c>
      <c r="B10" s="171" t="s">
        <v>3584</v>
      </c>
      <c r="C10" s="379"/>
      <c r="D10" s="378" t="s">
        <v>3557</v>
      </c>
    </row>
    <row r="11" spans="1:5" x14ac:dyDescent="0.35">
      <c r="A11" t="s">
        <v>2506</v>
      </c>
      <c r="B11" s="20" t="s">
        <v>2517</v>
      </c>
      <c r="C11" s="176"/>
      <c r="D11" t="s">
        <v>435</v>
      </c>
    </row>
    <row r="12" spans="1:5" x14ac:dyDescent="0.35">
      <c r="A12" t="s">
        <v>3541</v>
      </c>
      <c r="B12" s="20" t="s">
        <v>3540</v>
      </c>
      <c r="C12" s="362"/>
      <c r="D12" t="s">
        <v>3473</v>
      </c>
    </row>
    <row r="13" spans="1:5" x14ac:dyDescent="0.35">
      <c r="A13" t="s">
        <v>2514</v>
      </c>
      <c r="B13" s="171" t="s">
        <v>2515</v>
      </c>
      <c r="C13" s="175"/>
      <c r="D13" t="s">
        <v>92</v>
      </c>
    </row>
    <row r="14" spans="1:5" x14ac:dyDescent="0.35">
      <c r="A14" t="s">
        <v>2542</v>
      </c>
      <c r="B14" s="20" t="s">
        <v>2536</v>
      </c>
      <c r="C14" s="185"/>
      <c r="D14" t="s">
        <v>91</v>
      </c>
    </row>
    <row r="15" spans="1:5" x14ac:dyDescent="0.35">
      <c r="A15" t="s">
        <v>2521</v>
      </c>
      <c r="B15" s="20" t="s">
        <v>2537</v>
      </c>
      <c r="C15" s="180"/>
      <c r="D15" t="s">
        <v>2533</v>
      </c>
    </row>
    <row r="16" spans="1:5" x14ac:dyDescent="0.35">
      <c r="A16" t="s">
        <v>2543</v>
      </c>
      <c r="B16" s="20" t="s">
        <v>2366</v>
      </c>
      <c r="C16" s="184"/>
      <c r="D16" t="s">
        <v>2534</v>
      </c>
    </row>
    <row r="17" spans="1:4" x14ac:dyDescent="0.35">
      <c r="A17" t="s">
        <v>2541</v>
      </c>
      <c r="B17" s="20" t="s">
        <v>2538</v>
      </c>
      <c r="C17" s="187"/>
      <c r="D17" t="s">
        <v>450</v>
      </c>
    </row>
    <row r="18" spans="1:4" x14ac:dyDescent="0.35">
      <c r="A18" t="s">
        <v>2522</v>
      </c>
      <c r="B18" s="20" t="s">
        <v>2518</v>
      </c>
      <c r="C18" s="179"/>
      <c r="D18" t="s">
        <v>453</v>
      </c>
    </row>
    <row r="19" spans="1:4" x14ac:dyDescent="0.35">
      <c r="A19" t="s">
        <v>2495</v>
      </c>
      <c r="B19" s="172" t="s">
        <v>2502</v>
      </c>
      <c r="C19" s="168"/>
      <c r="D19" t="s">
        <v>89</v>
      </c>
    </row>
    <row r="20" spans="1:4" x14ac:dyDescent="0.35">
      <c r="A20" t="s">
        <v>3038</v>
      </c>
      <c r="B20" t="s">
        <v>3579</v>
      </c>
      <c r="C20" s="206"/>
      <c r="D20" t="s">
        <v>3475</v>
      </c>
    </row>
    <row r="21" spans="1:4" x14ac:dyDescent="0.35">
      <c r="A21" t="s">
        <v>2523</v>
      </c>
      <c r="B21" s="20" t="s">
        <v>2519</v>
      </c>
      <c r="C21" s="181"/>
      <c r="D21" t="s">
        <v>3476</v>
      </c>
    </row>
    <row r="22" spans="1:4" x14ac:dyDescent="0.35">
      <c r="A22" t="s">
        <v>2505</v>
      </c>
      <c r="B22" s="171" t="s">
        <v>2510</v>
      </c>
      <c r="C22" s="177"/>
      <c r="D22" t="s">
        <v>2535</v>
      </c>
    </row>
    <row r="23" spans="1:4" x14ac:dyDescent="0.35">
      <c r="A23" t="s">
        <v>2545</v>
      </c>
      <c r="B23" s="20" t="s">
        <v>2539</v>
      </c>
      <c r="C23" s="186"/>
      <c r="D23" t="s">
        <v>2469</v>
      </c>
    </row>
    <row r="24" spans="1:4" x14ac:dyDescent="0.35">
      <c r="A24" t="s">
        <v>2508</v>
      </c>
      <c r="B24" s="171" t="s">
        <v>2509</v>
      </c>
      <c r="C24" s="167"/>
      <c r="D24" t="s">
        <v>2620</v>
      </c>
    </row>
    <row r="25" spans="1:4" x14ac:dyDescent="0.35">
      <c r="A25" t="s">
        <v>2588</v>
      </c>
      <c r="B25" s="171" t="s">
        <v>2590</v>
      </c>
      <c r="C25" s="189"/>
      <c r="D25" t="s">
        <v>2587</v>
      </c>
    </row>
    <row r="26" spans="1:4" x14ac:dyDescent="0.35">
      <c r="A26" t="s">
        <v>2589</v>
      </c>
      <c r="B26" s="171">
        <v>740000</v>
      </c>
      <c r="C26" s="190"/>
      <c r="D26" t="s">
        <v>2467</v>
      </c>
    </row>
    <row r="27" spans="1:4" x14ac:dyDescent="0.35">
      <c r="A27" t="s">
        <v>2524</v>
      </c>
      <c r="B27" s="20" t="s">
        <v>2520</v>
      </c>
      <c r="C27" s="182"/>
      <c r="D27" t="s">
        <v>310</v>
      </c>
    </row>
    <row r="28" spans="1:4" x14ac:dyDescent="0.35">
      <c r="A28" t="s">
        <v>3539</v>
      </c>
      <c r="B28" s="20" t="s">
        <v>3580</v>
      </c>
      <c r="C28" s="361"/>
      <c r="D28" t="s">
        <v>3472</v>
      </c>
    </row>
    <row r="29" spans="1:4" x14ac:dyDescent="0.35">
      <c r="A29" t="s">
        <v>2507</v>
      </c>
      <c r="B29" s="171" t="s">
        <v>2512</v>
      </c>
      <c r="C29" s="174"/>
      <c r="D29" t="s">
        <v>3406</v>
      </c>
    </row>
    <row r="30" spans="1:4" x14ac:dyDescent="0.35">
      <c r="A30" t="s">
        <v>3407</v>
      </c>
      <c r="B30" s="171" t="s">
        <v>3408</v>
      </c>
      <c r="C30" s="360"/>
      <c r="D30" t="s">
        <v>3405</v>
      </c>
    </row>
    <row r="31" spans="1:4" x14ac:dyDescent="0.35">
      <c r="A31" t="s">
        <v>3039</v>
      </c>
      <c r="B31" s="17" t="s">
        <v>3581</v>
      </c>
      <c r="C31" s="207"/>
      <c r="D31" t="s">
        <v>3474</v>
      </c>
    </row>
    <row r="32" spans="1:4" x14ac:dyDescent="0.35">
      <c r="A32" t="s">
        <v>2531</v>
      </c>
      <c r="B32" s="20" t="s">
        <v>2530</v>
      </c>
      <c r="C32" s="183"/>
      <c r="D32" t="s">
        <v>442</v>
      </c>
    </row>
    <row r="33" spans="1:5" x14ac:dyDescent="0.35">
      <c r="A33" t="s">
        <v>3040</v>
      </c>
      <c r="B33" s="204" t="s">
        <v>3033</v>
      </c>
      <c r="C33" s="203"/>
      <c r="D33" t="s">
        <v>3471</v>
      </c>
    </row>
    <row r="34" spans="1:5" x14ac:dyDescent="0.35">
      <c r="A34" t="s">
        <v>2501</v>
      </c>
      <c r="B34" s="171" t="s">
        <v>2511</v>
      </c>
      <c r="C34" s="173"/>
      <c r="D34" t="s">
        <v>445</v>
      </c>
    </row>
    <row r="35" spans="1:5" x14ac:dyDescent="0.35">
      <c r="A35" t="s">
        <v>3576</v>
      </c>
      <c r="B35" s="171" t="s">
        <v>3577</v>
      </c>
      <c r="C35" s="377"/>
      <c r="D35" t="s">
        <v>3570</v>
      </c>
      <c r="E35" t="s">
        <v>3574</v>
      </c>
    </row>
    <row r="36" spans="1:5" x14ac:dyDescent="0.35">
      <c r="A36" t="s">
        <v>2546</v>
      </c>
      <c r="B36" s="20" t="s">
        <v>2540</v>
      </c>
      <c r="C36" s="188"/>
      <c r="D36" s="412" t="s">
        <v>3894</v>
      </c>
      <c r="E36" t="s">
        <v>3573</v>
      </c>
    </row>
    <row r="37" spans="1:5" x14ac:dyDescent="0.35">
      <c r="A37" t="s">
        <v>3896</v>
      </c>
      <c r="B37" s="20" t="s">
        <v>3897</v>
      </c>
      <c r="C37" s="413"/>
      <c r="D37" s="412" t="s">
        <v>3895</v>
      </c>
    </row>
    <row r="39" spans="1:5" x14ac:dyDescent="0.35">
      <c r="A39" s="42" t="s">
        <v>2516</v>
      </c>
      <c r="B39" s="169"/>
      <c r="C39" s="159"/>
      <c r="D39" s="159"/>
    </row>
    <row r="40" spans="1:5" s="9" customFormat="1" x14ac:dyDescent="0.35">
      <c r="A40" s="9" t="s">
        <v>2496</v>
      </c>
      <c r="B40" s="170" t="s">
        <v>2497</v>
      </c>
      <c r="C40" s="9" t="s">
        <v>2498</v>
      </c>
      <c r="D40" s="9" t="s">
        <v>2580</v>
      </c>
    </row>
    <row r="41" spans="1:5" x14ac:dyDescent="0.35">
      <c r="A41" t="s">
        <v>2522</v>
      </c>
      <c r="B41" s="20" t="s">
        <v>2518</v>
      </c>
      <c r="C41" s="179"/>
      <c r="D41" t="s">
        <v>2582</v>
      </c>
    </row>
    <row r="42" spans="1:5" x14ac:dyDescent="0.35">
      <c r="A42" t="s">
        <v>2495</v>
      </c>
      <c r="B42" s="172" t="s">
        <v>2502</v>
      </c>
      <c r="C42" s="168"/>
      <c r="D42" t="s">
        <v>2581</v>
      </c>
    </row>
    <row r="43" spans="1:5" x14ac:dyDescent="0.35">
      <c r="A43" t="s">
        <v>2507</v>
      </c>
      <c r="B43" s="20" t="s">
        <v>2512</v>
      </c>
      <c r="C43" s="174"/>
      <c r="D43" t="s">
        <v>4</v>
      </c>
    </row>
    <row r="44" spans="1:5" x14ac:dyDescent="0.35">
      <c r="A44" t="s">
        <v>2521</v>
      </c>
      <c r="B44" s="20" t="s">
        <v>2537</v>
      </c>
      <c r="C44" s="180"/>
      <c r="D44" t="s">
        <v>93</v>
      </c>
    </row>
    <row r="45" spans="1:5" x14ac:dyDescent="0.35">
      <c r="A45" t="s">
        <v>2501</v>
      </c>
      <c r="B45" s="20">
        <v>969696</v>
      </c>
      <c r="C45" s="173"/>
      <c r="D45" t="s">
        <v>9</v>
      </c>
    </row>
    <row r="46" spans="1:5" x14ac:dyDescent="0.35">
      <c r="A46" t="s">
        <v>2514</v>
      </c>
      <c r="B46" s="20" t="s">
        <v>2515</v>
      </c>
      <c r="C46" s="175"/>
      <c r="D46" t="s">
        <v>2426</v>
      </c>
    </row>
    <row r="47" spans="1:5" x14ac:dyDescent="0.35">
      <c r="A47" t="s">
        <v>2523</v>
      </c>
      <c r="B47" s="20" t="s">
        <v>2519</v>
      </c>
      <c r="C47" s="181"/>
      <c r="D47" t="s">
        <v>131</v>
      </c>
    </row>
    <row r="48" spans="1:5" x14ac:dyDescent="0.35">
      <c r="A48" t="s">
        <v>2524</v>
      </c>
      <c r="B48" s="20" t="s">
        <v>2520</v>
      </c>
      <c r="C48" s="182"/>
      <c r="D48" t="s">
        <v>2435</v>
      </c>
    </row>
    <row r="49" spans="1:4" x14ac:dyDescent="0.35">
      <c r="A49" t="s">
        <v>2506</v>
      </c>
      <c r="B49" s="20" t="s">
        <v>2517</v>
      </c>
      <c r="C49" s="178"/>
      <c r="D49" t="s">
        <v>3734</v>
      </c>
    </row>
    <row r="50" spans="1:4" x14ac:dyDescent="0.35">
      <c r="A50" t="s">
        <v>2542</v>
      </c>
      <c r="B50" s="20" t="s">
        <v>2536</v>
      </c>
      <c r="C50" s="185"/>
      <c r="D50" t="s">
        <v>3735</v>
      </c>
    </row>
    <row r="51" spans="1:4" x14ac:dyDescent="0.35">
      <c r="A51" t="s">
        <v>2521</v>
      </c>
      <c r="B51" s="20" t="s">
        <v>2537</v>
      </c>
      <c r="C51" s="180"/>
      <c r="D51" t="s">
        <v>3736</v>
      </c>
    </row>
    <row r="52" spans="1:4" x14ac:dyDescent="0.35">
      <c r="A52" t="s">
        <v>2588</v>
      </c>
      <c r="B52" s="171" t="s">
        <v>2590</v>
      </c>
      <c r="C52" s="189"/>
      <c r="D52" t="s">
        <v>2788</v>
      </c>
    </row>
    <row r="54" spans="1:4" x14ac:dyDescent="0.35">
      <c r="A54" s="42" t="s">
        <v>2525</v>
      </c>
      <c r="B54" s="169"/>
      <c r="C54" s="159"/>
      <c r="D54" s="159"/>
    </row>
    <row r="55" spans="1:4" x14ac:dyDescent="0.35">
      <c r="A55" s="9" t="s">
        <v>2496</v>
      </c>
      <c r="B55" s="170" t="s">
        <v>2497</v>
      </c>
      <c r="C55" s="9" t="s">
        <v>2498</v>
      </c>
      <c r="D55" s="9" t="s">
        <v>2499</v>
      </c>
    </row>
    <row r="56" spans="1:4" x14ac:dyDescent="0.35">
      <c r="A56" t="s">
        <v>2507</v>
      </c>
      <c r="B56" s="171" t="s">
        <v>2512</v>
      </c>
      <c r="C56" s="174"/>
      <c r="D56" t="s">
        <v>2526</v>
      </c>
    </row>
    <row r="57" spans="1:4" x14ac:dyDescent="0.35">
      <c r="A57" t="s">
        <v>2501</v>
      </c>
      <c r="B57" s="20">
        <v>969696</v>
      </c>
      <c r="C57" s="173"/>
      <c r="D57" t="s">
        <v>2527</v>
      </c>
    </row>
    <row r="58" spans="1:4" x14ac:dyDescent="0.35">
      <c r="A58" t="s">
        <v>2514</v>
      </c>
      <c r="B58" s="20" t="s">
        <v>2515</v>
      </c>
      <c r="C58" s="175"/>
      <c r="D58" t="s">
        <v>2528</v>
      </c>
    </row>
    <row r="59" spans="1:4" x14ac:dyDescent="0.35">
      <c r="A59" t="s">
        <v>2588</v>
      </c>
      <c r="B59" s="171" t="s">
        <v>2590</v>
      </c>
      <c r="C59" s="189"/>
      <c r="D59" t="s">
        <v>2789</v>
      </c>
    </row>
    <row r="61" spans="1:4" x14ac:dyDescent="0.35">
      <c r="A61" s="42" t="s">
        <v>2529</v>
      </c>
      <c r="B61" s="169"/>
      <c r="C61" s="159"/>
      <c r="D61" s="159"/>
    </row>
    <row r="62" spans="1:4" x14ac:dyDescent="0.35">
      <c r="A62" s="9" t="s">
        <v>2496</v>
      </c>
      <c r="B62" s="170" t="s">
        <v>2497</v>
      </c>
      <c r="C62" s="9" t="s">
        <v>2498</v>
      </c>
      <c r="D62" s="9" t="s">
        <v>2499</v>
      </c>
    </row>
    <row r="63" spans="1:4" x14ac:dyDescent="0.35">
      <c r="A63" t="s">
        <v>2514</v>
      </c>
      <c r="B63" s="20" t="s">
        <v>2515</v>
      </c>
      <c r="C63" s="175"/>
      <c r="D63" t="s">
        <v>2236</v>
      </c>
    </row>
    <row r="64" spans="1:4" x14ac:dyDescent="0.35">
      <c r="A64" t="s">
        <v>2508</v>
      </c>
      <c r="B64" s="171" t="s">
        <v>2509</v>
      </c>
      <c r="C64" s="167"/>
      <c r="D64" t="s">
        <v>845</v>
      </c>
    </row>
    <row r="65" spans="1:4" x14ac:dyDescent="0.35">
      <c r="A65" t="s">
        <v>2507</v>
      </c>
      <c r="B65" s="171" t="s">
        <v>2512</v>
      </c>
      <c r="C65" s="174"/>
      <c r="D65" t="s">
        <v>2234</v>
      </c>
    </row>
    <row r="66" spans="1:4" x14ac:dyDescent="0.35">
      <c r="A66" t="s">
        <v>2501</v>
      </c>
      <c r="B66" s="171" t="s">
        <v>2511</v>
      </c>
      <c r="C66" s="173"/>
      <c r="D66" t="s">
        <v>2218</v>
      </c>
    </row>
    <row r="67" spans="1:4" x14ac:dyDescent="0.35">
      <c r="B67" s="171"/>
    </row>
    <row r="68" spans="1:4" x14ac:dyDescent="0.35">
      <c r="A68" s="42" t="s">
        <v>2666</v>
      </c>
      <c r="B68" s="169"/>
      <c r="C68" s="159"/>
      <c r="D68" s="159"/>
    </row>
    <row r="69" spans="1:4" x14ac:dyDescent="0.35">
      <c r="A69" s="9" t="s">
        <v>2496</v>
      </c>
      <c r="B69" s="170" t="s">
        <v>2497</v>
      </c>
      <c r="C69" s="9" t="s">
        <v>2498</v>
      </c>
      <c r="D69" s="9" t="s">
        <v>2499</v>
      </c>
    </row>
    <row r="70" spans="1:4" x14ac:dyDescent="0.35">
      <c r="A70" t="s">
        <v>2507</v>
      </c>
      <c r="B70" s="171" t="s">
        <v>2512</v>
      </c>
      <c r="C70" s="174"/>
      <c r="D70" t="s">
        <v>2558</v>
      </c>
    </row>
    <row r="71" spans="1:4" x14ac:dyDescent="0.35">
      <c r="A71" t="s">
        <v>2522</v>
      </c>
      <c r="B71" s="20" t="s">
        <v>2518</v>
      </c>
      <c r="C71" s="179"/>
      <c r="D71" t="s">
        <v>2559</v>
      </c>
    </row>
    <row r="72" spans="1:4" x14ac:dyDescent="0.35">
      <c r="A72" t="s">
        <v>2521</v>
      </c>
      <c r="B72" s="20" t="s">
        <v>2537</v>
      </c>
      <c r="C72" s="180"/>
      <c r="D72" t="s">
        <v>2560</v>
      </c>
    </row>
    <row r="73" spans="1:4" x14ac:dyDescent="0.35">
      <c r="A73" t="s">
        <v>2514</v>
      </c>
      <c r="B73" s="171" t="s">
        <v>2515</v>
      </c>
      <c r="C73" s="175"/>
      <c r="D73" t="s">
        <v>2561</v>
      </c>
    </row>
    <row r="74" spans="1:4" x14ac:dyDescent="0.35">
      <c r="A74" t="s">
        <v>2508</v>
      </c>
      <c r="B74" s="171" t="s">
        <v>2509</v>
      </c>
      <c r="C74" s="167"/>
      <c r="D74" t="s">
        <v>2562</v>
      </c>
    </row>
    <row r="76" spans="1:4" x14ac:dyDescent="0.35">
      <c r="A76" s="42" t="s">
        <v>2926</v>
      </c>
      <c r="B76" s="169"/>
      <c r="C76" s="159"/>
      <c r="D76" s="159"/>
    </row>
    <row r="77" spans="1:4" x14ac:dyDescent="0.35">
      <c r="A77" s="9" t="s">
        <v>2496</v>
      </c>
      <c r="B77" s="170" t="s">
        <v>2497</v>
      </c>
      <c r="C77" s="9" t="s">
        <v>2498</v>
      </c>
      <c r="D77" s="9" t="s">
        <v>2499</v>
      </c>
    </row>
    <row r="78" spans="1:4" x14ac:dyDescent="0.35">
      <c r="A78" t="s">
        <v>2522</v>
      </c>
      <c r="B78" s="20" t="s">
        <v>2518</v>
      </c>
      <c r="C78" s="179"/>
      <c r="D78" t="s">
        <v>2916</v>
      </c>
    </row>
    <row r="79" spans="1:4" x14ac:dyDescent="0.35">
      <c r="A79" t="s">
        <v>2507</v>
      </c>
      <c r="B79" s="171" t="s">
        <v>2512</v>
      </c>
      <c r="C79" s="174"/>
      <c r="D79" t="s">
        <v>2915</v>
      </c>
    </row>
    <row r="80" spans="1:4" x14ac:dyDescent="0.35">
      <c r="A80" t="s">
        <v>2506</v>
      </c>
      <c r="B80" s="20" t="s">
        <v>2517</v>
      </c>
      <c r="C80" s="178"/>
      <c r="D80" t="s">
        <v>2912</v>
      </c>
    </row>
    <row r="81" spans="1:4" x14ac:dyDescent="0.35">
      <c r="A81" t="s">
        <v>2546</v>
      </c>
      <c r="B81" s="20" t="s">
        <v>2540</v>
      </c>
      <c r="C81" s="188"/>
      <c r="D81" t="s">
        <v>2913</v>
      </c>
    </row>
    <row r="82" spans="1:4" x14ac:dyDescent="0.35">
      <c r="A82" t="s">
        <v>2524</v>
      </c>
      <c r="B82" s="20" t="s">
        <v>2520</v>
      </c>
      <c r="C82" s="182"/>
      <c r="D82" t="s">
        <v>2914</v>
      </c>
    </row>
    <row r="84" spans="1:4" x14ac:dyDescent="0.35">
      <c r="A84" s="42" t="s">
        <v>2999</v>
      </c>
      <c r="B84" s="169"/>
      <c r="C84" s="159"/>
      <c r="D84" s="159"/>
    </row>
    <row r="85" spans="1:4" x14ac:dyDescent="0.35">
      <c r="A85" s="9" t="s">
        <v>2496</v>
      </c>
      <c r="B85" s="170" t="s">
        <v>2497</v>
      </c>
      <c r="C85" s="9" t="s">
        <v>2498</v>
      </c>
      <c r="D85" s="9" t="s">
        <v>2499</v>
      </c>
    </row>
    <row r="86" spans="1:4" x14ac:dyDescent="0.35">
      <c r="A86" t="s">
        <v>2588</v>
      </c>
      <c r="B86" s="171" t="s">
        <v>2590</v>
      </c>
      <c r="C86" s="189"/>
      <c r="D86" t="s">
        <v>2933</v>
      </c>
    </row>
    <row r="87" spans="1:4" x14ac:dyDescent="0.35">
      <c r="A87" t="s">
        <v>2522</v>
      </c>
      <c r="B87" s="20" t="s">
        <v>2518</v>
      </c>
      <c r="C87" s="179"/>
      <c r="D87" t="s">
        <v>2934</v>
      </c>
    </row>
    <row r="88" spans="1:4" x14ac:dyDescent="0.35">
      <c r="A88" t="s">
        <v>2524</v>
      </c>
      <c r="B88" s="20" t="s">
        <v>2520</v>
      </c>
      <c r="C88" s="182"/>
      <c r="D88" t="s">
        <v>457</v>
      </c>
    </row>
    <row r="89" spans="1:4" x14ac:dyDescent="0.35">
      <c r="A89" t="s">
        <v>2546</v>
      </c>
      <c r="B89" s="20" t="s">
        <v>2540</v>
      </c>
      <c r="C89" s="188"/>
      <c r="D89" t="s">
        <v>3826</v>
      </c>
    </row>
    <row r="90" spans="1:4" x14ac:dyDescent="0.35">
      <c r="A90" t="s">
        <v>2542</v>
      </c>
      <c r="B90" s="20" t="s">
        <v>2536</v>
      </c>
      <c r="C90" s="185"/>
      <c r="D90" t="s">
        <v>3595</v>
      </c>
    </row>
    <row r="91" spans="1:4" x14ac:dyDescent="0.35">
      <c r="A91" t="s">
        <v>2523</v>
      </c>
      <c r="B91" s="20" t="s">
        <v>2519</v>
      </c>
      <c r="C91" s="181"/>
      <c r="D91" t="s">
        <v>2935</v>
      </c>
    </row>
    <row r="92" spans="1:4" x14ac:dyDescent="0.35">
      <c r="A92" t="s">
        <v>2521</v>
      </c>
      <c r="B92" s="20" t="s">
        <v>2537</v>
      </c>
      <c r="C92" s="180"/>
      <c r="D92" t="s">
        <v>2936</v>
      </c>
    </row>
    <row r="93" spans="1:4" x14ac:dyDescent="0.35">
      <c r="A93" t="s">
        <v>2501</v>
      </c>
      <c r="B93" s="171" t="s">
        <v>2511</v>
      </c>
      <c r="C93" s="173"/>
      <c r="D93" t="s">
        <v>262</v>
      </c>
    </row>
    <row r="94" spans="1:4" x14ac:dyDescent="0.35">
      <c r="A94" t="s">
        <v>2507</v>
      </c>
      <c r="B94" s="171" t="s">
        <v>2512</v>
      </c>
      <c r="C94" s="174"/>
      <c r="D94" t="s">
        <v>2937</v>
      </c>
    </row>
    <row r="95" spans="1:4" x14ac:dyDescent="0.35">
      <c r="A95" t="s">
        <v>2514</v>
      </c>
      <c r="B95" s="171" t="s">
        <v>2515</v>
      </c>
      <c r="C95" s="175"/>
      <c r="D95" t="s">
        <v>2938</v>
      </c>
    </row>
    <row r="96" spans="1:4" x14ac:dyDescent="0.35">
      <c r="A96" t="s">
        <v>2506</v>
      </c>
      <c r="B96" s="20" t="s">
        <v>2517</v>
      </c>
      <c r="C96" s="178"/>
      <c r="D96" t="s">
        <v>2939</v>
      </c>
    </row>
    <row r="97" spans="1:4" x14ac:dyDescent="0.35">
      <c r="A97" t="s">
        <v>2508</v>
      </c>
      <c r="B97" s="171" t="s">
        <v>2509</v>
      </c>
      <c r="C97" s="167"/>
      <c r="D97" t="s">
        <v>2562</v>
      </c>
    </row>
    <row r="98" spans="1:4" x14ac:dyDescent="0.35">
      <c r="B98" s="171"/>
    </row>
    <row r="99" spans="1:4" x14ac:dyDescent="0.35">
      <c r="A99" s="42" t="s">
        <v>3882</v>
      </c>
      <c r="B99" s="169"/>
      <c r="C99" s="159"/>
      <c r="D99" s="159"/>
    </row>
    <row r="100" spans="1:4" x14ac:dyDescent="0.35">
      <c r="A100" s="9" t="s">
        <v>2496</v>
      </c>
      <c r="B100" s="170" t="s">
        <v>2497</v>
      </c>
      <c r="C100" s="9" t="s">
        <v>2498</v>
      </c>
      <c r="D100" s="9" t="s">
        <v>2499</v>
      </c>
    </row>
    <row r="101" spans="1:4" x14ac:dyDescent="0.35">
      <c r="A101" t="s">
        <v>2523</v>
      </c>
      <c r="B101" s="20" t="s">
        <v>2519</v>
      </c>
      <c r="C101" s="181"/>
      <c r="D101" t="s">
        <v>3884</v>
      </c>
    </row>
    <row r="102" spans="1:4" x14ac:dyDescent="0.35">
      <c r="A102" t="s">
        <v>2521</v>
      </c>
      <c r="B102" s="20" t="s">
        <v>2537</v>
      </c>
      <c r="C102" s="180"/>
      <c r="D102" t="s">
        <v>3885</v>
      </c>
    </row>
    <row r="103" spans="1:4" x14ac:dyDescent="0.35">
      <c r="A103" t="s">
        <v>2501</v>
      </c>
      <c r="B103" s="171" t="s">
        <v>2511</v>
      </c>
      <c r="C103" s="173"/>
      <c r="D103" t="s">
        <v>3886</v>
      </c>
    </row>
    <row r="104" spans="1:4" x14ac:dyDescent="0.35">
      <c r="A104" t="s">
        <v>2507</v>
      </c>
      <c r="B104" s="171" t="s">
        <v>2512</v>
      </c>
      <c r="C104" s="174"/>
      <c r="D104" t="s">
        <v>3887</v>
      </c>
    </row>
    <row r="105" spans="1:4" x14ac:dyDescent="0.35">
      <c r="A105" t="s">
        <v>2514</v>
      </c>
      <c r="B105" s="171" t="s">
        <v>2515</v>
      </c>
      <c r="C105" s="175"/>
      <c r="D105" t="s">
        <v>3888</v>
      </c>
    </row>
    <row r="106" spans="1:4" x14ac:dyDescent="0.35">
      <c r="A106" t="s">
        <v>2506</v>
      </c>
      <c r="B106" s="20" t="s">
        <v>2517</v>
      </c>
      <c r="C106" s="178"/>
      <c r="D106" t="s">
        <v>3889</v>
      </c>
    </row>
    <row r="107" spans="1:4" x14ac:dyDescent="0.35">
      <c r="B107" s="171"/>
    </row>
    <row r="108" spans="1:4" x14ac:dyDescent="0.35">
      <c r="A108" s="42" t="s">
        <v>2898</v>
      </c>
      <c r="B108" s="169"/>
      <c r="C108" s="159"/>
      <c r="D108" s="159"/>
    </row>
    <row r="109" spans="1:4" x14ac:dyDescent="0.35">
      <c r="A109" s="9" t="s">
        <v>2496</v>
      </c>
      <c r="B109" s="170" t="s">
        <v>2497</v>
      </c>
      <c r="C109" s="9" t="s">
        <v>2498</v>
      </c>
      <c r="D109" s="9" t="s">
        <v>2499</v>
      </c>
    </row>
    <row r="110" spans="1:4" x14ac:dyDescent="0.35">
      <c r="A110" t="s">
        <v>2507</v>
      </c>
      <c r="B110" s="171" t="s">
        <v>2512</v>
      </c>
      <c r="C110" s="174"/>
      <c r="D110" t="s">
        <v>2852</v>
      </c>
    </row>
    <row r="111" spans="1:4" x14ac:dyDescent="0.35">
      <c r="A111" t="s">
        <v>2522</v>
      </c>
      <c r="B111" s="20" t="s">
        <v>2518</v>
      </c>
      <c r="C111" s="179"/>
      <c r="D111" t="s">
        <v>2853</v>
      </c>
    </row>
    <row r="112" spans="1:4" x14ac:dyDescent="0.35">
      <c r="A112" t="s">
        <v>2521</v>
      </c>
      <c r="B112" s="20" t="s">
        <v>2537</v>
      </c>
      <c r="C112" s="180"/>
      <c r="D112" t="s">
        <v>2854</v>
      </c>
    </row>
    <row r="113" spans="1:4" x14ac:dyDescent="0.35">
      <c r="A113" t="s">
        <v>2508</v>
      </c>
      <c r="B113" s="171" t="s">
        <v>2509</v>
      </c>
      <c r="C113" s="167"/>
      <c r="D113" t="s">
        <v>2562</v>
      </c>
    </row>
    <row r="115" spans="1:4" x14ac:dyDescent="0.35">
      <c r="A115" s="42" t="s">
        <v>3248</v>
      </c>
      <c r="B115" s="169"/>
      <c r="C115" s="159"/>
      <c r="D115" s="159"/>
    </row>
    <row r="116" spans="1:4" x14ac:dyDescent="0.35">
      <c r="A116" s="9" t="s">
        <v>2496</v>
      </c>
      <c r="B116" s="170" t="s">
        <v>2497</v>
      </c>
      <c r="C116" s="9" t="s">
        <v>2498</v>
      </c>
      <c r="D116" s="9" t="s">
        <v>2499</v>
      </c>
    </row>
    <row r="117" spans="1:4" x14ac:dyDescent="0.35">
      <c r="A117" t="s">
        <v>2542</v>
      </c>
      <c r="B117" s="20" t="s">
        <v>2536</v>
      </c>
      <c r="C117" s="185"/>
      <c r="D117" t="s">
        <v>3119</v>
      </c>
    </row>
    <row r="118" spans="1:4" x14ac:dyDescent="0.35">
      <c r="A118" t="s">
        <v>2514</v>
      </c>
      <c r="B118" s="171" t="s">
        <v>2515</v>
      </c>
      <c r="C118" s="175"/>
      <c r="D118" t="s">
        <v>3120</v>
      </c>
    </row>
    <row r="120" spans="1:4" x14ac:dyDescent="0.35">
      <c r="A120" s="42" t="s">
        <v>3121</v>
      </c>
      <c r="B120" s="169"/>
      <c r="C120" s="159"/>
      <c r="D120" s="159"/>
    </row>
    <row r="121" spans="1:4" x14ac:dyDescent="0.35">
      <c r="A121" s="9" t="s">
        <v>2496</v>
      </c>
      <c r="B121" s="170" t="s">
        <v>2497</v>
      </c>
      <c r="C121" s="9" t="s">
        <v>2498</v>
      </c>
      <c r="D121" s="9" t="s">
        <v>2499</v>
      </c>
    </row>
    <row r="122" spans="1:4" x14ac:dyDescent="0.35">
      <c r="A122" t="s">
        <v>2507</v>
      </c>
      <c r="B122" s="171" t="s">
        <v>2512</v>
      </c>
      <c r="C122" s="174"/>
      <c r="D122" t="s">
        <v>3122</v>
      </c>
    </row>
    <row r="123" spans="1:4" x14ac:dyDescent="0.35">
      <c r="A123" t="s">
        <v>2521</v>
      </c>
      <c r="B123" s="20" t="s">
        <v>2537</v>
      </c>
      <c r="C123" s="180"/>
      <c r="D123" t="s">
        <v>3123</v>
      </c>
    </row>
    <row r="124" spans="1:4" x14ac:dyDescent="0.35">
      <c r="A124" t="s">
        <v>2514</v>
      </c>
      <c r="B124" s="171" t="s">
        <v>2515</v>
      </c>
      <c r="C124" s="175"/>
      <c r="D124" t="s">
        <v>3124</v>
      </c>
    </row>
    <row r="125" spans="1:4" x14ac:dyDescent="0.35">
      <c r="A125" t="s">
        <v>2522</v>
      </c>
      <c r="B125" s="20" t="s">
        <v>2518</v>
      </c>
      <c r="C125" s="179"/>
      <c r="D125" t="s">
        <v>3125</v>
      </c>
    </row>
    <row r="127" spans="1:4" x14ac:dyDescent="0.35">
      <c r="A127" s="42" t="s">
        <v>3126</v>
      </c>
      <c r="B127" s="169"/>
      <c r="C127" s="159"/>
      <c r="D127" s="159"/>
    </row>
    <row r="128" spans="1:4" x14ac:dyDescent="0.35">
      <c r="A128" s="9" t="s">
        <v>2496</v>
      </c>
      <c r="B128" s="170" t="s">
        <v>2497</v>
      </c>
      <c r="C128" s="9" t="s">
        <v>2498</v>
      </c>
      <c r="D128" s="9" t="s">
        <v>2499</v>
      </c>
    </row>
    <row r="129" spans="1:4" x14ac:dyDescent="0.35">
      <c r="A129" t="s">
        <v>2546</v>
      </c>
      <c r="B129" s="20" t="s">
        <v>2540</v>
      </c>
      <c r="C129" s="188"/>
      <c r="D129" t="s">
        <v>3127</v>
      </c>
    </row>
    <row r="130" spans="1:4" x14ac:dyDescent="0.35">
      <c r="A130" t="s">
        <v>2523</v>
      </c>
      <c r="B130" s="20" t="s">
        <v>2519</v>
      </c>
      <c r="C130" s="181"/>
      <c r="D130" t="s">
        <v>3128</v>
      </c>
    </row>
    <row r="132" spans="1:4" x14ac:dyDescent="0.35">
      <c r="A132" s="42" t="s">
        <v>3129</v>
      </c>
      <c r="B132" s="169"/>
      <c r="C132" s="159"/>
      <c r="D132" s="159"/>
    </row>
    <row r="133" spans="1:4" x14ac:dyDescent="0.35">
      <c r="A133" s="9" t="s">
        <v>2496</v>
      </c>
      <c r="B133" s="170" t="s">
        <v>2497</v>
      </c>
      <c r="C133" s="9" t="s">
        <v>2498</v>
      </c>
      <c r="D133" s="9" t="s">
        <v>2499</v>
      </c>
    </row>
    <row r="134" spans="1:4" x14ac:dyDescent="0.35">
      <c r="A134" t="s">
        <v>2542</v>
      </c>
      <c r="B134" s="20" t="s">
        <v>2536</v>
      </c>
      <c r="C134" s="185"/>
      <c r="D134" t="s">
        <v>3130</v>
      </c>
    </row>
    <row r="135" spans="1:4" x14ac:dyDescent="0.35">
      <c r="A135" t="s">
        <v>2522</v>
      </c>
      <c r="B135" s="20" t="s">
        <v>2518</v>
      </c>
      <c r="C135" s="179"/>
      <c r="D135" t="s">
        <v>3131</v>
      </c>
    </row>
    <row r="136" spans="1:4" x14ac:dyDescent="0.35">
      <c r="A136" t="s">
        <v>2524</v>
      </c>
      <c r="B136" s="20" t="s">
        <v>2520</v>
      </c>
      <c r="C136" s="182"/>
      <c r="D136" t="s">
        <v>3132</v>
      </c>
    </row>
    <row r="137" spans="1:4" x14ac:dyDescent="0.35">
      <c r="A137" t="s">
        <v>2514</v>
      </c>
      <c r="B137" s="171" t="s">
        <v>2515</v>
      </c>
      <c r="C137" s="175"/>
      <c r="D137" t="s">
        <v>3133</v>
      </c>
    </row>
    <row r="138" spans="1:4" x14ac:dyDescent="0.35">
      <c r="A138" t="s">
        <v>2521</v>
      </c>
      <c r="B138" s="20" t="s">
        <v>2537</v>
      </c>
      <c r="C138" s="180"/>
      <c r="D138" t="s">
        <v>3134</v>
      </c>
    </row>
    <row r="139" spans="1:4" x14ac:dyDescent="0.35">
      <c r="A139" t="s">
        <v>2501</v>
      </c>
      <c r="B139" s="171" t="s">
        <v>2511</v>
      </c>
      <c r="C139" s="173"/>
      <c r="D139" t="s">
        <v>3135</v>
      </c>
    </row>
    <row r="140" spans="1:4" x14ac:dyDescent="0.35">
      <c r="A140" t="s">
        <v>2507</v>
      </c>
      <c r="B140" s="171" t="s">
        <v>2512</v>
      </c>
      <c r="C140" s="174"/>
      <c r="D140" t="s">
        <v>3136</v>
      </c>
    </row>
    <row r="142" spans="1:4" x14ac:dyDescent="0.35">
      <c r="A142" s="42" t="s">
        <v>2866</v>
      </c>
      <c r="B142" s="169"/>
      <c r="C142" s="159"/>
      <c r="D142" s="159"/>
    </row>
    <row r="143" spans="1:4" x14ac:dyDescent="0.35">
      <c r="A143" s="9" t="s">
        <v>2496</v>
      </c>
      <c r="B143" s="170" t="s">
        <v>2497</v>
      </c>
      <c r="C143" s="9" t="s">
        <v>2498</v>
      </c>
      <c r="D143" s="9" t="s">
        <v>2499</v>
      </c>
    </row>
    <row r="144" spans="1:4" x14ac:dyDescent="0.35">
      <c r="A144" t="s">
        <v>2522</v>
      </c>
      <c r="B144" s="20" t="s">
        <v>2518</v>
      </c>
      <c r="C144" s="179"/>
      <c r="D144" t="s">
        <v>2867</v>
      </c>
    </row>
    <row r="145" spans="1:4" x14ac:dyDescent="0.35">
      <c r="A145" t="s">
        <v>2514</v>
      </c>
      <c r="B145" s="171" t="s">
        <v>2515</v>
      </c>
      <c r="C145" s="175"/>
      <c r="D145" t="s">
        <v>2868</v>
      </c>
    </row>
    <row r="146" spans="1:4" x14ac:dyDescent="0.35">
      <c r="A146" t="s">
        <v>2508</v>
      </c>
      <c r="B146" s="171" t="s">
        <v>2509</v>
      </c>
      <c r="C146" s="167"/>
      <c r="D146" t="s">
        <v>2562</v>
      </c>
    </row>
    <row r="147" spans="1:4" x14ac:dyDescent="0.35">
      <c r="B147" s="171"/>
    </row>
    <row r="148" spans="1:4" x14ac:dyDescent="0.35">
      <c r="A148" s="42" t="s">
        <v>2899</v>
      </c>
      <c r="B148" s="169"/>
      <c r="C148" s="159"/>
      <c r="D148" s="159"/>
    </row>
    <row r="149" spans="1:4" x14ac:dyDescent="0.35">
      <c r="A149" s="9" t="s">
        <v>2496</v>
      </c>
      <c r="B149" s="170" t="s">
        <v>2497</v>
      </c>
      <c r="C149" s="9" t="s">
        <v>2498</v>
      </c>
      <c r="D149" s="9" t="s">
        <v>2499</v>
      </c>
    </row>
    <row r="150" spans="1:4" x14ac:dyDescent="0.35">
      <c r="A150" t="s">
        <v>2507</v>
      </c>
      <c r="B150" s="171" t="s">
        <v>2512</v>
      </c>
      <c r="C150" s="174"/>
      <c r="D150" t="s">
        <v>2900</v>
      </c>
    </row>
    <row r="151" spans="1:4" x14ac:dyDescent="0.35">
      <c r="A151" t="s">
        <v>2546</v>
      </c>
      <c r="B151" s="20" t="s">
        <v>2540</v>
      </c>
      <c r="C151" s="188"/>
      <c r="D151" t="s">
        <v>2901</v>
      </c>
    </row>
    <row r="152" spans="1:4" x14ac:dyDescent="0.35">
      <c r="A152" t="s">
        <v>2524</v>
      </c>
      <c r="B152" s="20" t="s">
        <v>2520</v>
      </c>
      <c r="C152" s="182"/>
      <c r="D152" t="s">
        <v>2902</v>
      </c>
    </row>
    <row r="153" spans="1:4" x14ac:dyDescent="0.35">
      <c r="A153" t="s">
        <v>2508</v>
      </c>
      <c r="B153" s="171" t="s">
        <v>2509</v>
      </c>
      <c r="C153" s="167"/>
      <c r="D153" t="s">
        <v>2562</v>
      </c>
    </row>
    <row r="155" spans="1:4" x14ac:dyDescent="0.35">
      <c r="A155" s="42" t="s">
        <v>2564</v>
      </c>
      <c r="B155" s="169"/>
      <c r="C155" s="159"/>
      <c r="D155" s="159"/>
    </row>
    <row r="156" spans="1:4" x14ac:dyDescent="0.35">
      <c r="A156" s="9" t="s">
        <v>2496</v>
      </c>
      <c r="B156" s="170" t="s">
        <v>2497</v>
      </c>
      <c r="C156" s="9" t="s">
        <v>2498</v>
      </c>
      <c r="D156" s="9" t="s">
        <v>2499</v>
      </c>
    </row>
    <row r="157" spans="1:4" x14ac:dyDescent="0.35">
      <c r="A157" t="s">
        <v>2508</v>
      </c>
      <c r="B157" s="171" t="s">
        <v>2509</v>
      </c>
      <c r="C157" s="167"/>
      <c r="D157" t="s">
        <v>2565</v>
      </c>
    </row>
    <row r="158" spans="1:4" x14ac:dyDescent="0.35">
      <c r="A158" t="s">
        <v>2522</v>
      </c>
      <c r="B158" s="20" t="s">
        <v>2518</v>
      </c>
      <c r="C158" s="179"/>
      <c r="D158" t="s">
        <v>2566</v>
      </c>
    </row>
    <row r="159" spans="1:4" x14ac:dyDescent="0.35">
      <c r="A159" t="s">
        <v>2524</v>
      </c>
      <c r="B159" s="20" t="s">
        <v>2520</v>
      </c>
      <c r="C159" s="182"/>
      <c r="D159" t="s">
        <v>2658</v>
      </c>
    </row>
    <row r="160" spans="1:4" x14ac:dyDescent="0.35">
      <c r="A160" t="s">
        <v>2523</v>
      </c>
      <c r="B160" s="20" t="s">
        <v>2519</v>
      </c>
      <c r="C160" s="181"/>
      <c r="D160" t="s">
        <v>2567</v>
      </c>
    </row>
    <row r="161" spans="1:4" x14ac:dyDescent="0.35">
      <c r="A161" t="s">
        <v>2521</v>
      </c>
      <c r="B161" s="20" t="s">
        <v>2537</v>
      </c>
      <c r="C161" s="180"/>
      <c r="D161" t="s">
        <v>2568</v>
      </c>
    </row>
    <row r="162" spans="1:4" x14ac:dyDescent="0.35">
      <c r="A162" t="s">
        <v>2501</v>
      </c>
      <c r="B162" s="171" t="s">
        <v>2511</v>
      </c>
      <c r="C162" s="173"/>
      <c r="D162" t="s">
        <v>2569</v>
      </c>
    </row>
    <row r="163" spans="1:4" x14ac:dyDescent="0.35">
      <c r="A163" t="s">
        <v>2507</v>
      </c>
      <c r="B163" s="171" t="s">
        <v>2512</v>
      </c>
      <c r="C163" s="174"/>
      <c r="D163" t="s">
        <v>2570</v>
      </c>
    </row>
    <row r="164" spans="1:4" x14ac:dyDescent="0.35">
      <c r="A164" t="s">
        <v>2514</v>
      </c>
      <c r="B164" s="171" t="s">
        <v>2515</v>
      </c>
      <c r="C164" s="175"/>
      <c r="D164" t="s">
        <v>2571</v>
      </c>
    </row>
    <row r="165" spans="1:4" x14ac:dyDescent="0.35">
      <c r="A165" t="s">
        <v>2506</v>
      </c>
      <c r="B165" s="20" t="s">
        <v>2517</v>
      </c>
      <c r="C165" s="178"/>
      <c r="D165" t="s">
        <v>2572</v>
      </c>
    </row>
    <row r="167" spans="1:4" x14ac:dyDescent="0.35">
      <c r="A167" s="42" t="s">
        <v>2563</v>
      </c>
      <c r="B167" s="169"/>
      <c r="C167" s="159"/>
      <c r="D167" s="159"/>
    </row>
    <row r="168" spans="1:4" x14ac:dyDescent="0.35">
      <c r="A168" s="9" t="s">
        <v>2496</v>
      </c>
      <c r="B168" s="170" t="s">
        <v>2497</v>
      </c>
      <c r="C168" s="9" t="s">
        <v>2498</v>
      </c>
      <c r="D168" s="9" t="s">
        <v>2499</v>
      </c>
    </row>
    <row r="169" spans="1:4" x14ac:dyDescent="0.35">
      <c r="A169" t="s">
        <v>2514</v>
      </c>
      <c r="B169" s="171" t="s">
        <v>2515</v>
      </c>
      <c r="C169" s="175"/>
      <c r="D169" t="s">
        <v>2676</v>
      </c>
    </row>
    <row r="170" spans="1:4" x14ac:dyDescent="0.35">
      <c r="A170" t="s">
        <v>2521</v>
      </c>
      <c r="B170" s="20" t="s">
        <v>2537</v>
      </c>
      <c r="C170" s="180"/>
      <c r="D170" t="s">
        <v>2677</v>
      </c>
    </row>
    <row r="171" spans="1:4" x14ac:dyDescent="0.35">
      <c r="A171" t="s">
        <v>2507</v>
      </c>
      <c r="B171" s="171" t="s">
        <v>2512</v>
      </c>
      <c r="C171" s="174"/>
      <c r="D171" t="s">
        <v>2667</v>
      </c>
    </row>
    <row r="172" spans="1:4" x14ac:dyDescent="0.35">
      <c r="A172" t="s">
        <v>2522</v>
      </c>
      <c r="B172" s="20" t="s">
        <v>2518</v>
      </c>
      <c r="C172" s="179"/>
      <c r="D172" t="s">
        <v>2668</v>
      </c>
    </row>
    <row r="173" spans="1:4" x14ac:dyDescent="0.35">
      <c r="A173" t="s">
        <v>2508</v>
      </c>
      <c r="B173" s="171" t="s">
        <v>2509</v>
      </c>
      <c r="C173" s="167"/>
      <c r="D173" t="s">
        <v>2562</v>
      </c>
    </row>
    <row r="175" spans="1:4" x14ac:dyDescent="0.35">
      <c r="A175" s="42" t="s">
        <v>2500</v>
      </c>
      <c r="B175" s="169"/>
      <c r="C175" s="159"/>
      <c r="D175" s="159"/>
    </row>
    <row r="176" spans="1:4" x14ac:dyDescent="0.35">
      <c r="A176" s="9" t="s">
        <v>2496</v>
      </c>
      <c r="B176" s="170" t="s">
        <v>2497</v>
      </c>
      <c r="C176" s="9" t="s">
        <v>2498</v>
      </c>
      <c r="D176" s="9" t="s">
        <v>2499</v>
      </c>
    </row>
    <row r="177" spans="1:4" x14ac:dyDescent="0.35">
      <c r="A177" t="s">
        <v>2521</v>
      </c>
      <c r="B177" s="20" t="s">
        <v>2537</v>
      </c>
      <c r="C177" s="180"/>
      <c r="D177" t="s">
        <v>2244</v>
      </c>
    </row>
    <row r="178" spans="1:4" x14ac:dyDescent="0.35">
      <c r="A178" t="s">
        <v>2501</v>
      </c>
      <c r="B178" s="171" t="s">
        <v>2511</v>
      </c>
      <c r="C178" s="173"/>
      <c r="D178" t="s">
        <v>2246</v>
      </c>
    </row>
    <row r="179" spans="1:4" x14ac:dyDescent="0.35">
      <c r="A179" t="s">
        <v>2507</v>
      </c>
      <c r="B179" s="171" t="s">
        <v>2512</v>
      </c>
      <c r="C179" s="174"/>
      <c r="D179" t="s">
        <v>2245</v>
      </c>
    </row>
    <row r="180" spans="1:4" x14ac:dyDescent="0.35">
      <c r="A180" t="s">
        <v>2506</v>
      </c>
      <c r="B180" s="20" t="s">
        <v>2517</v>
      </c>
      <c r="C180" s="176"/>
      <c r="D180" t="s">
        <v>2503</v>
      </c>
    </row>
    <row r="181" spans="1:4" x14ac:dyDescent="0.35">
      <c r="A181" t="s">
        <v>2522</v>
      </c>
      <c r="B181" s="20" t="s">
        <v>2518</v>
      </c>
      <c r="C181" s="179"/>
      <c r="D181" t="s">
        <v>2504</v>
      </c>
    </row>
    <row r="182" spans="1:4" x14ac:dyDescent="0.35">
      <c r="A182" t="s">
        <v>2508</v>
      </c>
      <c r="B182" s="171" t="s">
        <v>2509</v>
      </c>
      <c r="C182" s="167"/>
      <c r="D182" t="s">
        <v>2247</v>
      </c>
    </row>
    <row r="183" spans="1:4" x14ac:dyDescent="0.35">
      <c r="A183" t="s">
        <v>2514</v>
      </c>
      <c r="B183" s="171" t="s">
        <v>2515</v>
      </c>
      <c r="C183" s="175"/>
      <c r="D183" t="s">
        <v>2513</v>
      </c>
    </row>
    <row r="185" spans="1:4" x14ac:dyDescent="0.35">
      <c r="A185" s="42" t="s">
        <v>2547</v>
      </c>
      <c r="B185" s="169"/>
      <c r="C185" s="159"/>
      <c r="D185" s="159"/>
    </row>
    <row r="186" spans="1:4" x14ac:dyDescent="0.35">
      <c r="A186" s="9" t="s">
        <v>2496</v>
      </c>
      <c r="B186" s="170" t="s">
        <v>2497</v>
      </c>
      <c r="C186" s="9" t="s">
        <v>2498</v>
      </c>
      <c r="D186" s="9" t="s">
        <v>2499</v>
      </c>
    </row>
    <row r="187" spans="1:4" x14ac:dyDescent="0.35">
      <c r="A187" t="s">
        <v>2507</v>
      </c>
      <c r="B187" s="171" t="s">
        <v>2512</v>
      </c>
      <c r="C187" s="174"/>
      <c r="D187" t="s">
        <v>142</v>
      </c>
    </row>
    <row r="188" spans="1:4" x14ac:dyDescent="0.35">
      <c r="A188" t="s">
        <v>2495</v>
      </c>
      <c r="B188" s="172" t="s">
        <v>2502</v>
      </c>
      <c r="C188" s="168"/>
      <c r="D188" t="s">
        <v>2549</v>
      </c>
    </row>
    <row r="189" spans="1:4" x14ac:dyDescent="0.35">
      <c r="A189" t="s">
        <v>2546</v>
      </c>
      <c r="B189" s="20" t="s">
        <v>2540</v>
      </c>
      <c r="C189" s="188"/>
      <c r="D189" t="s">
        <v>2556</v>
      </c>
    </row>
    <row r="190" spans="1:4" x14ac:dyDescent="0.35">
      <c r="A190" t="s">
        <v>2514</v>
      </c>
      <c r="B190" s="171" t="s">
        <v>2515</v>
      </c>
      <c r="C190" s="175"/>
      <c r="D190" t="s">
        <v>2550</v>
      </c>
    </row>
    <row r="191" spans="1:4" x14ac:dyDescent="0.35">
      <c r="A191" t="s">
        <v>2523</v>
      </c>
      <c r="B191" s="20" t="s">
        <v>2519</v>
      </c>
      <c r="C191" s="181"/>
      <c r="D191" t="s">
        <v>2551</v>
      </c>
    </row>
    <row r="192" spans="1:4" x14ac:dyDescent="0.35">
      <c r="A192" t="s">
        <v>2522</v>
      </c>
      <c r="B192" s="20" t="s">
        <v>2518</v>
      </c>
      <c r="C192" s="179"/>
      <c r="D192" t="s">
        <v>2552</v>
      </c>
    </row>
    <row r="193" spans="1:4" x14ac:dyDescent="0.35">
      <c r="A193" t="s">
        <v>2541</v>
      </c>
      <c r="B193" s="20" t="s">
        <v>2538</v>
      </c>
      <c r="C193" s="187"/>
      <c r="D193" t="s">
        <v>2553</v>
      </c>
    </row>
    <row r="194" spans="1:4" x14ac:dyDescent="0.35">
      <c r="A194" t="s">
        <v>2508</v>
      </c>
      <c r="B194" s="171" t="s">
        <v>2509</v>
      </c>
      <c r="C194" s="167"/>
      <c r="D194" t="s">
        <v>2557</v>
      </c>
    </row>
    <row r="195" spans="1:4" x14ac:dyDescent="0.35">
      <c r="A195" t="s">
        <v>2521</v>
      </c>
      <c r="B195" s="20" t="s">
        <v>2537</v>
      </c>
      <c r="C195" s="180"/>
      <c r="D195" t="s">
        <v>2342</v>
      </c>
    </row>
    <row r="196" spans="1:4" x14ac:dyDescent="0.35">
      <c r="A196" t="s">
        <v>2524</v>
      </c>
      <c r="B196" s="20" t="s">
        <v>2520</v>
      </c>
      <c r="C196" s="182"/>
      <c r="D196" t="s">
        <v>3101</v>
      </c>
    </row>
    <row r="197" spans="1:4" x14ac:dyDescent="0.35">
      <c r="A197" t="s">
        <v>2501</v>
      </c>
      <c r="B197" s="171" t="s">
        <v>2511</v>
      </c>
      <c r="C197" s="173"/>
      <c r="D197" t="s">
        <v>2548</v>
      </c>
    </row>
    <row r="199" spans="1:4" x14ac:dyDescent="0.35">
      <c r="A199" s="42" t="s">
        <v>2573</v>
      </c>
      <c r="B199" s="169"/>
      <c r="C199" s="159"/>
      <c r="D199" s="159"/>
    </row>
    <row r="200" spans="1:4" x14ac:dyDescent="0.35">
      <c r="A200" s="9" t="s">
        <v>2496</v>
      </c>
      <c r="B200" s="170" t="s">
        <v>2497</v>
      </c>
      <c r="C200" s="9" t="s">
        <v>2498</v>
      </c>
      <c r="D200" s="9" t="s">
        <v>2499</v>
      </c>
    </row>
    <row r="201" spans="1:4" x14ac:dyDescent="0.35">
      <c r="A201" t="s">
        <v>2501</v>
      </c>
      <c r="B201" s="171" t="s">
        <v>2511</v>
      </c>
      <c r="C201" s="173"/>
      <c r="D201" t="s">
        <v>2754</v>
      </c>
    </row>
    <row r="202" spans="1:4" x14ac:dyDescent="0.35">
      <c r="A202" t="s">
        <v>2507</v>
      </c>
      <c r="B202" s="171" t="s">
        <v>2512</v>
      </c>
      <c r="C202" s="174"/>
      <c r="D202" t="s">
        <v>3013</v>
      </c>
    </row>
    <row r="203" spans="1:4" x14ac:dyDescent="0.35">
      <c r="A203" t="s">
        <v>2506</v>
      </c>
      <c r="B203" s="20" t="s">
        <v>2517</v>
      </c>
      <c r="C203" s="176"/>
      <c r="D203" t="s">
        <v>3014</v>
      </c>
    </row>
    <row r="204" spans="1:4" x14ac:dyDescent="0.35">
      <c r="A204" t="s">
        <v>2542</v>
      </c>
      <c r="B204" s="20" t="s">
        <v>2536</v>
      </c>
      <c r="C204" s="185"/>
      <c r="D204" t="s">
        <v>3015</v>
      </c>
    </row>
    <row r="205" spans="1:4" x14ac:dyDescent="0.35">
      <c r="A205" t="s">
        <v>2543</v>
      </c>
      <c r="B205" s="20" t="s">
        <v>2366</v>
      </c>
      <c r="C205" s="184"/>
      <c r="D205" t="s">
        <v>3016</v>
      </c>
    </row>
    <row r="206" spans="1:4" x14ac:dyDescent="0.35">
      <c r="A206" t="s">
        <v>2514</v>
      </c>
      <c r="B206" s="171" t="s">
        <v>2515</v>
      </c>
      <c r="C206" s="175"/>
      <c r="D206" t="s">
        <v>3017</v>
      </c>
    </row>
    <row r="207" spans="1:4" x14ac:dyDescent="0.35">
      <c r="A207" t="s">
        <v>2523</v>
      </c>
      <c r="B207" s="20" t="s">
        <v>2519</v>
      </c>
      <c r="C207" s="181"/>
      <c r="D207" t="s">
        <v>3018</v>
      </c>
    </row>
    <row r="208" spans="1:4" x14ac:dyDescent="0.35">
      <c r="A208" t="s">
        <v>2508</v>
      </c>
      <c r="B208" s="171" t="s">
        <v>2509</v>
      </c>
      <c r="C208" s="167"/>
      <c r="D208" t="s">
        <v>3019</v>
      </c>
    </row>
    <row r="209" spans="1:4" x14ac:dyDescent="0.35">
      <c r="A209" t="s">
        <v>2521</v>
      </c>
      <c r="B209" s="20" t="s">
        <v>2537</v>
      </c>
      <c r="C209" s="180"/>
      <c r="D209" t="s">
        <v>2574</v>
      </c>
    </row>
    <row r="210" spans="1:4" x14ac:dyDescent="0.35">
      <c r="A210" t="s">
        <v>2545</v>
      </c>
      <c r="B210" s="20" t="s">
        <v>2539</v>
      </c>
      <c r="C210" s="186"/>
      <c r="D210" t="s">
        <v>3020</v>
      </c>
    </row>
    <row r="211" spans="1:4" x14ac:dyDescent="0.35">
      <c r="A211" t="s">
        <v>2588</v>
      </c>
      <c r="B211" s="171" t="s">
        <v>2590</v>
      </c>
      <c r="C211" s="189"/>
      <c r="D211" t="s">
        <v>3021</v>
      </c>
    </row>
    <row r="212" spans="1:4" x14ac:dyDescent="0.35">
      <c r="A212" t="s">
        <v>2541</v>
      </c>
      <c r="B212" s="20" t="s">
        <v>2538</v>
      </c>
      <c r="C212" s="187"/>
      <c r="D212" t="s">
        <v>3022</v>
      </c>
    </row>
    <row r="213" spans="1:4" x14ac:dyDescent="0.35">
      <c r="A213" t="s">
        <v>2495</v>
      </c>
      <c r="B213" s="172" t="s">
        <v>2502</v>
      </c>
      <c r="C213" s="168"/>
      <c r="D213" t="s">
        <v>2575</v>
      </c>
    </row>
    <row r="214" spans="1:4" x14ac:dyDescent="0.35">
      <c r="A214" t="s">
        <v>2522</v>
      </c>
      <c r="B214" s="20" t="s">
        <v>2518</v>
      </c>
      <c r="C214" s="179"/>
      <c r="D214" t="s">
        <v>3023</v>
      </c>
    </row>
    <row r="215" spans="1:4" x14ac:dyDescent="0.35">
      <c r="A215" t="s">
        <v>2589</v>
      </c>
      <c r="B215" s="171">
        <v>740000</v>
      </c>
      <c r="C215" s="190"/>
      <c r="D215" t="s">
        <v>3024</v>
      </c>
    </row>
    <row r="216" spans="1:4" x14ac:dyDescent="0.35">
      <c r="A216" t="s">
        <v>2524</v>
      </c>
      <c r="B216" s="20" t="s">
        <v>2520</v>
      </c>
      <c r="C216" s="182"/>
      <c r="D216" t="s">
        <v>3025</v>
      </c>
    </row>
    <row r="217" spans="1:4" x14ac:dyDescent="0.35">
      <c r="A217" t="s">
        <v>2531</v>
      </c>
      <c r="B217" s="20" t="s">
        <v>2530</v>
      </c>
      <c r="C217" s="183"/>
      <c r="D217" t="s">
        <v>3026</v>
      </c>
    </row>
    <row r="218" spans="1:4" x14ac:dyDescent="0.35">
      <c r="A218" t="s">
        <v>2546</v>
      </c>
      <c r="B218" s="20" t="s">
        <v>2540</v>
      </c>
      <c r="C218" s="188"/>
      <c r="D218" t="s">
        <v>3027</v>
      </c>
    </row>
    <row r="219" spans="1:4" x14ac:dyDescent="0.35">
      <c r="A219" t="s">
        <v>2505</v>
      </c>
      <c r="B219" s="171" t="s">
        <v>2510</v>
      </c>
      <c r="C219" s="177"/>
      <c r="D219" t="s">
        <v>3028</v>
      </c>
    </row>
    <row r="220" spans="1:4" x14ac:dyDescent="0.35">
      <c r="A220" t="s">
        <v>3040</v>
      </c>
      <c r="B220" s="204" t="s">
        <v>3033</v>
      </c>
      <c r="C220" s="203"/>
      <c r="D220" t="s">
        <v>3029</v>
      </c>
    </row>
    <row r="221" spans="1:4" x14ac:dyDescent="0.35">
      <c r="A221" t="s">
        <v>3037</v>
      </c>
      <c r="B221" s="171" t="s">
        <v>3034</v>
      </c>
      <c r="C221" s="205"/>
      <c r="D221" t="s">
        <v>3030</v>
      </c>
    </row>
    <row r="222" spans="1:4" x14ac:dyDescent="0.35">
      <c r="A222" t="s">
        <v>3038</v>
      </c>
      <c r="B222" t="s">
        <v>3035</v>
      </c>
      <c r="C222" s="206"/>
      <c r="D222" t="s">
        <v>3031</v>
      </c>
    </row>
    <row r="223" spans="1:4" x14ac:dyDescent="0.35">
      <c r="A223" t="s">
        <v>3039</v>
      </c>
      <c r="B223" s="17" t="s">
        <v>3036</v>
      </c>
      <c r="C223" s="207"/>
      <c r="D223" t="s">
        <v>3032</v>
      </c>
    </row>
    <row r="225" spans="1:4" x14ac:dyDescent="0.35">
      <c r="A225" s="42" t="s">
        <v>2576</v>
      </c>
      <c r="B225" s="169"/>
      <c r="C225" s="159"/>
      <c r="D225" s="159"/>
    </row>
    <row r="226" spans="1:4" x14ac:dyDescent="0.35">
      <c r="A226" s="9" t="s">
        <v>2496</v>
      </c>
      <c r="B226" s="170" t="s">
        <v>2497</v>
      </c>
      <c r="C226" s="9" t="s">
        <v>2498</v>
      </c>
      <c r="D226" s="9" t="s">
        <v>2499</v>
      </c>
    </row>
    <row r="227" spans="1:4" x14ac:dyDescent="0.35">
      <c r="A227" t="s">
        <v>2508</v>
      </c>
      <c r="B227" s="171" t="s">
        <v>2509</v>
      </c>
      <c r="C227" s="167"/>
      <c r="D227" t="s">
        <v>125</v>
      </c>
    </row>
    <row r="228" spans="1:4" x14ac:dyDescent="0.35">
      <c r="A228" t="s">
        <v>2514</v>
      </c>
      <c r="B228" s="171" t="s">
        <v>2515</v>
      </c>
      <c r="C228" s="175"/>
      <c r="D228" t="s">
        <v>124</v>
      </c>
    </row>
    <row r="229" spans="1:4" x14ac:dyDescent="0.35">
      <c r="A229" t="s">
        <v>2521</v>
      </c>
      <c r="B229" s="20" t="s">
        <v>2537</v>
      </c>
      <c r="C229" s="180"/>
      <c r="D229" t="s">
        <v>123</v>
      </c>
    </row>
    <row r="230" spans="1:4" x14ac:dyDescent="0.35">
      <c r="A230" t="s">
        <v>2522</v>
      </c>
      <c r="B230" s="20" t="s">
        <v>2518</v>
      </c>
      <c r="C230" s="179"/>
      <c r="D230" t="s">
        <v>121</v>
      </c>
    </row>
    <row r="231" spans="1:4" x14ac:dyDescent="0.35">
      <c r="A231" t="s">
        <v>2507</v>
      </c>
      <c r="B231" s="171" t="s">
        <v>2512</v>
      </c>
      <c r="C231" s="174"/>
      <c r="D231" t="s">
        <v>120</v>
      </c>
    </row>
    <row r="233" spans="1:4" x14ac:dyDescent="0.35">
      <c r="A233" s="42" t="s">
        <v>2577</v>
      </c>
      <c r="B233" s="169"/>
      <c r="C233" s="159"/>
      <c r="D233" s="159"/>
    </row>
    <row r="234" spans="1:4" x14ac:dyDescent="0.35">
      <c r="A234" s="9" t="s">
        <v>2496</v>
      </c>
      <c r="B234" s="170" t="s">
        <v>2497</v>
      </c>
      <c r="C234" s="9" t="s">
        <v>2498</v>
      </c>
      <c r="D234" s="9" t="s">
        <v>2499</v>
      </c>
    </row>
    <row r="235" spans="1:4" x14ac:dyDescent="0.35">
      <c r="A235" t="s">
        <v>2495</v>
      </c>
      <c r="B235" s="172" t="s">
        <v>2502</v>
      </c>
      <c r="C235" s="168"/>
      <c r="D235" t="s">
        <v>163</v>
      </c>
    </row>
    <row r="236" spans="1:4" x14ac:dyDescent="0.35">
      <c r="A236" t="s">
        <v>2514</v>
      </c>
      <c r="B236" s="171" t="s">
        <v>2515</v>
      </c>
      <c r="C236" s="175"/>
      <c r="D236" t="s">
        <v>278</v>
      </c>
    </row>
    <row r="237" spans="1:4" x14ac:dyDescent="0.35">
      <c r="A237" t="s">
        <v>2501</v>
      </c>
      <c r="B237" s="171" t="s">
        <v>2511</v>
      </c>
      <c r="C237" s="173"/>
      <c r="D237" t="s">
        <v>279</v>
      </c>
    </row>
    <row r="239" spans="1:4" x14ac:dyDescent="0.35">
      <c r="A239" s="42" t="s">
        <v>2616</v>
      </c>
      <c r="B239" s="169"/>
      <c r="C239" s="159"/>
      <c r="D239" s="159"/>
    </row>
    <row r="240" spans="1:4" x14ac:dyDescent="0.35">
      <c r="A240" s="9" t="s">
        <v>2496</v>
      </c>
      <c r="B240" s="170" t="s">
        <v>2497</v>
      </c>
      <c r="C240" s="9" t="s">
        <v>2498</v>
      </c>
      <c r="D240" s="9" t="s">
        <v>2499</v>
      </c>
    </row>
    <row r="241" spans="1:4" x14ac:dyDescent="0.35">
      <c r="A241" t="s">
        <v>2506</v>
      </c>
      <c r="B241" s="20" t="s">
        <v>2517</v>
      </c>
      <c r="C241" s="176"/>
      <c r="D241" t="s">
        <v>2470</v>
      </c>
    </row>
    <row r="242" spans="1:4" x14ac:dyDescent="0.35">
      <c r="A242" t="s">
        <v>2521</v>
      </c>
      <c r="B242" s="20" t="s">
        <v>2537</v>
      </c>
      <c r="C242" s="180"/>
      <c r="D242" t="s">
        <v>93</v>
      </c>
    </row>
    <row r="243" spans="1:4" x14ac:dyDescent="0.35">
      <c r="A243" t="s">
        <v>2507</v>
      </c>
      <c r="B243" s="171" t="s">
        <v>2512</v>
      </c>
      <c r="C243" s="174"/>
      <c r="D243" t="s">
        <v>87</v>
      </c>
    </row>
    <row r="244" spans="1:4" x14ac:dyDescent="0.35">
      <c r="A244" t="s">
        <v>2541</v>
      </c>
      <c r="B244" s="20" t="s">
        <v>2538</v>
      </c>
      <c r="C244" s="187"/>
      <c r="D244" t="s">
        <v>2617</v>
      </c>
    </row>
    <row r="245" spans="1:4" x14ac:dyDescent="0.35">
      <c r="A245" t="s">
        <v>2522</v>
      </c>
      <c r="B245" s="20" t="s">
        <v>2518</v>
      </c>
      <c r="C245" s="179"/>
      <c r="D245" t="s">
        <v>2618</v>
      </c>
    </row>
    <row r="246" spans="1:4" x14ac:dyDescent="0.35">
      <c r="A246" t="s">
        <v>2514</v>
      </c>
      <c r="B246" s="171" t="s">
        <v>2515</v>
      </c>
      <c r="C246" s="175"/>
      <c r="D246" t="s">
        <v>98</v>
      </c>
    </row>
    <row r="247" spans="1:4" x14ac:dyDescent="0.35">
      <c r="A247" t="s">
        <v>2523</v>
      </c>
      <c r="B247" s="20" t="s">
        <v>2519</v>
      </c>
      <c r="C247" s="181"/>
      <c r="D247" t="s">
        <v>97</v>
      </c>
    </row>
    <row r="248" spans="1:4" x14ac:dyDescent="0.35">
      <c r="A248" t="s">
        <v>2508</v>
      </c>
      <c r="B248" s="171" t="s">
        <v>2509</v>
      </c>
      <c r="C248" s="167"/>
      <c r="D248" t="s">
        <v>96</v>
      </c>
    </row>
    <row r="249" spans="1:4" x14ac:dyDescent="0.35">
      <c r="A249" t="s">
        <v>2501</v>
      </c>
      <c r="B249" s="171" t="s">
        <v>2511</v>
      </c>
      <c r="C249" s="173"/>
      <c r="D249" t="s">
        <v>95</v>
      </c>
    </row>
    <row r="251" spans="1:4" x14ac:dyDescent="0.35">
      <c r="A251" s="42" t="s">
        <v>2621</v>
      </c>
      <c r="B251" s="169"/>
      <c r="C251" s="159"/>
      <c r="D251" s="159"/>
    </row>
    <row r="252" spans="1:4" x14ac:dyDescent="0.35">
      <c r="A252" s="9" t="s">
        <v>2496</v>
      </c>
      <c r="B252" s="170" t="s">
        <v>2497</v>
      </c>
      <c r="C252" s="9" t="s">
        <v>2498</v>
      </c>
      <c r="D252" s="9" t="s">
        <v>2499</v>
      </c>
    </row>
    <row r="253" spans="1:4" x14ac:dyDescent="0.35">
      <c r="A253" t="s">
        <v>2506</v>
      </c>
      <c r="B253" s="20" t="s">
        <v>2517</v>
      </c>
      <c r="C253" s="176"/>
      <c r="D253" t="s">
        <v>2470</v>
      </c>
    </row>
    <row r="254" spans="1:4" x14ac:dyDescent="0.35">
      <c r="A254" t="s">
        <v>2524</v>
      </c>
      <c r="B254" s="20" t="s">
        <v>2520</v>
      </c>
      <c r="C254" s="182"/>
      <c r="D254" t="s">
        <v>2579</v>
      </c>
    </row>
    <row r="255" spans="1:4" x14ac:dyDescent="0.35">
      <c r="A255" t="s">
        <v>2514</v>
      </c>
      <c r="B255" s="171" t="s">
        <v>2515</v>
      </c>
      <c r="C255" s="175"/>
      <c r="D255" t="s">
        <v>92</v>
      </c>
    </row>
    <row r="256" spans="1:4" x14ac:dyDescent="0.35">
      <c r="A256" t="s">
        <v>2521</v>
      </c>
      <c r="B256" s="20" t="s">
        <v>2537</v>
      </c>
      <c r="C256" s="180"/>
      <c r="D256" t="s">
        <v>93</v>
      </c>
    </row>
    <row r="257" spans="1:4" x14ac:dyDescent="0.35">
      <c r="A257" t="s">
        <v>2507</v>
      </c>
      <c r="B257" s="171" t="s">
        <v>2512</v>
      </c>
      <c r="C257" s="174"/>
      <c r="D257" t="s">
        <v>87</v>
      </c>
    </row>
    <row r="258" spans="1:4" x14ac:dyDescent="0.35">
      <c r="A258" t="s">
        <v>2522</v>
      </c>
      <c r="B258" s="20" t="s">
        <v>2518</v>
      </c>
      <c r="C258" s="179"/>
      <c r="D258" t="s">
        <v>2619</v>
      </c>
    </row>
    <row r="259" spans="1:4" x14ac:dyDescent="0.35">
      <c r="A259" t="s">
        <v>2501</v>
      </c>
      <c r="B259" s="171" t="s">
        <v>2511</v>
      </c>
      <c r="C259" s="173"/>
      <c r="D259" t="s">
        <v>445</v>
      </c>
    </row>
    <row r="260" spans="1:4" x14ac:dyDescent="0.35">
      <c r="A260" t="s">
        <v>2588</v>
      </c>
      <c r="B260" s="171" t="s">
        <v>2590</v>
      </c>
      <c r="C260" s="189"/>
      <c r="D260" t="s">
        <v>2587</v>
      </c>
    </row>
    <row r="261" spans="1:4" x14ac:dyDescent="0.35">
      <c r="A261" t="s">
        <v>2589</v>
      </c>
      <c r="B261" s="171">
        <v>740000</v>
      </c>
      <c r="C261" s="190"/>
      <c r="D261" t="s">
        <v>2467</v>
      </c>
    </row>
    <row r="262" spans="1:4" x14ac:dyDescent="0.35">
      <c r="A262" t="s">
        <v>2508</v>
      </c>
      <c r="B262" s="171" t="s">
        <v>2509</v>
      </c>
      <c r="C262" s="167"/>
      <c r="D262" t="s">
        <v>2620</v>
      </c>
    </row>
    <row r="264" spans="1:4" x14ac:dyDescent="0.35">
      <c r="A264" s="42" t="s">
        <v>3490</v>
      </c>
      <c r="B264" s="169"/>
      <c r="C264" s="159"/>
      <c r="D264" s="159"/>
    </row>
    <row r="265" spans="1:4" x14ac:dyDescent="0.35">
      <c r="A265" s="9" t="s">
        <v>2496</v>
      </c>
      <c r="B265" s="170" t="s">
        <v>2497</v>
      </c>
      <c r="C265" s="9" t="s">
        <v>2498</v>
      </c>
      <c r="D265" s="9" t="s">
        <v>2499</v>
      </c>
    </row>
    <row r="266" spans="1:4" x14ac:dyDescent="0.35">
      <c r="A266" t="s">
        <v>2543</v>
      </c>
      <c r="B266" s="20" t="s">
        <v>2366</v>
      </c>
      <c r="C266" s="184"/>
      <c r="D266" t="s">
        <v>3498</v>
      </c>
    </row>
    <row r="267" spans="1:4" x14ac:dyDescent="0.35">
      <c r="A267" t="s">
        <v>2521</v>
      </c>
      <c r="B267" s="20" t="s">
        <v>2537</v>
      </c>
      <c r="C267" s="180"/>
      <c r="D267" t="s">
        <v>3499</v>
      </c>
    </row>
    <row r="268" spans="1:4" x14ac:dyDescent="0.35">
      <c r="A268" t="s">
        <v>2542</v>
      </c>
      <c r="B268" s="20" t="s">
        <v>2536</v>
      </c>
      <c r="C268" s="185"/>
      <c r="D268" t="s">
        <v>3500</v>
      </c>
    </row>
    <row r="269" spans="1:4" x14ac:dyDescent="0.35">
      <c r="A269" t="s">
        <v>2507</v>
      </c>
      <c r="B269" s="171" t="s">
        <v>2512</v>
      </c>
      <c r="C269" s="174"/>
      <c r="D269" t="s">
        <v>3501</v>
      </c>
    </row>
    <row r="270" spans="1:4" x14ac:dyDescent="0.35">
      <c r="A270" t="s">
        <v>2522</v>
      </c>
      <c r="B270" s="20" t="s">
        <v>2518</v>
      </c>
      <c r="C270" s="179"/>
      <c r="D270" t="s">
        <v>3502</v>
      </c>
    </row>
    <row r="271" spans="1:4" x14ac:dyDescent="0.35">
      <c r="A271" t="s">
        <v>2501</v>
      </c>
      <c r="B271" s="171" t="s">
        <v>2511</v>
      </c>
      <c r="C271" s="173"/>
      <c r="D271" t="s">
        <v>3503</v>
      </c>
    </row>
    <row r="272" spans="1:4" x14ac:dyDescent="0.35">
      <c r="A272" t="s">
        <v>2523</v>
      </c>
      <c r="B272" s="20" t="s">
        <v>2519</v>
      </c>
      <c r="C272" s="181"/>
      <c r="D272" t="s">
        <v>3504</v>
      </c>
    </row>
    <row r="273" spans="1:4" x14ac:dyDescent="0.35">
      <c r="A273" t="s">
        <v>2546</v>
      </c>
      <c r="B273" s="20" t="s">
        <v>2540</v>
      </c>
      <c r="C273" s="188"/>
      <c r="D273" t="s">
        <v>3505</v>
      </c>
    </row>
    <row r="275" spans="1:4" x14ac:dyDescent="0.35">
      <c r="A275" s="42" t="s">
        <v>2622</v>
      </c>
      <c r="B275" s="169"/>
      <c r="C275" s="159"/>
      <c r="D275" s="159"/>
    </row>
    <row r="276" spans="1:4" x14ac:dyDescent="0.35">
      <c r="A276" s="9" t="s">
        <v>2496</v>
      </c>
      <c r="B276" s="170" t="s">
        <v>2497</v>
      </c>
      <c r="C276" s="9" t="s">
        <v>2498</v>
      </c>
      <c r="D276" s="9" t="s">
        <v>2499</v>
      </c>
    </row>
    <row r="277" spans="1:4" x14ac:dyDescent="0.35">
      <c r="A277" t="s">
        <v>2506</v>
      </c>
      <c r="B277" s="20" t="s">
        <v>2517</v>
      </c>
      <c r="C277" s="176"/>
      <c r="D277" t="s">
        <v>2470</v>
      </c>
    </row>
    <row r="278" spans="1:4" x14ac:dyDescent="0.35">
      <c r="A278" t="s">
        <v>2501</v>
      </c>
      <c r="B278" s="171" t="s">
        <v>2511</v>
      </c>
      <c r="C278" s="173"/>
      <c r="D278" t="s">
        <v>445</v>
      </c>
    </row>
    <row r="279" spans="1:4" x14ac:dyDescent="0.35">
      <c r="A279" t="s">
        <v>2524</v>
      </c>
      <c r="B279" s="20" t="s">
        <v>2520</v>
      </c>
      <c r="C279" s="182"/>
      <c r="D279" t="s">
        <v>2579</v>
      </c>
    </row>
    <row r="280" spans="1:4" x14ac:dyDescent="0.35">
      <c r="A280" t="s">
        <v>2514</v>
      </c>
      <c r="B280" s="171" t="s">
        <v>2515</v>
      </c>
      <c r="C280" s="175"/>
      <c r="D280" t="s">
        <v>92</v>
      </c>
    </row>
    <row r="281" spans="1:4" x14ac:dyDescent="0.35">
      <c r="A281" t="s">
        <v>2541</v>
      </c>
      <c r="B281" s="20" t="s">
        <v>2538</v>
      </c>
      <c r="C281" s="187"/>
      <c r="D281" t="s">
        <v>2615</v>
      </c>
    </row>
    <row r="282" spans="1:4" x14ac:dyDescent="0.35">
      <c r="A282" t="s">
        <v>2588</v>
      </c>
      <c r="B282" s="171" t="s">
        <v>2590</v>
      </c>
      <c r="C282" s="189"/>
      <c r="D282" t="s">
        <v>2587</v>
      </c>
    </row>
    <row r="283" spans="1:4" x14ac:dyDescent="0.35">
      <c r="A283" t="s">
        <v>2508</v>
      </c>
      <c r="B283" s="171" t="s">
        <v>2509</v>
      </c>
      <c r="C283" s="167"/>
      <c r="D283" t="s">
        <v>2620</v>
      </c>
    </row>
    <row r="284" spans="1:4" x14ac:dyDescent="0.35">
      <c r="A284" t="s">
        <v>2522</v>
      </c>
      <c r="B284" s="20" t="s">
        <v>2518</v>
      </c>
      <c r="C284" s="179"/>
      <c r="D284" t="s">
        <v>2619</v>
      </c>
    </row>
    <row r="285" spans="1:4" x14ac:dyDescent="0.35">
      <c r="A285" t="s">
        <v>2507</v>
      </c>
      <c r="B285" s="171" t="s">
        <v>2512</v>
      </c>
      <c r="C285" s="174"/>
      <c r="D285" t="s">
        <v>87</v>
      </c>
    </row>
    <row r="286" spans="1:4" x14ac:dyDescent="0.35">
      <c r="A286" t="s">
        <v>2521</v>
      </c>
      <c r="B286" s="20" t="s">
        <v>2537</v>
      </c>
      <c r="C286" s="180"/>
      <c r="D286" t="s">
        <v>93</v>
      </c>
    </row>
    <row r="288" spans="1:4" x14ac:dyDescent="0.35">
      <c r="A288" s="42" t="s">
        <v>2596</v>
      </c>
      <c r="B288" s="169"/>
      <c r="C288" s="159"/>
      <c r="D288" s="159"/>
    </row>
    <row r="289" spans="1:4" x14ac:dyDescent="0.35">
      <c r="A289" s="9" t="s">
        <v>2496</v>
      </c>
      <c r="B289" s="170" t="s">
        <v>2497</v>
      </c>
      <c r="C289" s="9" t="s">
        <v>2498</v>
      </c>
      <c r="D289" s="9" t="s">
        <v>2499</v>
      </c>
    </row>
    <row r="290" spans="1:4" x14ac:dyDescent="0.35">
      <c r="A290" t="s">
        <v>2506</v>
      </c>
      <c r="B290" s="20" t="s">
        <v>2517</v>
      </c>
      <c r="C290" s="176"/>
      <c r="D290" t="s">
        <v>435</v>
      </c>
    </row>
    <row r="291" spans="1:4" x14ac:dyDescent="0.35">
      <c r="A291" t="s">
        <v>2545</v>
      </c>
      <c r="B291" s="20" t="s">
        <v>2539</v>
      </c>
      <c r="C291" s="186"/>
      <c r="D291" t="s">
        <v>2469</v>
      </c>
    </row>
    <row r="292" spans="1:4" x14ac:dyDescent="0.35">
      <c r="A292" t="s">
        <v>2514</v>
      </c>
      <c r="B292" s="171" t="s">
        <v>2515</v>
      </c>
      <c r="C292" s="175"/>
      <c r="D292" t="s">
        <v>92</v>
      </c>
    </row>
    <row r="293" spans="1:4" x14ac:dyDescent="0.35">
      <c r="A293" t="s">
        <v>2521</v>
      </c>
      <c r="B293" s="20" t="s">
        <v>2537</v>
      </c>
      <c r="C293" s="180"/>
      <c r="D293" t="s">
        <v>2585</v>
      </c>
    </row>
    <row r="294" spans="1:4" x14ac:dyDescent="0.35">
      <c r="A294" t="s">
        <v>2541</v>
      </c>
      <c r="B294" s="20" t="s">
        <v>2538</v>
      </c>
      <c r="C294" s="187"/>
      <c r="D294" t="s">
        <v>2586</v>
      </c>
    </row>
    <row r="295" spans="1:4" x14ac:dyDescent="0.35">
      <c r="A295" t="s">
        <v>2495</v>
      </c>
      <c r="B295" s="172" t="s">
        <v>2502</v>
      </c>
      <c r="C295" s="168"/>
      <c r="D295" t="s">
        <v>89</v>
      </c>
    </row>
    <row r="296" spans="1:4" x14ac:dyDescent="0.35">
      <c r="A296" t="s">
        <v>2523</v>
      </c>
      <c r="B296" s="20" t="s">
        <v>2519</v>
      </c>
      <c r="C296" s="181"/>
      <c r="D296" t="s">
        <v>88</v>
      </c>
    </row>
    <row r="297" spans="1:4" x14ac:dyDescent="0.35">
      <c r="A297" t="s">
        <v>2507</v>
      </c>
      <c r="B297" s="171" t="s">
        <v>2512</v>
      </c>
      <c r="C297" s="174"/>
      <c r="D297" t="s">
        <v>87</v>
      </c>
    </row>
    <row r="298" spans="1:4" x14ac:dyDescent="0.35">
      <c r="A298" t="s">
        <v>2531</v>
      </c>
      <c r="B298" s="20" t="s">
        <v>2530</v>
      </c>
      <c r="C298" s="183"/>
      <c r="D298" t="s">
        <v>442</v>
      </c>
    </row>
    <row r="299" spans="1:4" x14ac:dyDescent="0.35">
      <c r="A299" t="s">
        <v>2501</v>
      </c>
      <c r="B299" s="171" t="s">
        <v>2511</v>
      </c>
      <c r="C299" s="173"/>
      <c r="D299" t="s">
        <v>445</v>
      </c>
    </row>
    <row r="300" spans="1:4" x14ac:dyDescent="0.35">
      <c r="A300" t="s">
        <v>2589</v>
      </c>
      <c r="B300" s="171">
        <v>740000</v>
      </c>
      <c r="C300" s="190"/>
      <c r="D300" t="s">
        <v>2467</v>
      </c>
    </row>
    <row r="301" spans="1:4" x14ac:dyDescent="0.35">
      <c r="B301" s="171"/>
    </row>
    <row r="302" spans="1:4" x14ac:dyDescent="0.35">
      <c r="A302" s="42" t="s">
        <v>2596</v>
      </c>
      <c r="B302" s="169"/>
      <c r="C302" s="159"/>
      <c r="D302" s="159"/>
    </row>
    <row r="303" spans="1:4" x14ac:dyDescent="0.35">
      <c r="A303" s="9" t="s">
        <v>2496</v>
      </c>
      <c r="B303" s="170" t="s">
        <v>2497</v>
      </c>
      <c r="C303" s="9" t="s">
        <v>2498</v>
      </c>
      <c r="D303" s="9" t="s">
        <v>2499</v>
      </c>
    </row>
    <row r="304" spans="1:4" x14ac:dyDescent="0.35">
      <c r="A304" t="s">
        <v>2506</v>
      </c>
      <c r="B304" s="20" t="s">
        <v>2517</v>
      </c>
      <c r="C304" s="176"/>
      <c r="D304" s="380" t="s">
        <v>2470</v>
      </c>
    </row>
    <row r="305" spans="1:4" x14ac:dyDescent="0.35">
      <c r="A305" t="s">
        <v>2546</v>
      </c>
      <c r="B305" s="20" t="s">
        <v>2540</v>
      </c>
      <c r="C305" s="188"/>
      <c r="D305" t="s">
        <v>2578</v>
      </c>
    </row>
    <row r="306" spans="1:4" x14ac:dyDescent="0.35">
      <c r="A306" t="s">
        <v>2514</v>
      </c>
      <c r="B306" s="171" t="s">
        <v>2515</v>
      </c>
      <c r="C306" s="175"/>
      <c r="D306" t="s">
        <v>92</v>
      </c>
    </row>
    <row r="307" spans="1:4" x14ac:dyDescent="0.35">
      <c r="A307" t="s">
        <v>2508</v>
      </c>
      <c r="B307" s="171" t="s">
        <v>2509</v>
      </c>
      <c r="C307" s="167"/>
      <c r="D307" t="s">
        <v>2633</v>
      </c>
    </row>
    <row r="308" spans="1:4" x14ac:dyDescent="0.35">
      <c r="A308" t="s">
        <v>2507</v>
      </c>
      <c r="B308" s="171" t="s">
        <v>2512</v>
      </c>
      <c r="C308" s="174"/>
      <c r="D308" t="s">
        <v>87</v>
      </c>
    </row>
    <row r="309" spans="1:4" x14ac:dyDescent="0.35">
      <c r="A309" t="s">
        <v>2531</v>
      </c>
      <c r="B309" s="20" t="s">
        <v>2530</v>
      </c>
      <c r="C309" s="183"/>
      <c r="D309" t="s">
        <v>442</v>
      </c>
    </row>
    <row r="310" spans="1:4" x14ac:dyDescent="0.35">
      <c r="A310" t="s">
        <v>2501</v>
      </c>
      <c r="B310" s="171" t="s">
        <v>2511</v>
      </c>
      <c r="C310" s="173"/>
      <c r="D310" t="s">
        <v>445</v>
      </c>
    </row>
    <row r="311" spans="1:4" x14ac:dyDescent="0.35">
      <c r="A311" t="s">
        <v>2589</v>
      </c>
      <c r="B311" s="171">
        <v>740000</v>
      </c>
      <c r="C311" s="190"/>
      <c r="D311" t="s">
        <v>2467</v>
      </c>
    </row>
    <row r="312" spans="1:4" x14ac:dyDescent="0.35">
      <c r="A312" t="s">
        <v>2524</v>
      </c>
      <c r="B312" s="20" t="s">
        <v>2520</v>
      </c>
      <c r="C312" s="182"/>
      <c r="D312" t="s">
        <v>2579</v>
      </c>
    </row>
    <row r="313" spans="1:4" x14ac:dyDescent="0.35">
      <c r="A313" t="s">
        <v>2521</v>
      </c>
      <c r="B313" s="20" t="s">
        <v>2537</v>
      </c>
      <c r="C313" s="180"/>
      <c r="D313" t="s">
        <v>93</v>
      </c>
    </row>
    <row r="314" spans="1:4" x14ac:dyDescent="0.35">
      <c r="B314"/>
    </row>
    <row r="315" spans="1:4" x14ac:dyDescent="0.35">
      <c r="A315" s="42" t="s">
        <v>2746</v>
      </c>
      <c r="B315" s="169"/>
      <c r="C315" s="159"/>
      <c r="D315" s="159"/>
    </row>
    <row r="316" spans="1:4" x14ac:dyDescent="0.35">
      <c r="A316" s="9" t="s">
        <v>2496</v>
      </c>
      <c r="B316" s="170" t="s">
        <v>2497</v>
      </c>
      <c r="C316" s="9" t="s">
        <v>2498</v>
      </c>
      <c r="D316" s="9" t="s">
        <v>2499</v>
      </c>
    </row>
    <row r="317" spans="1:4" x14ac:dyDescent="0.35">
      <c r="A317" t="s">
        <v>2506</v>
      </c>
      <c r="B317" s="20" t="s">
        <v>2517</v>
      </c>
      <c r="C317" s="176"/>
      <c r="D317" t="s">
        <v>2470</v>
      </c>
    </row>
    <row r="318" spans="1:4" x14ac:dyDescent="0.35">
      <c r="A318" t="s">
        <v>2521</v>
      </c>
      <c r="B318" s="20" t="s">
        <v>2537</v>
      </c>
      <c r="C318" s="180"/>
      <c r="D318" t="s">
        <v>93</v>
      </c>
    </row>
    <row r="319" spans="1:4" x14ac:dyDescent="0.35">
      <c r="A319" t="s">
        <v>2524</v>
      </c>
      <c r="B319" s="20" t="s">
        <v>2520</v>
      </c>
      <c r="C319" s="182"/>
      <c r="D319" t="s">
        <v>2579</v>
      </c>
    </row>
    <row r="320" spans="1:4" x14ac:dyDescent="0.35">
      <c r="A320" t="s">
        <v>2545</v>
      </c>
      <c r="B320" s="20" t="s">
        <v>2539</v>
      </c>
      <c r="C320" s="186"/>
      <c r="D320" t="s">
        <v>2469</v>
      </c>
    </row>
    <row r="321" spans="1:4" x14ac:dyDescent="0.35">
      <c r="A321" t="s">
        <v>2546</v>
      </c>
      <c r="B321" s="20" t="s">
        <v>2540</v>
      </c>
      <c r="C321" s="188"/>
      <c r="D321" t="s">
        <v>2578</v>
      </c>
    </row>
    <row r="322" spans="1:4" x14ac:dyDescent="0.35">
      <c r="A322" t="s">
        <v>2514</v>
      </c>
      <c r="B322" s="171" t="s">
        <v>2515</v>
      </c>
      <c r="C322" s="175"/>
      <c r="D322" t="s">
        <v>92</v>
      </c>
    </row>
    <row r="323" spans="1:4" x14ac:dyDescent="0.35">
      <c r="A323" t="s">
        <v>2523</v>
      </c>
      <c r="B323" s="20" t="s">
        <v>2519</v>
      </c>
      <c r="C323" s="181"/>
      <c r="D323" t="s">
        <v>2635</v>
      </c>
    </row>
    <row r="324" spans="1:4" x14ac:dyDescent="0.35">
      <c r="A324" t="s">
        <v>2501</v>
      </c>
      <c r="B324" s="171" t="s">
        <v>2511</v>
      </c>
      <c r="C324" s="173"/>
      <c r="D324" t="s">
        <v>2634</v>
      </c>
    </row>
    <row r="325" spans="1:4" x14ac:dyDescent="0.35">
      <c r="A325" t="s">
        <v>2507</v>
      </c>
      <c r="B325" s="171" t="s">
        <v>2512</v>
      </c>
      <c r="C325" s="174"/>
      <c r="D325" t="s">
        <v>87</v>
      </c>
    </row>
    <row r="326" spans="1:4" x14ac:dyDescent="0.35">
      <c r="A326" t="s">
        <v>2508</v>
      </c>
      <c r="B326" s="171" t="s">
        <v>2509</v>
      </c>
      <c r="C326" s="167"/>
      <c r="D326" t="s">
        <v>2633</v>
      </c>
    </row>
    <row r="327" spans="1:4" x14ac:dyDescent="0.35">
      <c r="A327" t="s">
        <v>2589</v>
      </c>
      <c r="B327" s="171">
        <v>740000</v>
      </c>
      <c r="C327" s="190"/>
      <c r="D327" t="s">
        <v>2467</v>
      </c>
    </row>
    <row r="329" spans="1:4" x14ac:dyDescent="0.35">
      <c r="A329" s="42" t="s">
        <v>3748</v>
      </c>
      <c r="B329" s="169"/>
      <c r="C329" s="159"/>
      <c r="D329" s="159"/>
    </row>
    <row r="330" spans="1:4" x14ac:dyDescent="0.35">
      <c r="A330" s="9" t="s">
        <v>2496</v>
      </c>
      <c r="B330" s="170" t="s">
        <v>2497</v>
      </c>
      <c r="C330" s="9" t="s">
        <v>2498</v>
      </c>
      <c r="D330" s="9" t="s">
        <v>2499</v>
      </c>
    </row>
    <row r="331" spans="1:4" x14ac:dyDescent="0.35">
      <c r="A331" t="s">
        <v>2521</v>
      </c>
      <c r="B331" s="20" t="s">
        <v>2537</v>
      </c>
      <c r="C331" s="180"/>
      <c r="D331" t="s">
        <v>3749</v>
      </c>
    </row>
    <row r="332" spans="1:4" x14ac:dyDescent="0.35">
      <c r="A332" t="s">
        <v>3757</v>
      </c>
      <c r="B332" s="20" t="s">
        <v>3756</v>
      </c>
      <c r="C332" s="159"/>
      <c r="D332" t="s">
        <v>3750</v>
      </c>
    </row>
    <row r="333" spans="1:4" x14ac:dyDescent="0.35">
      <c r="A333" t="s">
        <v>2508</v>
      </c>
      <c r="B333" s="171" t="s">
        <v>2509</v>
      </c>
      <c r="C333" s="167"/>
      <c r="D333" t="s">
        <v>3751</v>
      </c>
    </row>
    <row r="334" spans="1:4" x14ac:dyDescent="0.35">
      <c r="A334" t="s">
        <v>2588</v>
      </c>
      <c r="B334" s="171" t="s">
        <v>2590</v>
      </c>
      <c r="C334" s="189"/>
      <c r="D334" t="s">
        <v>3752</v>
      </c>
    </row>
    <row r="335" spans="1:4" x14ac:dyDescent="0.35">
      <c r="A335" t="s">
        <v>3758</v>
      </c>
      <c r="B335" s="171">
        <v>808080</v>
      </c>
      <c r="C335" s="411"/>
      <c r="D335" t="s">
        <v>3753</v>
      </c>
    </row>
    <row r="336" spans="1:4" x14ac:dyDescent="0.35">
      <c r="A336" t="s">
        <v>2514</v>
      </c>
      <c r="B336" s="171" t="s">
        <v>2515</v>
      </c>
      <c r="C336" s="175"/>
      <c r="D336" t="s">
        <v>3754</v>
      </c>
    </row>
    <row r="337" spans="1:4" x14ac:dyDescent="0.3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C13" sqref="C13"/>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3708</v>
      </c>
      <c r="B2" t="s">
        <v>3403</v>
      </c>
      <c r="C2" s="163" t="s">
        <v>3404</v>
      </c>
    </row>
    <row r="3" spans="1:3" x14ac:dyDescent="0.35">
      <c r="A3" t="s">
        <v>3934</v>
      </c>
      <c r="B3" t="s">
        <v>3935</v>
      </c>
    </row>
    <row r="4" spans="1:3" x14ac:dyDescent="0.3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3542</v>
      </c>
      <c r="B1" s="366" t="s">
        <v>3543</v>
      </c>
      <c r="C1" s="366" t="s">
        <v>3544</v>
      </c>
      <c r="D1" s="366" t="s">
        <v>3545</v>
      </c>
      <c r="E1" s="366" t="s">
        <v>3546</v>
      </c>
      <c r="F1" s="367" t="s">
        <v>3547</v>
      </c>
    </row>
    <row r="2" spans="1:6" ht="29" x14ac:dyDescent="0.35">
      <c r="A2" s="1" t="s">
        <v>3548</v>
      </c>
      <c r="B2" s="1" t="s">
        <v>3117</v>
      </c>
      <c r="C2" s="1">
        <v>2030</v>
      </c>
      <c r="D2" s="5">
        <f>0.48*'EPA GHG Inventory'!Q16</f>
        <v>3161.7119999999995</v>
      </c>
      <c r="E2" s="5">
        <f>0.5*'EPA GHG Inventory'!Q16</f>
        <v>3293.45</v>
      </c>
      <c r="F2" t="s">
        <v>3118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3677</v>
      </c>
    </row>
    <row r="2" spans="1:35" x14ac:dyDescent="0.3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3695</v>
      </c>
    </row>
    <row r="18" spans="1:17" x14ac:dyDescent="0.35">
      <c r="A18" t="s">
        <v>3696</v>
      </c>
    </row>
    <row r="19" spans="1:17" x14ac:dyDescent="0.35">
      <c r="A19" t="s">
        <v>3697</v>
      </c>
    </row>
    <row r="20" spans="1:17" x14ac:dyDescent="0.35">
      <c r="A20" t="s">
        <v>3698</v>
      </c>
    </row>
    <row r="21" spans="1:17" x14ac:dyDescent="0.35">
      <c r="A21" t="s">
        <v>3684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475</v>
      </c>
      <c r="B2" s="436"/>
      <c r="C2" s="212"/>
      <c r="D2" s="212"/>
      <c r="E2" s="212"/>
      <c r="F2" s="212"/>
      <c r="G2" s="212"/>
      <c r="H2" s="49" t="s">
        <v>476</v>
      </c>
    </row>
    <row r="3" spans="1:8" ht="15.5" x14ac:dyDescent="0.35">
      <c r="A3" s="212" t="s">
        <v>721</v>
      </c>
      <c r="B3" s="212"/>
      <c r="C3" s="212"/>
      <c r="D3" s="212"/>
      <c r="E3" s="212"/>
      <c r="F3" s="212"/>
      <c r="G3" s="212"/>
      <c r="H3" s="49" t="s">
        <v>3381</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41" t="s">
        <v>478</v>
      </c>
      <c r="B6" s="267" t="s">
        <v>479</v>
      </c>
      <c r="C6" s="267" t="s">
        <v>480</v>
      </c>
      <c r="D6" s="267" t="s">
        <v>481</v>
      </c>
      <c r="E6" s="267" t="s">
        <v>482</v>
      </c>
      <c r="F6" s="267" t="s">
        <v>483</v>
      </c>
      <c r="G6" s="267" t="s">
        <v>484</v>
      </c>
      <c r="H6" s="267" t="s">
        <v>485</v>
      </c>
    </row>
    <row r="7" spans="1:8" ht="15" thickBot="1" x14ac:dyDescent="0.4">
      <c r="A7" s="442"/>
      <c r="B7" s="443" t="s">
        <v>486</v>
      </c>
      <c r="C7" s="444"/>
      <c r="D7" s="444"/>
      <c r="E7" s="444"/>
      <c r="F7" s="444"/>
      <c r="G7" s="444"/>
      <c r="H7" s="445"/>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3374</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3375</v>
      </c>
      <c r="B44" s="269" t="s">
        <v>521</v>
      </c>
      <c r="C44" s="269" t="s">
        <v>521</v>
      </c>
      <c r="D44" s="269" t="s">
        <v>521</v>
      </c>
      <c r="E44" s="269">
        <v>208.89432174184356</v>
      </c>
      <c r="F44" s="269">
        <v>105.47180460606191</v>
      </c>
      <c r="G44" s="269">
        <v>355.97410702367489</v>
      </c>
      <c r="H44" s="269">
        <v>65.111291475618813</v>
      </c>
    </row>
    <row r="45" spans="1:8" x14ac:dyDescent="0.35">
      <c r="A45" s="279" t="s">
        <v>3376</v>
      </c>
      <c r="B45" s="269" t="s">
        <v>526</v>
      </c>
      <c r="C45" s="278" t="s">
        <v>187</v>
      </c>
      <c r="D45" s="278" t="s">
        <v>187</v>
      </c>
      <c r="E45" s="278" t="s">
        <v>187</v>
      </c>
      <c r="F45" s="278" t="s">
        <v>187</v>
      </c>
      <c r="G45" s="278" t="s">
        <v>187</v>
      </c>
      <c r="H45" s="278" t="s">
        <v>187</v>
      </c>
    </row>
    <row r="46" spans="1:8" x14ac:dyDescent="0.35">
      <c r="A46" s="274" t="s">
        <v>3377</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3378</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3379</v>
      </c>
      <c r="B54" s="269">
        <v>230699.51036740557</v>
      </c>
      <c r="C54" s="278" t="s">
        <v>187</v>
      </c>
      <c r="D54" s="278" t="s">
        <v>187</v>
      </c>
      <c r="E54" s="278" t="s">
        <v>187</v>
      </c>
      <c r="F54" s="278" t="s">
        <v>187</v>
      </c>
      <c r="G54" s="278" t="s">
        <v>187</v>
      </c>
      <c r="H54" s="278" t="s">
        <v>187</v>
      </c>
    </row>
    <row r="55" spans="1:8" x14ac:dyDescent="0.35">
      <c r="A55" s="214" t="s">
        <v>3380</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3105</v>
      </c>
      <c r="B66" s="51">
        <f>G375</f>
        <v>13282.915919456782</v>
      </c>
      <c r="C66" s="51">
        <f t="shared" ref="C66:D66" si="7">H375</f>
        <v>5.1948184495699996E-3</v>
      </c>
      <c r="D66" s="51">
        <f t="shared" si="7"/>
        <v>1.29867598133739</v>
      </c>
      <c r="E66" s="51"/>
      <c r="F66" s="51"/>
      <c r="G66" s="51"/>
      <c r="H66" s="51"/>
    </row>
    <row r="67" spans="1:10" ht="58" x14ac:dyDescent="0.35">
      <c r="A67" s="1" t="s">
        <v>3106</v>
      </c>
      <c r="B67" s="5"/>
      <c r="C67" s="5"/>
      <c r="D67" s="5"/>
      <c r="E67" s="5"/>
      <c r="F67" s="5"/>
      <c r="G67" s="5"/>
      <c r="H67" s="5"/>
    </row>
    <row r="68" spans="1:10" ht="15" thickBot="1" x14ac:dyDescent="0.4">
      <c r="B68" s="81"/>
      <c r="C68" s="81"/>
      <c r="D68" s="81"/>
      <c r="E68" s="81"/>
      <c r="F68" s="81"/>
      <c r="G68" s="81"/>
      <c r="H68" s="81"/>
    </row>
    <row r="69" spans="1:10" ht="15.5" x14ac:dyDescent="0.35">
      <c r="A69" s="446" t="s">
        <v>536</v>
      </c>
      <c r="B69" s="447"/>
      <c r="C69" s="215"/>
      <c r="D69" s="215"/>
      <c r="E69" s="215"/>
      <c r="F69" s="215"/>
      <c r="G69" s="215"/>
      <c r="H69" s="215"/>
      <c r="I69" s="54"/>
      <c r="J69" s="49" t="s">
        <v>476</v>
      </c>
    </row>
    <row r="70" spans="1:10" ht="15.5" x14ac:dyDescent="0.35">
      <c r="A70" s="48" t="s">
        <v>537</v>
      </c>
      <c r="B70" s="52"/>
      <c r="C70" s="53"/>
      <c r="D70" s="53"/>
      <c r="E70" s="53"/>
      <c r="F70" s="53"/>
      <c r="G70" s="53"/>
      <c r="H70" s="53"/>
      <c r="I70" s="54"/>
      <c r="J70" s="49" t="s">
        <v>3381</v>
      </c>
    </row>
    <row r="71" spans="1:10" ht="15.5" x14ac:dyDescent="0.35">
      <c r="A71" s="48"/>
      <c r="B71" s="52"/>
      <c r="C71" s="53"/>
      <c r="D71" s="53"/>
      <c r="E71" s="53"/>
      <c r="F71" s="53"/>
      <c r="G71" s="53"/>
      <c r="H71" s="49"/>
      <c r="I71" s="54"/>
      <c r="J71" s="49" t="s">
        <v>477</v>
      </c>
    </row>
    <row r="72" spans="1:10" x14ac:dyDescent="0.35">
      <c r="A72" s="448" t="s">
        <v>478</v>
      </c>
      <c r="B72" s="451" t="s">
        <v>538</v>
      </c>
      <c r="C72" s="452"/>
      <c r="D72" s="451" t="s">
        <v>539</v>
      </c>
      <c r="E72" s="453"/>
      <c r="F72" s="454"/>
      <c r="G72" s="451" t="s">
        <v>540</v>
      </c>
      <c r="H72" s="455"/>
      <c r="I72" s="455"/>
      <c r="J72" s="452"/>
    </row>
    <row r="73" spans="1:10" x14ac:dyDescent="0.35">
      <c r="A73" s="449"/>
      <c r="B73" s="456" t="s">
        <v>541</v>
      </c>
      <c r="C73" s="457"/>
      <c r="D73" s="460" t="s">
        <v>542</v>
      </c>
      <c r="E73" s="456" t="s">
        <v>480</v>
      </c>
      <c r="F73" s="457" t="s">
        <v>481</v>
      </c>
      <c r="G73" s="460" t="s">
        <v>543</v>
      </c>
      <c r="H73" s="460" t="s">
        <v>480</v>
      </c>
      <c r="I73" s="460" t="s">
        <v>481</v>
      </c>
      <c r="J73" s="263" t="s">
        <v>479</v>
      </c>
    </row>
    <row r="74" spans="1:10" x14ac:dyDescent="0.35">
      <c r="A74" s="449"/>
      <c r="B74" s="458"/>
      <c r="C74" s="459"/>
      <c r="D74" s="461"/>
      <c r="E74" s="458"/>
      <c r="F74" s="459"/>
      <c r="G74" s="462"/>
      <c r="H74" s="461"/>
      <c r="I74" s="461"/>
      <c r="J74" s="263" t="s">
        <v>544</v>
      </c>
    </row>
    <row r="75" spans="1:10" ht="15" thickBot="1" x14ac:dyDescent="0.4">
      <c r="A75" s="450"/>
      <c r="B75" s="266" t="s">
        <v>545</v>
      </c>
      <c r="C75" s="55" t="s">
        <v>546</v>
      </c>
      <c r="D75" s="55" t="s">
        <v>547</v>
      </c>
      <c r="E75" s="439" t="s">
        <v>548</v>
      </c>
      <c r="F75" s="440"/>
      <c r="G75" s="439" t="s">
        <v>486</v>
      </c>
      <c r="H75" s="437"/>
      <c r="I75" s="437"/>
      <c r="J75" s="438"/>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3218</v>
      </c>
      <c r="B81" s="327" t="s">
        <v>521</v>
      </c>
      <c r="C81" s="327" t="s">
        <v>550</v>
      </c>
      <c r="D81" s="327" t="s">
        <v>521</v>
      </c>
      <c r="E81" s="327" t="s">
        <v>521</v>
      </c>
      <c r="F81" s="327" t="s">
        <v>521</v>
      </c>
      <c r="G81" s="327" t="s">
        <v>521</v>
      </c>
      <c r="H81" s="327" t="s">
        <v>521</v>
      </c>
      <c r="I81" s="327" t="s">
        <v>521</v>
      </c>
      <c r="J81" s="327" t="s">
        <v>521</v>
      </c>
    </row>
    <row r="82" spans="1:10" x14ac:dyDescent="0.3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35">
      <c r="A88" s="285" t="s">
        <v>3218</v>
      </c>
      <c r="B88" s="327" t="s">
        <v>521</v>
      </c>
      <c r="C88" s="327" t="s">
        <v>550</v>
      </c>
      <c r="D88" s="327" t="s">
        <v>521</v>
      </c>
      <c r="E88" s="327" t="s">
        <v>521</v>
      </c>
      <c r="F88" s="327" t="s">
        <v>521</v>
      </c>
      <c r="G88" s="327" t="s">
        <v>521</v>
      </c>
      <c r="H88" s="327" t="s">
        <v>521</v>
      </c>
      <c r="I88" s="327" t="s">
        <v>521</v>
      </c>
      <c r="J88" s="327" t="s">
        <v>521</v>
      </c>
    </row>
    <row r="89" spans="1:10" x14ac:dyDescent="0.3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3218</v>
      </c>
      <c r="B95" s="327" t="s">
        <v>521</v>
      </c>
      <c r="C95" s="327" t="s">
        <v>550</v>
      </c>
      <c r="D95" s="327" t="s">
        <v>521</v>
      </c>
      <c r="E95" s="327" t="s">
        <v>521</v>
      </c>
      <c r="F95" s="327" t="s">
        <v>521</v>
      </c>
      <c r="G95" s="327" t="s">
        <v>521</v>
      </c>
      <c r="H95" s="327" t="s">
        <v>521</v>
      </c>
      <c r="I95" s="327" t="s">
        <v>521</v>
      </c>
      <c r="J95" s="327" t="s">
        <v>521</v>
      </c>
    </row>
    <row r="96" spans="1:10" x14ac:dyDescent="0.3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3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3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3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3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3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3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3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3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3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3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3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3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3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3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3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3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3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3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3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3217</v>
      </c>
      <c r="B215" s="327" t="s">
        <v>566</v>
      </c>
      <c r="C215" s="327" t="s">
        <v>550</v>
      </c>
      <c r="D215" s="327" t="s">
        <v>566</v>
      </c>
      <c r="E215" s="327" t="s">
        <v>3111</v>
      </c>
      <c r="F215" s="327" t="s">
        <v>3111</v>
      </c>
      <c r="G215" s="327" t="s">
        <v>566</v>
      </c>
      <c r="H215" s="327" t="s">
        <v>3111</v>
      </c>
      <c r="I215" s="327" t="s">
        <v>3111</v>
      </c>
    </row>
    <row r="216" spans="1:10" x14ac:dyDescent="0.3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3228</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3229</v>
      </c>
      <c r="B228" s="327" t="s">
        <v>566</v>
      </c>
      <c r="C228" s="327" t="s">
        <v>550</v>
      </c>
      <c r="D228" s="328" t="s">
        <v>187</v>
      </c>
      <c r="E228" s="328" t="s">
        <v>187</v>
      </c>
      <c r="F228" s="328" t="s">
        <v>187</v>
      </c>
      <c r="G228" s="327" t="s">
        <v>566</v>
      </c>
      <c r="H228" s="327" t="s">
        <v>3111</v>
      </c>
      <c r="I228" s="327" t="s">
        <v>3111</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3228</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3229</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3228</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3219</v>
      </c>
      <c r="B246" s="329" t="s">
        <v>494</v>
      </c>
      <c r="C246" s="327" t="s">
        <v>550</v>
      </c>
      <c r="D246" s="327" t="s">
        <v>494</v>
      </c>
      <c r="E246" s="327" t="s">
        <v>494</v>
      </c>
      <c r="F246" s="327" t="s">
        <v>494</v>
      </c>
      <c r="G246" s="329" t="s">
        <v>494</v>
      </c>
      <c r="H246" s="329">
        <v>1.9584458055900002E-3</v>
      </c>
      <c r="I246" s="329">
        <v>2.75126384502E-3</v>
      </c>
    </row>
    <row r="247" spans="1:9" x14ac:dyDescent="0.35">
      <c r="A247" s="283" t="s">
        <v>3229</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3230</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3219</v>
      </c>
      <c r="B255" s="329" t="s">
        <v>494</v>
      </c>
      <c r="C255" s="327" t="s">
        <v>550</v>
      </c>
      <c r="D255" s="327" t="s">
        <v>494</v>
      </c>
      <c r="E255" s="327" t="s">
        <v>494</v>
      </c>
      <c r="F255" s="327" t="s">
        <v>494</v>
      </c>
      <c r="G255" s="329" t="s">
        <v>494</v>
      </c>
      <c r="H255" s="329">
        <v>2.1488777387999999E-3</v>
      </c>
      <c r="I255" s="329">
        <v>1.21293212369E-3</v>
      </c>
    </row>
    <row r="256" spans="1:9" x14ac:dyDescent="0.35">
      <c r="A256" s="283" t="s">
        <v>3229</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3228</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3219</v>
      </c>
      <c r="B263" s="329" t="s">
        <v>494</v>
      </c>
      <c r="C263" s="327" t="s">
        <v>550</v>
      </c>
      <c r="D263" s="327" t="s">
        <v>494</v>
      </c>
      <c r="E263" s="327" t="s">
        <v>519</v>
      </c>
      <c r="F263" s="327" t="s">
        <v>519</v>
      </c>
      <c r="G263" s="329" t="s">
        <v>494</v>
      </c>
      <c r="H263" s="329" t="s">
        <v>519</v>
      </c>
      <c r="I263" s="329" t="s">
        <v>519</v>
      </c>
    </row>
    <row r="264" spans="1:9" x14ac:dyDescent="0.35">
      <c r="A264" s="283" t="s">
        <v>3229</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3219</v>
      </c>
      <c r="B278" s="329" t="s">
        <v>494</v>
      </c>
      <c r="C278" s="327" t="s">
        <v>550</v>
      </c>
      <c r="D278" s="327" t="s">
        <v>494</v>
      </c>
      <c r="E278" s="327" t="s">
        <v>519</v>
      </c>
      <c r="F278" s="327" t="s">
        <v>519</v>
      </c>
      <c r="G278" s="329" t="s">
        <v>494</v>
      </c>
      <c r="H278" s="329" t="s">
        <v>519</v>
      </c>
      <c r="I278" s="329" t="s">
        <v>519</v>
      </c>
    </row>
    <row r="279" spans="1:10" x14ac:dyDescent="0.35">
      <c r="A279" s="283" t="s">
        <v>3231</v>
      </c>
      <c r="B279" s="327" t="s">
        <v>494</v>
      </c>
      <c r="C279" s="327" t="s">
        <v>550</v>
      </c>
      <c r="D279" s="328" t="s">
        <v>187</v>
      </c>
      <c r="E279" s="328" t="s">
        <v>187</v>
      </c>
      <c r="F279" s="328" t="s">
        <v>187</v>
      </c>
      <c r="G279" s="327" t="s">
        <v>494</v>
      </c>
      <c r="H279" s="327" t="s">
        <v>492</v>
      </c>
      <c r="I279" s="327" t="s">
        <v>492</v>
      </c>
    </row>
    <row r="280" spans="1:10" x14ac:dyDescent="0.3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3233</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3219</v>
      </c>
      <c r="B286" s="329" t="s">
        <v>494</v>
      </c>
      <c r="C286" s="327" t="s">
        <v>550</v>
      </c>
      <c r="D286" s="327" t="s">
        <v>494</v>
      </c>
      <c r="E286" s="327" t="s">
        <v>519</v>
      </c>
      <c r="F286" s="327" t="s">
        <v>519</v>
      </c>
      <c r="G286" s="329" t="s">
        <v>494</v>
      </c>
      <c r="H286" s="329" t="s">
        <v>519</v>
      </c>
      <c r="I286" s="329" t="s">
        <v>519</v>
      </c>
      <c r="J286" s="57" t="s">
        <v>492</v>
      </c>
    </row>
    <row r="287" spans="1:10" x14ac:dyDescent="0.35">
      <c r="A287" s="283" t="s">
        <v>3234</v>
      </c>
      <c r="B287" s="327" t="s">
        <v>521</v>
      </c>
      <c r="C287" s="327" t="s">
        <v>550</v>
      </c>
      <c r="D287" s="328" t="s">
        <v>187</v>
      </c>
      <c r="E287" s="328" t="s">
        <v>187</v>
      </c>
      <c r="F287" s="328" t="s">
        <v>187</v>
      </c>
      <c r="G287" s="327" t="s">
        <v>521</v>
      </c>
      <c r="H287" s="327" t="s">
        <v>492</v>
      </c>
      <c r="I287" s="327" t="s">
        <v>492</v>
      </c>
      <c r="J287" s="57" t="s">
        <v>492</v>
      </c>
    </row>
    <row r="288" spans="1:10" x14ac:dyDescent="0.3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3222</v>
      </c>
      <c r="B292" s="327" t="s">
        <v>566</v>
      </c>
      <c r="C292" s="327" t="s">
        <v>550</v>
      </c>
      <c r="D292" s="327" t="s">
        <v>566</v>
      </c>
      <c r="E292" s="327" t="s">
        <v>521</v>
      </c>
      <c r="F292" s="327" t="s">
        <v>521</v>
      </c>
      <c r="G292" s="327" t="s">
        <v>566</v>
      </c>
      <c r="H292" s="327" t="s">
        <v>521</v>
      </c>
      <c r="I292" s="327" t="s">
        <v>521</v>
      </c>
      <c r="J292" s="57" t="s">
        <v>492</v>
      </c>
    </row>
    <row r="293" spans="1:10" x14ac:dyDescent="0.35">
      <c r="A293" s="291" t="s">
        <v>3224</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3222</v>
      </c>
      <c r="B298" s="329" t="s">
        <v>494</v>
      </c>
      <c r="C298" s="327" t="s">
        <v>550</v>
      </c>
      <c r="D298" s="327" t="s">
        <v>494</v>
      </c>
      <c r="E298" s="327" t="s">
        <v>521</v>
      </c>
      <c r="F298" s="327" t="s">
        <v>521</v>
      </c>
      <c r="G298" s="329" t="s">
        <v>494</v>
      </c>
      <c r="H298" s="329" t="s">
        <v>521</v>
      </c>
      <c r="I298" s="329" t="s">
        <v>521</v>
      </c>
      <c r="J298" s="57" t="s">
        <v>492</v>
      </c>
    </row>
    <row r="299" spans="1:10" x14ac:dyDescent="0.35">
      <c r="A299" s="291" t="s">
        <v>3224</v>
      </c>
      <c r="B299" s="329" t="s">
        <v>494</v>
      </c>
      <c r="C299" s="327" t="s">
        <v>550</v>
      </c>
      <c r="D299" s="327" t="s">
        <v>494</v>
      </c>
      <c r="E299" s="327" t="s">
        <v>521</v>
      </c>
      <c r="F299" s="327" t="s">
        <v>521</v>
      </c>
      <c r="G299" s="329" t="s">
        <v>494</v>
      </c>
      <c r="H299" s="329" t="s">
        <v>521</v>
      </c>
      <c r="I299" s="329" t="s">
        <v>521</v>
      </c>
      <c r="J299" s="57" t="s">
        <v>492</v>
      </c>
    </row>
    <row r="300" spans="1:10" x14ac:dyDescent="0.3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3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3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3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3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3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3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3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3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3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3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3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3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3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611</v>
      </c>
      <c r="B410" s="436"/>
      <c r="C410" s="436"/>
      <c r="D410" s="436"/>
      <c r="E410" s="436"/>
      <c r="F410" s="436"/>
      <c r="G410" s="436"/>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3381</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0" t="s">
        <v>486</v>
      </c>
      <c r="C415" s="430"/>
      <c r="D415" s="431"/>
      <c r="E415" s="429" t="s">
        <v>619</v>
      </c>
      <c r="F415" s="430"/>
      <c r="G415" s="431"/>
      <c r="H415" s="429" t="s">
        <v>486</v>
      </c>
      <c r="I415" s="437"/>
      <c r="J415" s="437"/>
      <c r="K415" s="437"/>
      <c r="L415" s="437"/>
      <c r="M415" s="438"/>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664</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28"/>
      <c r="B472" s="429" t="s">
        <v>3113</v>
      </c>
      <c r="C472" s="430"/>
      <c r="D472" s="430"/>
      <c r="E472" s="430"/>
      <c r="F472" s="430"/>
      <c r="G472" s="430"/>
      <c r="H472" s="430"/>
      <c r="I472" s="430"/>
      <c r="J472" s="430"/>
      <c r="K472" s="430"/>
      <c r="L472" s="430"/>
      <c r="M472" s="430"/>
      <c r="N472" s="430"/>
      <c r="O472" s="430"/>
      <c r="P472" s="430"/>
      <c r="Q472" s="430"/>
      <c r="R472" s="431"/>
      <c r="S472" s="264"/>
      <c r="T472" s="264"/>
      <c r="U472" s="420" t="s">
        <v>699</v>
      </c>
      <c r="V472" s="421"/>
      <c r="W472" s="429" t="s">
        <v>3113</v>
      </c>
      <c r="X472" s="430"/>
      <c r="Y472" s="430"/>
      <c r="Z472" s="430"/>
      <c r="AA472" s="430"/>
      <c r="AB472" s="430"/>
      <c r="AC472" s="431"/>
      <c r="AD472" s="264"/>
      <c r="AE472" s="264"/>
      <c r="AF472" s="420" t="s">
        <v>699</v>
      </c>
      <c r="AG472" s="421"/>
      <c r="AH472" s="240" t="s">
        <v>619</v>
      </c>
      <c r="AI472" s="265" t="s">
        <v>3113</v>
      </c>
      <c r="AJ472" s="241" t="s">
        <v>3113</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20" t="s">
        <v>699</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3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3381</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0" t="s">
        <v>486</v>
      </c>
      <c r="C519" s="430"/>
      <c r="D519" s="430"/>
      <c r="E519" s="430"/>
      <c r="F519" s="430"/>
      <c r="G519" s="431"/>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3385</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3386</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3114</v>
      </c>
      <c r="B542" s="328" t="s">
        <v>187</v>
      </c>
      <c r="C542" s="331">
        <v>178.70274178817721</v>
      </c>
      <c r="D542" s="328"/>
      <c r="E542" s="328" t="s">
        <v>187</v>
      </c>
      <c r="F542" s="328" t="s">
        <v>187</v>
      </c>
      <c r="G542" s="328"/>
    </row>
    <row r="543" spans="1:7" x14ac:dyDescent="0.35">
      <c r="A543" s="346" t="s">
        <v>3115</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3387</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3388</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3114</v>
      </c>
      <c r="B576" s="328" t="s">
        <v>187</v>
      </c>
      <c r="C576" s="331">
        <v>2.84526374758499</v>
      </c>
      <c r="D576" s="331" t="s">
        <v>494</v>
      </c>
      <c r="E576" s="328" t="s">
        <v>187</v>
      </c>
      <c r="F576" s="328" t="s">
        <v>187</v>
      </c>
      <c r="G576" s="329" t="s">
        <v>492</v>
      </c>
    </row>
    <row r="577" spans="1:7" x14ac:dyDescent="0.35">
      <c r="A577" s="346" t="s">
        <v>3115</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3389</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3381</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22" t="s">
        <v>478</v>
      </c>
      <c r="B605" s="72" t="s">
        <v>767</v>
      </c>
      <c r="C605" s="72" t="s">
        <v>768</v>
      </c>
      <c r="D605" s="72" t="s">
        <v>769</v>
      </c>
      <c r="E605" s="72" t="s">
        <v>617</v>
      </c>
      <c r="F605" s="72" t="s">
        <v>483</v>
      </c>
      <c r="G605" s="72" t="s">
        <v>484</v>
      </c>
    </row>
    <row r="606" spans="1:7" ht="15" thickBot="1" x14ac:dyDescent="0.4">
      <c r="A606" s="423"/>
      <c r="B606" s="424" t="s">
        <v>486</v>
      </c>
      <c r="C606" s="425"/>
      <c r="D606" s="425"/>
      <c r="E606" s="425"/>
      <c r="F606" s="425"/>
      <c r="G606" s="426"/>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3110</v>
      </c>
      <c r="E610" s="329" t="s">
        <v>492</v>
      </c>
      <c r="F610" s="329" t="s">
        <v>492</v>
      </c>
      <c r="G610" s="329" t="s">
        <v>492</v>
      </c>
    </row>
    <row r="611" spans="1:7" x14ac:dyDescent="0.35">
      <c r="A611" s="353" t="s">
        <v>774</v>
      </c>
      <c r="B611" s="331">
        <v>23030.524805171535</v>
      </c>
      <c r="C611" s="331" t="s">
        <v>3116</v>
      </c>
      <c r="D611" s="331" t="s">
        <v>3116</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3116</v>
      </c>
      <c r="C627" s="331" t="s">
        <v>515</v>
      </c>
      <c r="D627" s="331">
        <v>2.41583792</v>
      </c>
      <c r="E627" s="331" t="s">
        <v>492</v>
      </c>
      <c r="F627" s="331" t="s">
        <v>492</v>
      </c>
      <c r="G627" s="331" t="s">
        <v>492</v>
      </c>
    </row>
    <row r="628" spans="1:8" x14ac:dyDescent="0.35">
      <c r="A628" s="337" t="s">
        <v>791</v>
      </c>
      <c r="B628" s="331" t="s">
        <v>3116</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793</v>
      </c>
      <c r="B633" s="432"/>
      <c r="C633" s="217"/>
      <c r="D633" s="217"/>
      <c r="E633" s="217"/>
      <c r="F633" s="217"/>
      <c r="G633" s="217"/>
      <c r="H633" s="49" t="s">
        <v>476</v>
      </c>
    </row>
    <row r="634" spans="1:8" ht="15.5" x14ac:dyDescent="0.35">
      <c r="A634" s="232" t="s">
        <v>665</v>
      </c>
      <c r="B634" s="52"/>
      <c r="C634" s="217"/>
      <c r="D634" s="217"/>
      <c r="E634" s="217"/>
      <c r="F634" s="217"/>
      <c r="G634" s="217"/>
      <c r="H634" s="49" t="s">
        <v>3381</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15" t="s">
        <v>794</v>
      </c>
      <c r="B637" s="249" t="s">
        <v>795</v>
      </c>
      <c r="C637" s="250" t="s">
        <v>480</v>
      </c>
      <c r="D637" s="250" t="s">
        <v>481</v>
      </c>
      <c r="E637" s="250" t="s">
        <v>617</v>
      </c>
      <c r="F637" s="251" t="s">
        <v>483</v>
      </c>
      <c r="G637" s="252" t="s">
        <v>484</v>
      </c>
      <c r="H637" s="251" t="s">
        <v>618</v>
      </c>
    </row>
    <row r="638" spans="1:8" ht="15" thickBot="1" x14ac:dyDescent="0.4">
      <c r="A638" s="416"/>
      <c r="B638" s="417" t="s">
        <v>486</v>
      </c>
      <c r="C638" s="418"/>
      <c r="D638" s="418"/>
      <c r="E638" s="418"/>
      <c r="F638" s="418"/>
      <c r="G638" s="418"/>
      <c r="H638" s="419"/>
    </row>
    <row r="639" spans="1:8" ht="15" thickTop="1" x14ac:dyDescent="0.3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3390</v>
      </c>
      <c r="B653" s="328" t="s">
        <v>187</v>
      </c>
      <c r="C653" s="331" t="s">
        <v>494</v>
      </c>
      <c r="D653" s="331" t="s">
        <v>494</v>
      </c>
      <c r="E653" s="331" t="s">
        <v>494</v>
      </c>
      <c r="F653" s="331" t="s">
        <v>494</v>
      </c>
      <c r="G653" s="331" t="s">
        <v>494</v>
      </c>
      <c r="H653" s="328" t="s">
        <v>187</v>
      </c>
    </row>
    <row r="654" spans="1:8" x14ac:dyDescent="0.35">
      <c r="A654" s="355" t="s">
        <v>3391</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3392</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3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3636</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152</v>
      </c>
      <c r="B2" s="468"/>
      <c r="C2" s="468"/>
      <c r="D2" s="468"/>
      <c r="E2" s="468"/>
    </row>
    <row r="19" spans="1:5" x14ac:dyDescent="0.35">
      <c r="A19" t="s">
        <v>153</v>
      </c>
    </row>
    <row r="20" spans="1:5" x14ac:dyDescent="0.35">
      <c r="A20">
        <v>155400</v>
      </c>
      <c r="B20" t="s">
        <v>154</v>
      </c>
    </row>
    <row r="21" spans="1:5" x14ac:dyDescent="0.35">
      <c r="A21" s="468" t="s">
        <v>155</v>
      </c>
      <c r="B21" s="468"/>
      <c r="C21" s="468"/>
      <c r="D21" s="468"/>
      <c r="E21" s="468"/>
    </row>
    <row r="38" spans="1:5" x14ac:dyDescent="0.35">
      <c r="A38" t="s">
        <v>153</v>
      </c>
    </row>
    <row r="39" spans="1:5" x14ac:dyDescent="0.35">
      <c r="A39">
        <v>100800</v>
      </c>
      <c r="B39" t="s">
        <v>154</v>
      </c>
    </row>
    <row r="40" spans="1:5" x14ac:dyDescent="0.35">
      <c r="A40" s="468" t="s">
        <v>156</v>
      </c>
      <c r="B40" s="468"/>
      <c r="C40" s="468"/>
      <c r="D40" s="468"/>
      <c r="E40" s="468"/>
    </row>
    <row r="57" spans="1:5" ht="15" thickBot="1" x14ac:dyDescent="0.4">
      <c r="A57" t="s">
        <v>153</v>
      </c>
    </row>
    <row r="58" spans="1:5" ht="15" thickBot="1" x14ac:dyDescent="0.4">
      <c r="A58" s="7">
        <v>194000</v>
      </c>
      <c r="B58" t="s">
        <v>157</v>
      </c>
    </row>
    <row r="60" spans="1:5" x14ac:dyDescent="0.35">
      <c r="A60" s="467" t="s">
        <v>158</v>
      </c>
      <c r="B60" s="467"/>
      <c r="C60" s="467"/>
      <c r="D60" s="467"/>
      <c r="E60" s="467"/>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7" t="s">
        <v>159</v>
      </c>
      <c r="B89" s="467"/>
      <c r="C89" s="467"/>
      <c r="D89" s="467"/>
      <c r="E89" s="467"/>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7" t="s">
        <v>160</v>
      </c>
      <c r="B98" s="467"/>
      <c r="C98" s="467"/>
      <c r="D98" s="467"/>
      <c r="E98" s="467"/>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7" t="s">
        <v>162</v>
      </c>
      <c r="B109" s="467"/>
      <c r="C109" s="467"/>
      <c r="D109" s="467"/>
      <c r="E109" s="467"/>
    </row>
    <row r="110" spans="1:5" ht="15" thickBot="1" x14ac:dyDescent="0.4"/>
    <row r="111" spans="1:5" ht="15" thickBot="1" x14ac:dyDescent="0.4">
      <c r="A111" s="12">
        <f>A122</f>
        <v>0.20481927710843381</v>
      </c>
      <c r="B111" t="s">
        <v>382</v>
      </c>
    </row>
    <row r="113" spans="1:12" x14ac:dyDescent="0.35">
      <c r="A113" s="467" t="s">
        <v>161</v>
      </c>
      <c r="B113" s="467"/>
      <c r="C113" s="467"/>
      <c r="D113" s="467"/>
      <c r="E113" s="467"/>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7" t="s">
        <v>383</v>
      </c>
      <c r="B124" s="467"/>
      <c r="C124" s="467"/>
      <c r="D124" s="467"/>
      <c r="E124" s="467"/>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7" t="s">
        <v>100</v>
      </c>
      <c r="B134" s="467"/>
      <c r="C134" s="467"/>
      <c r="D134" s="467"/>
      <c r="E134" s="467"/>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7" t="s">
        <v>165</v>
      </c>
      <c r="B165" s="467"/>
      <c r="C165" s="467"/>
      <c r="D165" s="467"/>
      <c r="E165" s="467"/>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7" t="s">
        <v>390</v>
      </c>
      <c r="B169" s="467"/>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7" t="s">
        <v>172</v>
      </c>
      <c r="B174" s="467"/>
      <c r="C174" s="467"/>
      <c r="D174" s="467"/>
      <c r="E174" s="467"/>
    </row>
    <row r="175" spans="1:7" ht="15" thickBot="1" x14ac:dyDescent="0.4">
      <c r="A175" t="s">
        <v>399</v>
      </c>
      <c r="B175" s="38">
        <v>0.1246</v>
      </c>
    </row>
    <row r="176" spans="1:7" ht="15" thickBot="1" x14ac:dyDescent="0.4">
      <c r="A176" t="s">
        <v>395</v>
      </c>
      <c r="B176" s="37">
        <f>1-B175</f>
        <v>0.87539999999999996</v>
      </c>
    </row>
    <row r="178" spans="1:5" x14ac:dyDescent="0.35">
      <c r="A178" s="467" t="s">
        <v>168</v>
      </c>
      <c r="B178" s="467"/>
      <c r="C178" s="467"/>
      <c r="D178" s="467"/>
      <c r="E178" s="467"/>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7" t="s">
        <v>170</v>
      </c>
      <c r="B183" s="467"/>
      <c r="C183" s="467"/>
      <c r="D183" s="467"/>
      <c r="E183" s="467"/>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7" t="s">
        <v>182</v>
      </c>
      <c r="B191" s="467"/>
      <c r="C191" s="467"/>
      <c r="D191" s="467"/>
      <c r="E191" s="467"/>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2974</v>
      </c>
    </row>
    <row r="201" spans="1:9" x14ac:dyDescent="0.35">
      <c r="A201" s="202" t="s">
        <v>2995</v>
      </c>
      <c r="B201" s="463" t="s">
        <v>2978</v>
      </c>
      <c r="C201" s="463"/>
      <c r="D201" s="463"/>
      <c r="E201" s="463"/>
      <c r="F201" s="463"/>
      <c r="G201" s="463"/>
      <c r="H201" s="463"/>
      <c r="I201" s="463"/>
    </row>
    <row r="202" spans="1:9" x14ac:dyDescent="0.35">
      <c r="A202" s="42" t="s">
        <v>2979</v>
      </c>
      <c r="B202" s="42" t="s">
        <v>2980</v>
      </c>
      <c r="C202" s="42" t="s">
        <v>2981</v>
      </c>
      <c r="D202" s="42" t="s">
        <v>2982</v>
      </c>
      <c r="E202" s="42" t="s">
        <v>2342</v>
      </c>
      <c r="F202" s="42" t="s">
        <v>86</v>
      </c>
      <c r="G202" s="42" t="s">
        <v>2983</v>
      </c>
      <c r="H202" s="42" t="s">
        <v>2984</v>
      </c>
      <c r="I202" s="42" t="s">
        <v>2985</v>
      </c>
    </row>
    <row r="203" spans="1:9" x14ac:dyDescent="0.35">
      <c r="A203" s="42" t="s">
        <v>2986</v>
      </c>
      <c r="B203">
        <v>0</v>
      </c>
      <c r="C203">
        <v>6</v>
      </c>
      <c r="D203">
        <v>9</v>
      </c>
      <c r="E203">
        <v>25</v>
      </c>
      <c r="F203">
        <v>21</v>
      </c>
      <c r="G203">
        <v>215</v>
      </c>
      <c r="H203">
        <v>81</v>
      </c>
      <c r="I203">
        <v>134</v>
      </c>
    </row>
    <row r="204" spans="1:9" x14ac:dyDescent="0.35">
      <c r="A204" s="42" t="s">
        <v>2987</v>
      </c>
      <c r="B204">
        <v>4</v>
      </c>
      <c r="C204">
        <v>3</v>
      </c>
      <c r="D204">
        <v>15</v>
      </c>
      <c r="E204">
        <v>40</v>
      </c>
      <c r="F204">
        <v>43</v>
      </c>
      <c r="G204">
        <v>163</v>
      </c>
      <c r="H204">
        <v>56</v>
      </c>
      <c r="I204">
        <v>94</v>
      </c>
    </row>
    <row r="205" spans="1:9" ht="15" thickBot="1" x14ac:dyDescent="0.4">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2">
        <v>-0.33</v>
      </c>
    </row>
    <row r="207" spans="1:9" ht="15" thickBot="1" x14ac:dyDescent="0.4">
      <c r="A207" t="s">
        <v>2990</v>
      </c>
      <c r="B207" s="12">
        <f>I205/I203</f>
        <v>-0.29850746268656714</v>
      </c>
    </row>
    <row r="209" spans="1:9" x14ac:dyDescent="0.35">
      <c r="A209" s="202" t="s">
        <v>2996</v>
      </c>
      <c r="B209" s="463" t="s">
        <v>2978</v>
      </c>
      <c r="C209" s="463"/>
      <c r="D209" s="463"/>
      <c r="E209" s="463"/>
      <c r="F209" s="463"/>
      <c r="G209" s="463"/>
      <c r="H209" s="463"/>
      <c r="I209" s="463"/>
    </row>
    <row r="210" spans="1:9" x14ac:dyDescent="0.35">
      <c r="A210" s="42" t="s">
        <v>2979</v>
      </c>
      <c r="B210" s="42" t="s">
        <v>2980</v>
      </c>
      <c r="C210" s="42" t="s">
        <v>2981</v>
      </c>
      <c r="D210" s="42" t="s">
        <v>2982</v>
      </c>
      <c r="E210" s="42" t="s">
        <v>2342</v>
      </c>
      <c r="F210" s="42" t="s">
        <v>86</v>
      </c>
      <c r="G210" s="42" t="s">
        <v>2983</v>
      </c>
      <c r="H210" s="42" t="s">
        <v>2984</v>
      </c>
      <c r="I210" s="42" t="s">
        <v>2985</v>
      </c>
    </row>
    <row r="211" spans="1:9" x14ac:dyDescent="0.35">
      <c r="A211" s="42" t="s">
        <v>2986</v>
      </c>
      <c r="B211">
        <v>0</v>
      </c>
      <c r="C211">
        <v>17</v>
      </c>
      <c r="D211">
        <v>18</v>
      </c>
      <c r="E211">
        <v>22</v>
      </c>
      <c r="F211">
        <v>12</v>
      </c>
      <c r="G211">
        <v>73</v>
      </c>
      <c r="H211">
        <v>21</v>
      </c>
      <c r="I211">
        <v>21</v>
      </c>
    </row>
    <row r="212" spans="1:9" x14ac:dyDescent="0.35">
      <c r="A212" s="42" t="s">
        <v>2987</v>
      </c>
      <c r="B212">
        <v>0</v>
      </c>
      <c r="C212">
        <v>15</v>
      </c>
      <c r="D212">
        <v>22</v>
      </c>
      <c r="E212">
        <v>39</v>
      </c>
      <c r="F212">
        <v>23</v>
      </c>
      <c r="G212">
        <v>51</v>
      </c>
      <c r="H212">
        <v>17</v>
      </c>
      <c r="I212">
        <v>19</v>
      </c>
    </row>
    <row r="213" spans="1:9" ht="15" thickBot="1" x14ac:dyDescent="0.4">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2">
        <f>SUM(G213:H213)/SUM(G211:H211)</f>
        <v>-0.27659574468085107</v>
      </c>
    </row>
    <row r="215" spans="1:9" ht="15" thickBot="1" x14ac:dyDescent="0.4">
      <c r="A215" t="s">
        <v>2990</v>
      </c>
      <c r="B215" s="12">
        <f>I213/I211</f>
        <v>-9.5238095238095233E-2</v>
      </c>
    </row>
    <row r="217" spans="1:9" x14ac:dyDescent="0.35">
      <c r="A217" s="202" t="s">
        <v>2997</v>
      </c>
      <c r="B217" s="463" t="s">
        <v>2978</v>
      </c>
      <c r="C217" s="463"/>
      <c r="D217" s="463"/>
      <c r="E217" s="463"/>
    </row>
    <row r="218" spans="1:9" x14ac:dyDescent="0.35">
      <c r="A218" s="42" t="s">
        <v>2979</v>
      </c>
      <c r="B218" s="42" t="s">
        <v>2991</v>
      </c>
      <c r="C218" s="42" t="s">
        <v>2992</v>
      </c>
      <c r="D218" s="42" t="s">
        <v>2993</v>
      </c>
      <c r="E218" s="42" t="s">
        <v>86</v>
      </c>
    </row>
    <row r="219" spans="1:9" x14ac:dyDescent="0.35">
      <c r="A219" s="42" t="s">
        <v>2986</v>
      </c>
      <c r="B219">
        <v>112</v>
      </c>
      <c r="C219">
        <v>16</v>
      </c>
      <c r="D219">
        <v>9</v>
      </c>
      <c r="E219">
        <v>134</v>
      </c>
    </row>
    <row r="220" spans="1:9" x14ac:dyDescent="0.35">
      <c r="A220" s="42" t="s">
        <v>2987</v>
      </c>
      <c r="B220">
        <v>87</v>
      </c>
      <c r="C220">
        <v>17</v>
      </c>
      <c r="D220">
        <v>9</v>
      </c>
      <c r="E220">
        <v>151</v>
      </c>
    </row>
    <row r="221" spans="1:9" ht="15" thickBot="1" x14ac:dyDescent="0.4">
      <c r="A221" s="42" t="s">
        <v>2988</v>
      </c>
      <c r="B221">
        <f>B220-B219</f>
        <v>-25</v>
      </c>
      <c r="C221">
        <f t="shared" ref="C221:E221" si="9">C220-C219</f>
        <v>1</v>
      </c>
      <c r="D221">
        <f t="shared" si="9"/>
        <v>0</v>
      </c>
      <c r="E221">
        <f t="shared" si="9"/>
        <v>17</v>
      </c>
    </row>
    <row r="222" spans="1:9" ht="15" thickBot="1" x14ac:dyDescent="0.4">
      <c r="A222" t="s">
        <v>2994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2026-04-22T11:49:12Z</dcterms:modified>
</cp:coreProperties>
</file>