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87F4E4B5-AC03-4B98-89E2-B6C00378FA94}"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6" l="1"/>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F14" i="14"/>
  <c r="G14" i="14"/>
  <c r="H14" i="14"/>
  <c r="I14" i="14"/>
  <c r="J14" i="14"/>
  <c r="K14" i="14"/>
  <c r="L14" i="14"/>
  <c r="J15" i="16" s="1"/>
  <c r="M14" i="14"/>
  <c r="K15" i="16" s="1"/>
  <c r="N14" i="14"/>
  <c r="O14" i="14"/>
  <c r="P14" i="14"/>
  <c r="Q14" i="14"/>
  <c r="R14" i="14"/>
  <c r="P15" i="16" s="1"/>
  <c r="S14" i="14"/>
  <c r="Q15" i="16" s="1"/>
  <c r="T14" i="14"/>
  <c r="R15" i="16" s="1"/>
  <c r="U14" i="14"/>
  <c r="S15" i="16" s="1"/>
  <c r="V14" i="14"/>
  <c r="W14" i="14"/>
  <c r="X14" i="14"/>
  <c r="Y14" i="14"/>
  <c r="Z14" i="14"/>
  <c r="X15" i="16" s="1"/>
  <c r="AA14" i="14"/>
  <c r="Y15" i="16" s="1"/>
  <c r="AB14" i="14"/>
  <c r="Z15" i="16" s="1"/>
  <c r="AC14" i="14"/>
  <c r="AA15" i="16" s="1"/>
  <c r="AD14" i="14"/>
  <c r="AE14" i="14"/>
  <c r="AF14" i="14"/>
  <c r="AG14" i="14"/>
  <c r="E14" i="14"/>
  <c r="V21" i="14"/>
  <c r="B15" i="16"/>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F12" i="14"/>
  <c r="C15" i="16"/>
  <c r="L15" i="16"/>
  <c r="M15" i="16"/>
  <c r="N15" i="16"/>
  <c r="O15" i="16"/>
  <c r="T15" i="16"/>
  <c r="U15" i="16"/>
  <c r="V15" i="16"/>
  <c r="W15" i="16"/>
  <c r="AB15" i="16"/>
  <c r="AC15" i="16"/>
  <c r="AD15" i="16"/>
  <c r="AE15"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C9" i="16" l="1"/>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T8" i="16"/>
  <c r="U8" i="16"/>
  <c r="V8" i="16"/>
  <c r="W8" i="16"/>
  <c r="X8" i="16"/>
  <c r="Y8" i="16"/>
  <c r="Z8" i="16"/>
  <c r="AA8" i="16"/>
  <c r="AB8" i="16"/>
  <c r="AC8" i="16"/>
  <c r="AD8" i="16"/>
  <c r="AE8" i="16"/>
  <c r="C8" i="16"/>
  <c r="D8" i="16"/>
  <c r="E8" i="16"/>
  <c r="F8" i="16"/>
  <c r="G8" i="16"/>
  <c r="H8" i="16"/>
  <c r="I8" i="16"/>
  <c r="J8" i="16"/>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D18"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L8" i="19"/>
  <c r="M8" i="19"/>
  <c r="N8" i="19"/>
  <c r="O8" i="19"/>
  <c r="P8" i="19"/>
  <c r="Q8" i="19"/>
  <c r="R8" i="19"/>
  <c r="S8" i="19"/>
  <c r="T8" i="19"/>
  <c r="U8" i="19"/>
  <c r="V8" i="19"/>
  <c r="W8" i="19"/>
  <c r="X8" i="19"/>
  <c r="Y8" i="19"/>
  <c r="Z8" i="19"/>
  <c r="AA8" i="19"/>
  <c r="AB8" i="19"/>
  <c r="AC8" i="19"/>
  <c r="AD8" i="19"/>
  <c r="AE8" i="19"/>
  <c r="K8"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D7" i="19"/>
  <c r="C7" i="19"/>
  <c r="B7" i="19"/>
  <c r="C6" i="19"/>
  <c r="D6" i="19"/>
  <c r="E6" i="19"/>
  <c r="F6" i="19"/>
  <c r="G6" i="19"/>
  <c r="H6" i="19"/>
  <c r="I6" i="19"/>
  <c r="J6" i="19"/>
  <c r="K6" i="19"/>
  <c r="L6" i="19"/>
  <c r="M6" i="19"/>
  <c r="B6" i="19"/>
  <c r="C5" i="19" l="1"/>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B5" i="19"/>
  <c r="V26" i="14"/>
  <c r="G26" i="14"/>
  <c r="H26" i="14"/>
  <c r="I26" i="14"/>
  <c r="J26" i="14"/>
  <c r="K26" i="14"/>
  <c r="L26" i="14"/>
  <c r="M26" i="14"/>
  <c r="N26" i="14"/>
  <c r="O26" i="14"/>
  <c r="P26" i="14"/>
  <c r="Q26" i="14"/>
  <c r="R26" i="14"/>
  <c r="S26" i="14"/>
  <c r="T26" i="14"/>
  <c r="U26" i="14"/>
  <c r="F26" i="14"/>
  <c r="V19" i="14"/>
  <c r="G19" i="14"/>
  <c r="H19" i="14"/>
  <c r="I19" i="14"/>
  <c r="J19" i="14"/>
  <c r="K19" i="14"/>
  <c r="L19" i="14"/>
  <c r="M19" i="14"/>
  <c r="N19" i="14"/>
  <c r="O19" i="14"/>
  <c r="P19" i="14"/>
  <c r="Q19" i="14"/>
  <c r="R19" i="14"/>
  <c r="S19" i="14"/>
  <c r="T19" i="14"/>
  <c r="U19" i="14"/>
  <c r="F19" i="14"/>
  <c r="G5" i="14"/>
  <c r="H5" i="14"/>
  <c r="I5" i="14"/>
  <c r="J5" i="14"/>
  <c r="K5" i="14"/>
  <c r="L5" i="14"/>
  <c r="F5" i="14"/>
  <c r="AC141" i="24"/>
  <c r="AB141" i="24"/>
  <c r="AA141" i="24"/>
  <c r="Z141" i="24"/>
  <c r="Y141" i="24"/>
  <c r="X141" i="24"/>
  <c r="W141" i="24"/>
  <c r="V141" i="24"/>
  <c r="U141" i="24"/>
  <c r="T141" i="24"/>
  <c r="S141" i="24"/>
  <c r="R141" i="24"/>
  <c r="Q141" i="24"/>
  <c r="P141" i="24"/>
  <c r="O141" i="24"/>
  <c r="N141" i="24"/>
  <c r="M141" i="24"/>
  <c r="L141" i="24"/>
  <c r="K141" i="24"/>
  <c r="J141" i="24"/>
  <c r="I141" i="24"/>
  <c r="H141" i="24"/>
  <c r="G141" i="24"/>
  <c r="F141" i="24"/>
  <c r="E141" i="24"/>
  <c r="D141" i="24"/>
  <c r="C141" i="24"/>
  <c r="B141" i="24" s="1"/>
  <c r="AC138" i="24"/>
  <c r="AB138" i="24"/>
  <c r="AA138" i="24"/>
  <c r="Z138" i="24"/>
  <c r="Y138" i="24"/>
  <c r="X138" i="24"/>
  <c r="W138" i="24"/>
  <c r="V138" i="24"/>
  <c r="U138" i="24"/>
  <c r="T138" i="24"/>
  <c r="S138" i="24"/>
  <c r="R138" i="24"/>
  <c r="Q138" i="24"/>
  <c r="P138" i="24"/>
  <c r="O138" i="24"/>
  <c r="N138" i="24"/>
  <c r="M138" i="24"/>
  <c r="L138" i="24"/>
  <c r="K138" i="24"/>
  <c r="J138" i="24"/>
  <c r="I138" i="24"/>
  <c r="H138" i="24"/>
  <c r="G138" i="24"/>
  <c r="F138" i="24"/>
  <c r="E138" i="24"/>
  <c r="D138" i="24"/>
  <c r="C138" i="24" s="1"/>
  <c r="B138" i="24" s="1"/>
  <c r="AC135" i="24"/>
  <c r="AB135" i="24"/>
  <c r="AA135" i="24"/>
  <c r="Z135" i="24"/>
  <c r="Y135" i="24"/>
  <c r="X135" i="24"/>
  <c r="W135" i="24"/>
  <c r="V135" i="24"/>
  <c r="U135" i="24"/>
  <c r="T135" i="24"/>
  <c r="S135" i="24"/>
  <c r="R135" i="24"/>
  <c r="Q135" i="24"/>
  <c r="P135" i="24"/>
  <c r="O135" i="24"/>
  <c r="N135" i="24"/>
  <c r="M135" i="24"/>
  <c r="L135" i="24"/>
  <c r="K135" i="24"/>
  <c r="J135" i="24"/>
  <c r="I135" i="24"/>
  <c r="H135" i="24"/>
  <c r="G135" i="24"/>
  <c r="F135" i="24"/>
  <c r="E135" i="24"/>
  <c r="D135" i="24"/>
  <c r="C135" i="24"/>
  <c r="B135" i="24"/>
  <c r="J113" i="24"/>
  <c r="J114" i="24" s="1"/>
  <c r="J115" i="24" s="1"/>
  <c r="V109" i="24"/>
  <c r="V110" i="24" s="1"/>
  <c r="V111" i="24" s="1"/>
  <c r="N109" i="24"/>
  <c r="N110" i="24" s="1"/>
  <c r="N111" i="24" s="1"/>
  <c r="F109" i="24"/>
  <c r="F110" i="24" s="1"/>
  <c r="F111" i="24" s="1"/>
  <c r="Z105" i="24"/>
  <c r="Z106" i="24" s="1"/>
  <c r="Z107" i="24" s="1"/>
  <c r="R105" i="24"/>
  <c r="R106" i="24" s="1"/>
  <c r="R107" i="24" s="1"/>
  <c r="J105" i="24"/>
  <c r="J106" i="24" s="1"/>
  <c r="J107" i="24" s="1"/>
  <c r="V97" i="24"/>
  <c r="V98" i="24" s="1"/>
  <c r="N97" i="24"/>
  <c r="N98" i="24" s="1"/>
  <c r="F97" i="24"/>
  <c r="F98" i="24" s="1"/>
  <c r="B83" i="24"/>
  <c r="AB113" i="24" s="1"/>
  <c r="AB114" i="24" s="1"/>
  <c r="AB115" i="24" s="1"/>
  <c r="B82" i="24"/>
  <c r="R63" i="24"/>
  <c r="R64" i="24" s="1"/>
  <c r="S132" i="24" s="1"/>
  <c r="B63" i="24"/>
  <c r="B64" i="24" s="1"/>
  <c r="H57" i="24"/>
  <c r="D57" i="24" s="1"/>
  <c r="B54" i="24"/>
  <c r="H63" i="24" s="1"/>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AB63" i="24" l="1"/>
  <c r="AB64" i="24" s="1"/>
  <c r="AC132" i="24" s="1"/>
  <c r="T63" i="24"/>
  <c r="T64" i="24" s="1"/>
  <c r="U132" i="24" s="1"/>
  <c r="L63" i="24"/>
  <c r="L64" i="24" s="1"/>
  <c r="M132" i="24" s="1"/>
  <c r="AA63" i="24"/>
  <c r="AA64" i="24" s="1"/>
  <c r="AB132" i="24" s="1"/>
  <c r="S63" i="24"/>
  <c r="S64" i="24" s="1"/>
  <c r="T132" i="24" s="1"/>
  <c r="K63" i="24"/>
  <c r="K64" i="24" s="1"/>
  <c r="L132" i="24" s="1"/>
  <c r="C63" i="24"/>
  <c r="C64" i="24" s="1"/>
  <c r="D132" i="24" s="1"/>
  <c r="C132" i="24" s="1"/>
  <c r="B132" i="24" s="1"/>
  <c r="Y63" i="24"/>
  <c r="Y64" i="24" s="1"/>
  <c r="Z132" i="24" s="1"/>
  <c r="Q63" i="24"/>
  <c r="Q64" i="24" s="1"/>
  <c r="R132" i="24" s="1"/>
  <c r="I63" i="24"/>
  <c r="I64" i="24" s="1"/>
  <c r="J132" i="24" s="1"/>
  <c r="X63" i="24"/>
  <c r="X64" i="24" s="1"/>
  <c r="Y132" i="24" s="1"/>
  <c r="P63" i="24"/>
  <c r="P64" i="24" s="1"/>
  <c r="Q132" i="24" s="1"/>
  <c r="H64" i="24"/>
  <c r="I132" i="24" s="1"/>
  <c r="M63" i="24"/>
  <c r="M64" i="24" s="1"/>
  <c r="W63" i="24"/>
  <c r="W64" i="24" s="1"/>
  <c r="X132" i="24" s="1"/>
  <c r="O63" i="24"/>
  <c r="O64" i="24" s="1"/>
  <c r="P132" i="24" s="1"/>
  <c r="U63" i="24"/>
  <c r="U64" i="24" s="1"/>
  <c r="AD63" i="24"/>
  <c r="AD64" i="24" s="1"/>
  <c r="V63" i="24"/>
  <c r="V64" i="24" s="1"/>
  <c r="W132" i="24" s="1"/>
  <c r="N63" i="24"/>
  <c r="N64" i="24" s="1"/>
  <c r="O132" i="24" s="1"/>
  <c r="AC63" i="24"/>
  <c r="AC64" i="24" s="1"/>
  <c r="J63" i="24"/>
  <c r="J64" i="24" s="1"/>
  <c r="K132" i="24" s="1"/>
  <c r="Z63" i="24"/>
  <c r="Z64" i="24" s="1"/>
  <c r="AA132" i="24" s="1"/>
  <c r="I97" i="24"/>
  <c r="I98" i="24" s="1"/>
  <c r="Y97" i="24"/>
  <c r="Y98" i="24" s="1"/>
  <c r="Y100" i="24"/>
  <c r="Y101" i="24" s="1"/>
  <c r="Y102" i="24" s="1"/>
  <c r="M105" i="24"/>
  <c r="M106" i="24" s="1"/>
  <c r="M107" i="24" s="1"/>
  <c r="AC105" i="24"/>
  <c r="AC106" i="24" s="1"/>
  <c r="AC107" i="24" s="1"/>
  <c r="Y109" i="24"/>
  <c r="Y110" i="24" s="1"/>
  <c r="Y111" i="24" s="1"/>
  <c r="E113" i="24"/>
  <c r="E114" i="24" s="1"/>
  <c r="E115" i="24" s="1"/>
  <c r="E57" i="24"/>
  <c r="F57" i="24" s="1"/>
  <c r="G57" i="24" s="1"/>
  <c r="J97" i="24"/>
  <c r="J98" i="24" s="1"/>
  <c r="R97" i="24"/>
  <c r="R98" i="24" s="1"/>
  <c r="Z97" i="24"/>
  <c r="Z98" i="24" s="1"/>
  <c r="J100" i="24"/>
  <c r="J101" i="24" s="1"/>
  <c r="J102" i="24" s="1"/>
  <c r="R100" i="24"/>
  <c r="R101" i="24" s="1"/>
  <c r="R102" i="24" s="1"/>
  <c r="Z100" i="24"/>
  <c r="Z101" i="24" s="1"/>
  <c r="Z102" i="24" s="1"/>
  <c r="F105" i="24"/>
  <c r="F106" i="24" s="1"/>
  <c r="F107" i="24" s="1"/>
  <c r="N105" i="24"/>
  <c r="N106" i="24" s="1"/>
  <c r="N107" i="24" s="1"/>
  <c r="V105" i="24"/>
  <c r="V106" i="24" s="1"/>
  <c r="V107" i="24" s="1"/>
  <c r="J109" i="24"/>
  <c r="J110" i="24" s="1"/>
  <c r="J111" i="24" s="1"/>
  <c r="R109" i="24"/>
  <c r="R110" i="24" s="1"/>
  <c r="R111" i="24" s="1"/>
  <c r="Z109" i="24"/>
  <c r="Z110" i="24" s="1"/>
  <c r="Z111" i="24" s="1"/>
  <c r="F113" i="24"/>
  <c r="F114" i="24" s="1"/>
  <c r="F115" i="24" s="1"/>
  <c r="N113" i="24"/>
  <c r="N114" i="24" s="1"/>
  <c r="N115" i="24" s="1"/>
  <c r="V113" i="24"/>
  <c r="V114" i="24" s="1"/>
  <c r="V115" i="24" s="1"/>
  <c r="Q97" i="24"/>
  <c r="Q98" i="24" s="1"/>
  <c r="U105" i="24"/>
  <c r="U106" i="24" s="1"/>
  <c r="U107" i="24" s="1"/>
  <c r="I109" i="24"/>
  <c r="I110" i="24" s="1"/>
  <c r="I111" i="24" s="1"/>
  <c r="M113" i="24"/>
  <c r="M114" i="24" s="1"/>
  <c r="M115" i="24" s="1"/>
  <c r="U113" i="24"/>
  <c r="U114" i="24" s="1"/>
  <c r="U115" i="24" s="1"/>
  <c r="AC113" i="24"/>
  <c r="AC114" i="24" s="1"/>
  <c r="AC115" i="24" s="1"/>
  <c r="K97" i="24"/>
  <c r="K98" i="24" s="1"/>
  <c r="S97" i="24"/>
  <c r="S98" i="24" s="1"/>
  <c r="AA97" i="24"/>
  <c r="AA98" i="24" s="1"/>
  <c r="K100" i="24"/>
  <c r="K101" i="24" s="1"/>
  <c r="K102" i="24" s="1"/>
  <c r="S100" i="24"/>
  <c r="S101" i="24" s="1"/>
  <c r="S102" i="24" s="1"/>
  <c r="AA100" i="24"/>
  <c r="AA101" i="24" s="1"/>
  <c r="AA102" i="24" s="1"/>
  <c r="G105" i="24"/>
  <c r="G106" i="24" s="1"/>
  <c r="G107" i="24" s="1"/>
  <c r="O105" i="24"/>
  <c r="O106" i="24" s="1"/>
  <c r="O107" i="24" s="1"/>
  <c r="W105" i="24"/>
  <c r="W106" i="24" s="1"/>
  <c r="W107" i="24" s="1"/>
  <c r="K109" i="24"/>
  <c r="K110" i="24" s="1"/>
  <c r="K111" i="24" s="1"/>
  <c r="S109" i="24"/>
  <c r="S110" i="24" s="1"/>
  <c r="S111" i="24" s="1"/>
  <c r="AA109" i="24"/>
  <c r="AA110" i="24" s="1"/>
  <c r="AA111" i="24" s="1"/>
  <c r="G113" i="24"/>
  <c r="G114" i="24" s="1"/>
  <c r="G115" i="24" s="1"/>
  <c r="O113" i="24"/>
  <c r="O114" i="24" s="1"/>
  <c r="O115" i="24" s="1"/>
  <c r="W113" i="24"/>
  <c r="W114" i="24" s="1"/>
  <c r="W115" i="24" s="1"/>
  <c r="Q100" i="24"/>
  <c r="Q101" i="24" s="1"/>
  <c r="Q102" i="24" s="1"/>
  <c r="E105" i="24"/>
  <c r="E106" i="24" s="1"/>
  <c r="E107" i="24" s="1"/>
  <c r="Q109" i="24"/>
  <c r="Q110" i="24" s="1"/>
  <c r="Q111" i="24" s="1"/>
  <c r="D97" i="24"/>
  <c r="L97" i="24"/>
  <c r="L98" i="24" s="1"/>
  <c r="T97" i="24"/>
  <c r="T98" i="24" s="1"/>
  <c r="AB97" i="24"/>
  <c r="AB98" i="24" s="1"/>
  <c r="D100" i="24"/>
  <c r="L100" i="24"/>
  <c r="L101" i="24" s="1"/>
  <c r="L102" i="24" s="1"/>
  <c r="AB100" i="24"/>
  <c r="AB101" i="24" s="1"/>
  <c r="AB102" i="24" s="1"/>
  <c r="H105" i="24"/>
  <c r="H106" i="24" s="1"/>
  <c r="H107" i="24" s="1"/>
  <c r="P105" i="24"/>
  <c r="P106" i="24" s="1"/>
  <c r="P107" i="24" s="1"/>
  <c r="X105" i="24"/>
  <c r="X106" i="24" s="1"/>
  <c r="X107" i="24" s="1"/>
  <c r="D109" i="24"/>
  <c r="L109" i="24"/>
  <c r="L110" i="24" s="1"/>
  <c r="L111" i="24" s="1"/>
  <c r="T109" i="24"/>
  <c r="T110" i="24" s="1"/>
  <c r="T111" i="24" s="1"/>
  <c r="AB109" i="24"/>
  <c r="AB110" i="24" s="1"/>
  <c r="AB111" i="24" s="1"/>
  <c r="H113" i="24"/>
  <c r="H114" i="24" s="1"/>
  <c r="H115" i="24" s="1"/>
  <c r="P113" i="24"/>
  <c r="P114" i="24" s="1"/>
  <c r="P115" i="24" s="1"/>
  <c r="X113" i="24"/>
  <c r="X114" i="24" s="1"/>
  <c r="X115" i="24" s="1"/>
  <c r="E97" i="24"/>
  <c r="E98" i="24" s="1"/>
  <c r="M97" i="24"/>
  <c r="M98" i="24" s="1"/>
  <c r="U97" i="24"/>
  <c r="U98" i="24" s="1"/>
  <c r="AC97" i="24"/>
  <c r="AC98" i="24" s="1"/>
  <c r="M100" i="24"/>
  <c r="M101" i="24" s="1"/>
  <c r="M102" i="24" s="1"/>
  <c r="U100" i="24"/>
  <c r="U101" i="24" s="1"/>
  <c r="U102" i="24" s="1"/>
  <c r="AC100" i="24"/>
  <c r="AC101" i="24" s="1"/>
  <c r="AC102" i="24" s="1"/>
  <c r="I105" i="24"/>
  <c r="I106" i="24" s="1"/>
  <c r="I107" i="24" s="1"/>
  <c r="Q105" i="24"/>
  <c r="Q106" i="24" s="1"/>
  <c r="Q107" i="24" s="1"/>
  <c r="Y105" i="24"/>
  <c r="Y106" i="24" s="1"/>
  <c r="Y107" i="24" s="1"/>
  <c r="E109" i="24"/>
  <c r="E110" i="24" s="1"/>
  <c r="E111" i="24" s="1"/>
  <c r="M109" i="24"/>
  <c r="M110" i="24" s="1"/>
  <c r="M111" i="24" s="1"/>
  <c r="U109" i="24"/>
  <c r="U110" i="24" s="1"/>
  <c r="U111" i="24" s="1"/>
  <c r="AC109" i="24"/>
  <c r="AC110" i="24" s="1"/>
  <c r="AC111" i="24" s="1"/>
  <c r="I113" i="24"/>
  <c r="I114" i="24" s="1"/>
  <c r="I115" i="24" s="1"/>
  <c r="Q113" i="24"/>
  <c r="Q114" i="24" s="1"/>
  <c r="Q115" i="24" s="1"/>
  <c r="Y113" i="24"/>
  <c r="Y114" i="24" s="1"/>
  <c r="Y115" i="24" s="1"/>
  <c r="R113" i="24"/>
  <c r="R114" i="24" s="1"/>
  <c r="R115" i="24" s="1"/>
  <c r="G97" i="24"/>
  <c r="G98" i="24" s="1"/>
  <c r="O97" i="24"/>
  <c r="O98" i="24" s="1"/>
  <c r="W97" i="24"/>
  <c r="W98" i="24" s="1"/>
  <c r="W100" i="24"/>
  <c r="W101" i="24" s="1"/>
  <c r="W102" i="24" s="1"/>
  <c r="K105" i="24"/>
  <c r="K106" i="24" s="1"/>
  <c r="K107" i="24" s="1"/>
  <c r="S105" i="24"/>
  <c r="S106" i="24" s="1"/>
  <c r="S107" i="24" s="1"/>
  <c r="AA105" i="24"/>
  <c r="AA106" i="24" s="1"/>
  <c r="AA107" i="24" s="1"/>
  <c r="G109" i="24"/>
  <c r="G110" i="24" s="1"/>
  <c r="G111" i="24" s="1"/>
  <c r="O109" i="24"/>
  <c r="O110" i="24" s="1"/>
  <c r="O111" i="24" s="1"/>
  <c r="W109" i="24"/>
  <c r="W110" i="24" s="1"/>
  <c r="W111" i="24" s="1"/>
  <c r="K113" i="24"/>
  <c r="K114" i="24" s="1"/>
  <c r="K115" i="24" s="1"/>
  <c r="S113" i="24"/>
  <c r="S114" i="24" s="1"/>
  <c r="S115" i="24" s="1"/>
  <c r="AA113" i="24"/>
  <c r="AA114" i="24" s="1"/>
  <c r="AA115" i="24" s="1"/>
  <c r="Z113" i="24"/>
  <c r="Z114" i="24" s="1"/>
  <c r="Z115" i="24" s="1"/>
  <c r="H97" i="24"/>
  <c r="H98" i="24" s="1"/>
  <c r="P97" i="24"/>
  <c r="P98" i="24" s="1"/>
  <c r="X97" i="24"/>
  <c r="X98" i="24" s="1"/>
  <c r="P100" i="24"/>
  <c r="P101" i="24" s="1"/>
  <c r="P102" i="24" s="1"/>
  <c r="X100" i="24"/>
  <c r="X101" i="24" s="1"/>
  <c r="X102" i="24" s="1"/>
  <c r="D105" i="24"/>
  <c r="L105" i="24"/>
  <c r="L106" i="24" s="1"/>
  <c r="L107" i="24" s="1"/>
  <c r="T105" i="24"/>
  <c r="T106" i="24" s="1"/>
  <c r="T107" i="24" s="1"/>
  <c r="AB105" i="24"/>
  <c r="AB106" i="24" s="1"/>
  <c r="AB107" i="24" s="1"/>
  <c r="H109" i="24"/>
  <c r="H110" i="24" s="1"/>
  <c r="H111" i="24" s="1"/>
  <c r="P109" i="24"/>
  <c r="P110" i="24" s="1"/>
  <c r="P111" i="24" s="1"/>
  <c r="X109" i="24"/>
  <c r="X110" i="24" s="1"/>
  <c r="X111" i="24" s="1"/>
  <c r="D113" i="24"/>
  <c r="L113" i="24"/>
  <c r="L114" i="24" s="1"/>
  <c r="L115" i="24" s="1"/>
  <c r="T113" i="24"/>
  <c r="T114" i="24" s="1"/>
  <c r="T115" i="24" s="1"/>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C113" i="24" l="1"/>
  <c r="D114" i="24"/>
  <c r="D115" i="24" s="1"/>
  <c r="O100" i="24"/>
  <c r="O101" i="24" s="1"/>
  <c r="O102" i="24" s="1"/>
  <c r="N132" i="24"/>
  <c r="N100" i="24"/>
  <c r="N101" i="24" s="1"/>
  <c r="N102" i="24" s="1"/>
  <c r="I100" i="24"/>
  <c r="I101" i="24" s="1"/>
  <c r="I102" i="24" s="1"/>
  <c r="T100" i="24"/>
  <c r="T101" i="24" s="1"/>
  <c r="T102" i="24" s="1"/>
  <c r="D63" i="24"/>
  <c r="V132" i="24"/>
  <c r="V100" i="24"/>
  <c r="V101" i="24" s="1"/>
  <c r="V102" i="24" s="1"/>
  <c r="D101" i="24"/>
  <c r="D102" i="24" s="1"/>
  <c r="C100" i="24"/>
  <c r="D98" i="24"/>
  <c r="C97" i="24"/>
  <c r="C105" i="24"/>
  <c r="D106" i="24"/>
  <c r="D107" i="24" s="1"/>
  <c r="D110" i="24"/>
  <c r="D111" i="24" s="1"/>
  <c r="C109" i="24"/>
  <c r="D46" i="14"/>
  <c r="G15" i="16"/>
  <c r="H15" i="16"/>
  <c r="I15" i="16"/>
  <c r="D64" i="24" l="1"/>
  <c r="E63" i="24"/>
  <c r="C106" i="24"/>
  <c r="C107" i="24" s="1"/>
  <c r="B105" i="24"/>
  <c r="B106" i="24" s="1"/>
  <c r="B107" i="24" s="1"/>
  <c r="C98" i="24"/>
  <c r="B97" i="24"/>
  <c r="B98" i="24" s="1"/>
  <c r="C101" i="24"/>
  <c r="C102" i="24" s="1"/>
  <c r="B100" i="24"/>
  <c r="B101" i="24" s="1"/>
  <c r="B102" i="24" s="1"/>
  <c r="C110" i="24"/>
  <c r="C111" i="24" s="1"/>
  <c r="B109" i="24"/>
  <c r="B110" i="24" s="1"/>
  <c r="B111" i="24" s="1"/>
  <c r="B113" i="24"/>
  <c r="B114" i="24" s="1"/>
  <c r="B115" i="24" s="1"/>
  <c r="C114" i="24"/>
  <c r="C115" i="24" s="1"/>
  <c r="A30" i="17"/>
  <c r="E64" i="24" l="1"/>
  <c r="F63" i="24"/>
  <c r="E132" i="24"/>
  <c r="E100" i="24"/>
  <c r="E101" i="24" s="1"/>
  <c r="E102" i="24" s="1"/>
  <c r="D14" i="14"/>
  <c r="D15" i="16"/>
  <c r="E15" i="16"/>
  <c r="F15" i="16"/>
  <c r="G11" i="12"/>
  <c r="H11" i="12"/>
  <c r="I11" i="12"/>
  <c r="F11" i="12"/>
  <c r="N10" i="12"/>
  <c r="M10" i="12"/>
  <c r="L10" i="12"/>
  <c r="F64" i="24" l="1"/>
  <c r="G63" i="24"/>
  <c r="G64" i="24" s="1"/>
  <c r="F132" i="24"/>
  <c r="F100" i="24"/>
  <c r="F101" i="24" s="1"/>
  <c r="F102" i="24" s="1"/>
  <c r="M11" i="12"/>
  <c r="L11" i="12"/>
  <c r="H132" i="24" l="1"/>
  <c r="H100" i="24"/>
  <c r="H101" i="24" s="1"/>
  <c r="H102" i="24" s="1"/>
  <c r="G132" i="24"/>
  <c r="G100" i="24"/>
  <c r="G101" i="24" s="1"/>
  <c r="G102" i="24" s="1"/>
  <c r="B16" i="16"/>
  <c r="B17" i="16"/>
  <c r="E51" i="14" l="1"/>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B8" i="16" s="1"/>
  <c r="E7" i="14"/>
  <c r="F7" i="14"/>
  <c r="G7" i="14"/>
  <c r="H7" i="14"/>
  <c r="I7" i="14"/>
  <c r="J7" i="14"/>
  <c r="K7" i="14"/>
  <c r="L7" i="14"/>
  <c r="M7" i="14"/>
  <c r="E81" i="14"/>
  <c r="E86" i="14" s="1"/>
  <c r="D27" i="14"/>
  <c r="B11" i="16" s="1"/>
  <c r="E27" i="14"/>
  <c r="F27" i="14"/>
  <c r="G27" i="14"/>
  <c r="H27" i="14"/>
  <c r="I27" i="14"/>
  <c r="J27" i="14"/>
  <c r="K27" i="14"/>
  <c r="L27" i="14"/>
  <c r="M27" i="14"/>
  <c r="D21" i="14"/>
  <c r="B9" i="16" s="1"/>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<sst xmlns="http://schemas.openxmlformats.org/spreadsheetml/2006/main" count="1723" uniqueCount="843">
  <si>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</si>
  <si>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</si>
  <si>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</si>
  <si>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</si>
  <si>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</si>
  <si>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</si>
  <si>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</si>
  <si>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</si>
  <si>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</si>
  <si>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</si>
  <si>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</si>
  <si>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</si>
  <si>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</si>
  <si>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</si>
  <si>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</si>
  <si>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</si>
  <si>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</si>
  <si>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</si>
  <si>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</si>
  <si>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</si>
  <si>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</si>
  <si>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</si>
  <si>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</si>
  <si>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</si>
  <si>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</si>
  <si>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</si>
  <si>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</si>
  <si>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</si>
  <si>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</si>
  <si>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</si>
  <si>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</si>
  <si>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</si>
  <si>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</si>
  <si>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</si>
  <si>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</si>
  <si>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</si>
  <si>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</si>
  <si>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</si>
  <si>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</si>
  <si>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</si>
  <si>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</si>
  <si>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</si>
  <si>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</si>
  <si>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</si>
  <si>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</si>
  <si>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</si>
  <si>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</si>
  <si>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</si>
  <si>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</si>
  <si>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</si>
  <si>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</si>
  <si>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</si>
  <si>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</si>
  <si>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</si>
  <si>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</si>
  <si>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</si>
  <si>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</si>
  <si>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</si>
  <si>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</si>
  <si>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</si>
  <si>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</si>
  <si>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</si>
  <si>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</si>
  <si>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</si>
  <si>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</si>
  <si>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</si>
  <si>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</si>
  <si>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</si>
  <si>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</si>
  <si>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</si>
  <si>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</si>
  <si>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</si>
  <si>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</si>
  <si>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</si>
  <si>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</si>
  <si>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</si>
  <si>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</si>
  <si>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</si>
  <si>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</si>
  <si>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</si>
  <si>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</si>
  <si>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</si>
  <si>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</si>
  <si>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</si>
  <si>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</si>
  <si>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</si>
  <si>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</si>
  <si>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</si>
  <si>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</si>
  <si>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</si>
  <si>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</si>
  <si>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</si>
  <si>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</si>
  <si>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</si>
  <si>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</si>
  <si>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</si>
  <si>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</si>
  <si>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</si>
  <si>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</si>
  <si>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</si>
  <si>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</si>
  <si>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</si>
  <si>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</si>
  <si>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</si>
  <si>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</si>
  <si>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</si>
  <si>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</si>
  <si>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</si>
  <si>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</si>
  <si>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</si>
  <si>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</si>
  <si>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</si>
  <si>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</si>
  <si>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</si>
  <si>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</si>
  <si>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</si>
  <si>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</si>
  <si>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</si>
  <si>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</si>
  <si>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</si>
  <si>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</si>
  <si>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</si>
  <si>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</si>
  <si>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</si>
  <si>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</si>
  <si>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</si>
  <si>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</si>
  <si>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</si>
  <si>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</si>
  <si>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</si>
  <si>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</si>
  <si>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</si>
  <si>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</si>
  <si>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</si>
  <si>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</si>
  <si>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</si>
  <si>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</si>
  <si>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</si>
  <si>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</si>
  <si>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</si>
  <si>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</si>
  <si>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</si>
  <si>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</si>
  <si>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</si>
  <si>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</si>
  <si>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</si>
  <si>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</si>
  <si>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</si>
  <si>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</si>
  <si>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</si>
  <si>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</si>
  <si>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</si>
  <si>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</si>
  <si>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</si>
  <si>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</si>
  <si>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</si>
  <si>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</si>
  <si>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</si>
  <si>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</si>
  <si>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</si>
  <si>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</si>
  <si>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</si>
  <si>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</si>
  <si>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</si>
  <si>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</si>
  <si>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</si>
  <si>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</si>
  <si>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</si>
  <si>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</si>
  <si>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</si>
  <si>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</si>
  <si>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</si>
  <si>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</si>
  <si>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</si>
  <si>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</si>
  <si>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</si>
  <si>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</si>
  <si>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</si>
  <si>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</si>
  <si>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</si>
  <si>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</si>
  <si>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</si>
  <si>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</si>
  <si>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</si>
  <si>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</si>
  <si>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</si>
  <si>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</si>
  <si>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</si>
  <si>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</si>
  <si>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</si>
  <si>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</si>
  <si>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</si>
  <si>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</si>
  <si>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</si>
  <si>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</si>
  <si>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</si>
  <si>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</si>
  <si>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</si>
  <si>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</si>
  <si>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</si>
  <si>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</si>
  <si>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</si>
  <si>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</si>
  <si>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</si>
  <si>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</si>
  <si>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</si>
  <si>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</si>
  <si>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</si>
  <si>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</si>
  <si>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</si>
  <si>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</si>
  <si>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</si>
  <si>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</si>
  <si>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</si>
  <si>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</si>
  <si>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</si>
  <si>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</si>
  <si>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</si>
  <si>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</si>
  <si>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</si>
  <si>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</si>
  <si>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</si>
  <si>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</si>
  <si>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</si>
  <si>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</si>
  <si>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</si>
  <si>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</si>
  <si>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</si>
  <si>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</si>
  <si>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</si>
  <si>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</si>
  <si>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</si>
  <si>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</si>
  <si>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</si>
  <si>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</si>
  <si>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</si>
  <si>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</si>
  <si>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</si>
  <si>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</si>
  <si>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</si>
  <si>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</si>
  <si>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</si>
  <si>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</si>
  <si>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</si>
  <si>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</si>
  <si>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</si>
  <si>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</si>
  <si>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</si>
  <si>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</si>
  <si>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</si>
  <si>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</si>
  <si>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</si>
  <si>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</si>
  <si>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</si>
  <si>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</si>
  <si>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</si>
  <si>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</si>
  <si>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</si>
  <si>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</si>
  <si>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</si>
  <si>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</si>
  <si>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</si>
  <si>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</si>
  <si>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</si>
  <si>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</si>
  <si>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</si>
  <si>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</si>
  <si>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</si>
  <si>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</si>
  <si>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</si>
  <si>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</si>
  <si>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</si>
  <si>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</si>
  <si>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</si>
  <si>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</si>
  <si>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</si>
  <si>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</si>
  <si>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</si>
  <si>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</si>
  <si>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</si>
  <si>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</si>
  <si>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</si>
  <si>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</si>
  <si>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</si>
  <si>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</si>
  <si>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</si>
  <si>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</si>
  <si>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</si>
  <si>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</si>
  <si>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</si>
  <si>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</si>
  <si>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</si>
  <si>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</si>
  <si>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</si>
  <si>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</si>
  <si>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</si>
  <si>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</si>
  <si>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</si>
  <si>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</si>
  <si>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</si>
  <si>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</si>
  <si>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</si>
  <si>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</si>
  <si>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</si>
  <si>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</si>
  <si>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</si>
  <si>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</si>
  <si>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</si>
  <si>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</si>
  <si>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</si>
  <si>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</si>
  <si>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</si>
  <si>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</si>
  <si>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</si>
  <si>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</si>
  <si>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</si>
  <si>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</si>
  <si>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</si>
  <si>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</si>
  <si>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</si>
  <si>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</si>
  <si>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</si>
  <si>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</si>
  <si>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</si>
  <si>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</si>
  <si>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</si>
  <si>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</si>
  <si>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</si>
  <si>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</si>
  <si>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</si>
  <si>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</si>
  <si>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</si>
  <si>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</si>
  <si>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</si>
  <si>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</si>
  <si>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</si>
  <si>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</si>
  <si>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</si>
  <si>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</si>
  <si>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</si>
  <si>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</si>
  <si>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</si>
  <si>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</si>
  <si>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</si>
  <si>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</si>
  <si>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</si>
  <si>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</si>
  <si>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</si>
  <si>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</si>
  <si>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</si>
  <si>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</si>
  <si>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</si>
  <si>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</si>
  <si>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</si>
  <si>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</si>
  <si>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</si>
  <si>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</si>
  <si>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</si>
  <si>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</si>
  <si>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</si>
  <si>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</si>
  <si>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</si>
  <si>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</si>
  <si>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</si>
  <si>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</si>
  <si>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</si>
  <si>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</si>
  <si>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</si>
  <si>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</si>
  <si>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</si>
  <si>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</si>
  <si>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</si>
  <si>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</si>
  <si>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</si>
  <si>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</si>
  <si>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</si>
  <si>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</si>
  <si>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</si>
  <si>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</si>
  <si>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</si>
  <si>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</si>
  <si>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</si>
  <si>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</si>
  <si>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</si>
  <si>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</si>
  <si>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</si>
  <si>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</si>
  <si>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</si>
  <si>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</si>
  <si>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</si>
  <si>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</si>
  <si>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</si>
  <si>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</si>
  <si>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</si>
  <si>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</si>
  <si>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</si>
  <si>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</si>
  <si>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</si>
  <si>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</si>
  <si>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</si>
  <si>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</si>
  <si>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</si>
  <si>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</si>
  <si>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</si>
  <si>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</si>
  <si>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</si>
  <si>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</si>
  <si>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</si>
  <si>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</si>
  <si>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</si>
  <si>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</si>
  <si>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</si>
  <si>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</si>
  <si>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</si>
  <si>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</si>
  <si>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</si>
  <si>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</si>
  <si>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</si>
  <si>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</si>
  <si>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</si>
  <si>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</si>
  <si>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</si>
  <si>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</si>
  <si>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</si>
  <si>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</si>
  <si>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</si>
  <si>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</si>
  <si>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</si>
  <si>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</si>
  <si>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</si>
  <si>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</si>
  <si>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</si>
  <si>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</si>
  <si>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</si>
  <si>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</si>
  <si>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</si>
  <si>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</si>
  <si>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</si>
  <si>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</si>
  <si>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</si>
  <si>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</si>
  <si>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</si>
  <si>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</si>
  <si>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</si>
  <si>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</si>
  <si>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</si>
  <si>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</si>
  <si>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</si>
  <si>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</si>
  <si>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</si>
  <si>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</si>
  <si>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</si>
  <si>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</si>
  <si>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</si>
  <si>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</si>
  <si>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</si>
  <si>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</si>
  <si>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</si>
  <si>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</si>
  <si>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</si>
  <si>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</si>
  <si>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</si>
  <si>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</si>
  <si>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</si>
  <si>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</si>
  <si>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</si>
  <si>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</si>
  <si>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</si>
  <si>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</si>
  <si>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</si>
  <si>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</si>
  <si>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</si>
  <si>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</si>
  <si>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</si>
  <si>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</si>
  <si>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</si>
  <si>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</si>
  <si>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</si>
  <si>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</si>
  <si>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</si>
  <si>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</si>
  <si>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</si>
  <si>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</si>
  <si>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</si>
  <si>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</si>
  <si>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</si>
  <si>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</si>
  <si>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</si>
  <si>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</si>
  <si>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</si>
  <si>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</si>
  <si>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</si>
  <si>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</si>
  <si>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</si>
  <si>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</si>
  <si>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</si>
  <si>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</si>
  <si>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</si>
  <si>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</si>
  <si>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</si>
  <si>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hydrogen</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</si>
  <si>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</si>
  <si>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</si>
  <si>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</si>
  <si>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</si>
  <si>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</si>
  <si>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</si>
  <si>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</si>
  <si>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</si>
  <si>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</si>
  <si>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</si>
  <si>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</si>
  <si>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</si>
  <si>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</si>
  <si>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</si>
  <si>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</si>
  <si>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</si>
  <si>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</si>
  <si>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</si>
  <si>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</si>
  <si>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</si>
  <si>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</si>
  <si>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</si>
  <si>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</si>
  <si>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</si>
  <si>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</si>
  <si>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</si>
  <si>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</si>
  <si>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</si>
  <si>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</si>
  <si>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</si>
  <si>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</si>
  <si>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</si>
  <si>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</si>
  <si>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</si>
  <si>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</si>
  <si>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</si>
  <si>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</si>
  <si>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</si>
  <si>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</si>
  <si>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</si>
  <si>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</si>
  <si>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</si>
  <si>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</si>
  <si>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</si>
  <si>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</si>
  <si>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</si>
  <si>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</si>
  <si>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</si>
  <si>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</si>
  <si>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</si>
  <si>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</si>
  <si>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</si>
  <si>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</si>
  <si>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</si>
  <si>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</si>
  <si>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</si>
  <si>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</si>
  <si>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</si>
  <si>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</si>
  <si>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</si>
  <si>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</si>
  <si>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</si>
  <si>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</si>
  <si>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</si>
  <si>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</si>
  <si>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</si>
  <si>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</si>
  <si>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</si>
  <si>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</si>
  <si>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</si>
  <si>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</si>
  <si>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</si>
  <si>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</si>
  <si>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</si>
  <si>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</si>
  <si>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</si>
  <si>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</si>
  <si>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</si>
  <si>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</si>
  <si>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</si>
  <si>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</si>
  <si>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</si>
  <si>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</si>
  <si>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</si>
  <si>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</si>
  <si>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</si>
  <si>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</si>
  <si>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</si>
  <si>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</si>
  <si>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</si>
  <si>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</si>
  <si>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</si>
  <si>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</si>
  <si>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</si>
  <si>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</si>
  <si>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</si>
  <si>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</si>
  <si>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</si>
  <si>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</si>
  <si>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</si>
  <si>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</si>
  <si>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</si>
  <si>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</si>
  <si>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</si>
  <si>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</si>
  <si>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</si>
  <si>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</si>
  <si>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</si>
  <si>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</si>
  <si>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</si>
  <si>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</si>
  <si>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</si>
  <si>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</si>
  <si>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</si>
  <si>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</si>
  <si>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</si>
  <si>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</si>
  <si>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</si>
  <si>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</si>
  <si>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</si>
  <si>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</si>
  <si>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</si>
  <si>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</si>
  <si>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</si>
  <si>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</si>
  <si>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</si>
  <si>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</si>
  <si>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</si>
  <si>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</si>
  <si>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</si>
  <si>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</si>
  <si>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</si>
  <si>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</si>
  <si>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</si>
  <si>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</si>
  <si>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</si>
  <si>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</si>
  <si>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</si>
  <si>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</si>
  <si>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</si>
  <si>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</si>
  <si>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</si>
  <si>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</si>
  <si>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</si>
  <si>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</si>
  <si>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</si>
  <si>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</si>
  <si>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</si>
  <si>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</si>
  <si>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</si>
  <si>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</si>
  <si>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</si>
  <si>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</si>
  <si>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</si>
  <si>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</si>
  <si>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</si>
  <si>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</si>
  <si>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</si>
  <si>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</si>
  <si>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</si>
  <si>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</si>
  <si>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</si>
  <si>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</si>
  <si>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</si>
  <si>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</si>
  <si>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</si>
  <si>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</si>
  <si>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</si>
  <si>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</si>
  <si>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</si>
  <si>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</si>
  <si>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</si>
  <si>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</si>
  <si>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</si>
  <si>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</si>
  <si>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</si>
  <si>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</si>
  <si>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</si>
  <si>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</si>
  <si>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</si>
  <si>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</si>
  <si>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</si>
  <si>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</si>
  <si>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</si>
  <si>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</si>
  <si>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</si>
  <si>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</si>
  <si>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</si>
  <si>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</si>
  <si>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</si>
  <si>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</si>
  <si>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</si>
  <si>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</si>
  <si>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</si>
  <si>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</si>
  <si>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</si>
  <si>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</si>
  <si>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</si>
  <si>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</si>
  <si>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</si>
  <si>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</si>
  <si>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</si>
  <si>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</si>
  <si>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</si>
  <si>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</si>
  <si>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</si>
  <si>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</si>
  <si>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</si>
  <si>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</si>
  <si>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</si>
  <si>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</si>
  <si>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</si>
  <si>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</si>
  <si>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</si>
  <si>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</si>
  <si>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</si>
  <si>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</si>
  <si>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</si>
  <si>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</si>
  <si>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</si>
  <si>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</si>
  <si>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</si>
  <si>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</si>
  <si>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</si>
  <si>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</si>
  <si>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</si>
  <si>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</si>
  <si>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</si>
  <si>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</si>
  <si>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</si>
  <si>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</si>
  <si>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</si>
  <si>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</si>
  <si>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</si>
  <si>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</si>
  <si>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</si>
  <si>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</si>
  <si>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</si>
  <si>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</si>
  <si>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</si>
  <si>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</si>
  <si>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</si>
  <si>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</si>
  <si>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</si>
  <si>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</si>
  <si>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</si>
  <si>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</si>
  <si>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</si>
  <si>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</si>
  <si>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</si>
  <si>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</si>
  <si>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</si>
  <si>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</si>
  <si>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</si>
  <si>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</si>
  <si>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</si>
  <si>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</si>
  <si>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</si>
  <si>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</si>
  <si>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</si>
  <si>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</si>
  <si>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</si>
  <si>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Model Outputs Used in Calculations</t>
  </si>
  <si>
    <t>Time (Time)</t>
  </si>
  <si>
    <t>BGCL BAU Generation Capacity Lifetime[hard coal es] : MostRecentRun</t>
  </si>
  <si>
    <t>BGCL BAU Generation Capacity Lifetime[natural gas nonpeaker es] : MostRecentRun</t>
  </si>
  <si>
    <t>BGCL BAU Generation Capacity Lifetime[nuclear es] : MostRecentRun</t>
  </si>
  <si>
    <t>BGCL BAU Generation Capacity Lifetime[hydro es] : MostRecentRun</t>
  </si>
  <si>
    <t>BGCL BAU Generation Capacity Lifetime[onshore wind es] : MostRecentRun</t>
  </si>
  <si>
    <t>BGCL BAU Generation Capacity Lifetime[solar PV es] : MostRecentRun</t>
  </si>
  <si>
    <t>BGCL BAU Generation Capacity Lifetime[solar thermal es] : MostRecentRun</t>
  </si>
  <si>
    <t>BGCL BAU Generation Capacity Lifetime[biomass es] : MostRecentRun</t>
  </si>
  <si>
    <t>BGCL BAU Generation Capacity Lifetime[geothermal es] : MostRecentRun</t>
  </si>
  <si>
    <t>BGCL BAU Generation Capacity Lifetime[petroleum es] : MostRecentRun</t>
  </si>
  <si>
    <t>BGCL BAU Generation Capacity Lifetime[natural gas peaker es] : MostRecentRun</t>
  </si>
  <si>
    <t>BGCL BAU Generation Capacity Lifetime[lignite es] : MostRecentRun</t>
  </si>
  <si>
    <t>BGCL BAU Generation Capacity Lifetime[offshore wind es] : MostRecentRun</t>
  </si>
  <si>
    <t>BGCL BAU Generation Capacity Lifetime[crude oil es] : MostRecentRun</t>
  </si>
  <si>
    <t>BGCL BAU Generation Capacity Lifetime[heavy or residual fuel oil es] : MostRecentRun</t>
  </si>
  <si>
    <t>BGCL BAU Generation Capacity Lifetime[municipal solid waste es] : MostRecentRun</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</si>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</sst>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8"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2">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tabSelected="1" workbookViewId="0">
      <selection sqref="A1:XFD1048576"/>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522</v>
      </c>
    </row>
    <row r="20" spans="2:2" x14ac:dyDescent="0.25">
      <c r="B20" s="2">
        <v>2020</v>
      </c>
    </row>
    <row r="21" spans="2:2" x14ac:dyDescent="0.25">
      <c r="B21" t="s">
        <v>521</v>
      </c>
    </row>
    <row r="22" spans="2:2" x14ac:dyDescent="0.25">
      <c r="B22" s="28" t="s">
        <v>520</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640</v>
      </c>
    </row>
    <row r="40" spans="2:2" x14ac:dyDescent="0.25">
      <c r="B40" t="s">
        <v>641</v>
      </c>
    </row>
    <row r="41" spans="2:2" x14ac:dyDescent="0.25">
      <c r="B41" s="28" t="s">
        <v>589</v>
      </c>
    </row>
    <row r="42" spans="2:2" x14ac:dyDescent="0.25">
      <c r="B42" t="s">
        <v>639</v>
      </c>
    </row>
    <row r="44" spans="2:2" x14ac:dyDescent="0.25">
      <c r="B44" s="27" t="s">
        <v>527</v>
      </c>
    </row>
    <row r="45" spans="2:2" x14ac:dyDescent="0.25">
      <c r="B45" t="s">
        <v>523</v>
      </c>
    </row>
    <row r="46" spans="2:2" x14ac:dyDescent="0.25">
      <c r="B46" s="2">
        <v>2020</v>
      </c>
    </row>
    <row r="47" spans="2:2" x14ac:dyDescent="0.25">
      <c r="B47" t="s">
        <v>524</v>
      </c>
    </row>
    <row r="48" spans="2:2" x14ac:dyDescent="0.25">
      <c r="B48" s="28" t="s">
        <v>518</v>
      </c>
    </row>
    <row r="50" spans="1:2" x14ac:dyDescent="0.25">
      <c r="B50" s="27" t="s">
        <v>534</v>
      </c>
    </row>
    <row r="51" spans="1:2" x14ac:dyDescent="0.25">
      <c r="B51" t="s">
        <v>528</v>
      </c>
    </row>
    <row r="52" spans="1:2" x14ac:dyDescent="0.25">
      <c r="B52" s="2">
        <v>2020</v>
      </c>
    </row>
    <row r="53" spans="1:2" x14ac:dyDescent="0.25">
      <c r="B53" t="s">
        <v>529</v>
      </c>
    </row>
    <row r="54" spans="1:2" x14ac:dyDescent="0.25">
      <c r="B54" t="s">
        <v>530</v>
      </c>
    </row>
    <row r="55" spans="1:2" x14ac:dyDescent="0.25">
      <c r="B55" t="s">
        <v>535</v>
      </c>
    </row>
    <row r="57" spans="1:2" x14ac:dyDescent="0.25">
      <c r="A57" s="1" t="s">
        <v>169</v>
      </c>
    </row>
    <row r="58" spans="1:2" x14ac:dyDescent="0.25">
      <c r="A58" t="s">
        <v>674</v>
      </c>
    </row>
    <row r="59" spans="1:2" x14ac:dyDescent="0.25">
      <c r="A59" t="s">
        <v>675</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525</v>
      </c>
    </row>
    <row r="77" spans="1:2" x14ac:dyDescent="0.25">
      <c r="A77">
        <v>0.89805481563188172</v>
      </c>
    </row>
    <row r="78" spans="1:2" x14ac:dyDescent="0.25">
      <c r="A78" t="s">
        <v>189</v>
      </c>
    </row>
    <row r="79" spans="1:2" x14ac:dyDescent="0.25">
      <c r="A79">
        <v>0.88711067149387013</v>
      </c>
      <c r="B79" t="s">
        <v>538</v>
      </c>
    </row>
    <row r="82" spans="1:1" x14ac:dyDescent="0.25">
      <c r="A82" s="1" t="s">
        <v>531</v>
      </c>
    </row>
    <row r="83" spans="1:1" x14ac:dyDescent="0.25">
      <c r="A83" t="s">
        <v>590</v>
      </c>
    </row>
    <row r="84" spans="1:1" x14ac:dyDescent="0.25">
      <c r="A84" t="s">
        <v>591</v>
      </c>
    </row>
    <row r="85" spans="1:1" x14ac:dyDescent="0.25">
      <c r="A85" t="s">
        <v>532</v>
      </c>
    </row>
    <row r="86" spans="1:1" x14ac:dyDescent="0.25">
      <c r="A86" t="s">
        <v>533</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536</v>
      </c>
    </row>
    <row r="95" spans="1:1" x14ac:dyDescent="0.25">
      <c r="A95" t="s">
        <v>598</v>
      </c>
    </row>
    <row r="96" spans="1:1" x14ac:dyDescent="0.25">
      <c r="A96" t="s">
        <v>599</v>
      </c>
    </row>
    <row r="98" spans="1:1" x14ac:dyDescent="0.25">
      <c r="A98" t="s">
        <v>537</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E14" sqref="E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507</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602</v>
      </c>
      <c r="D5">
        <f>'Subsidies Paid'!L8*'Monetizing Tax Credit Penalty'!$A$30</f>
        <v>0.20099999999999998</v>
      </c>
      <c r="E5">
        <f>'Subsidies Paid'!M8*'Monetizing Tax Credit Penalty'!$A$30</f>
        <v>0.17419999999999999</v>
      </c>
      <c r="F5" s="125">
        <f>'Inflation Reduction Act'!B132</f>
        <v>0.37940369807497465</v>
      </c>
      <c r="G5" s="125">
        <f>'Inflation Reduction Act'!C132</f>
        <v>0.37940369807497465</v>
      </c>
      <c r="H5" s="125">
        <f>'Inflation Reduction Act'!D132</f>
        <v>0.37940369807497465</v>
      </c>
      <c r="I5" s="125">
        <f>'Inflation Reduction Act'!E132</f>
        <v>0.38527608915906791</v>
      </c>
      <c r="J5" s="125">
        <f>'Inflation Reduction Act'!F132</f>
        <v>0.39114848024316112</v>
      </c>
      <c r="K5" s="125">
        <f>'Inflation Reduction Act'!G132</f>
        <v>0.39093521895755939</v>
      </c>
      <c r="L5" s="125">
        <f>'Inflation Reduction Act'!H132</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0" t="s">
        <v>600</v>
      </c>
      <c r="D6" s="130"/>
      <c r="E6" s="130"/>
      <c r="F6" s="130"/>
      <c r="G6" s="130"/>
      <c r="H6" s="130"/>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516</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514</v>
      </c>
      <c r="B11" t="s">
        <v>507</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603</v>
      </c>
      <c r="D12">
        <f>'Subsidies Paid'!N9*'Monetizing Tax Credit Penalty'!$A$30</f>
        <v>0.20099999999999998</v>
      </c>
      <c r="E12">
        <f>'Subsidies Paid'!O9*'Monetizing Tax Credit Penalty'!$A$30</f>
        <v>0.20099999999999998</v>
      </c>
      <c r="F12" s="125">
        <f>'Inflation Reduction Act'!B141</f>
        <v>0.41625000000000001</v>
      </c>
      <c r="G12" s="125">
        <f>'Inflation Reduction Act'!C141</f>
        <v>0.41625000000000001</v>
      </c>
      <c r="H12" s="125">
        <f>'Inflation Reduction Act'!D141</f>
        <v>0.41625000000000001</v>
      </c>
      <c r="I12" s="125">
        <f>'Inflation Reduction Act'!E141</f>
        <v>0.41625000000000001</v>
      </c>
      <c r="J12" s="125">
        <f>'Inflation Reduction Act'!F141</f>
        <v>0.41625000000000001</v>
      </c>
      <c r="K12" s="125">
        <f>'Inflation Reduction Act'!G141</f>
        <v>0.41625000000000001</v>
      </c>
      <c r="L12" s="125">
        <f>'Inflation Reduction Act'!H141</f>
        <v>0.41625000000000001</v>
      </c>
      <c r="M12" s="125">
        <f>'Inflation Reduction Act'!I141</f>
        <v>0.41625000000000001</v>
      </c>
      <c r="N12" s="125">
        <f>'Inflation Reduction Act'!J141</f>
        <v>0.41625000000000001</v>
      </c>
      <c r="O12" s="125">
        <f>'Inflation Reduction Act'!K141</f>
        <v>0.41625000000000001</v>
      </c>
      <c r="P12" s="125">
        <f>'Inflation Reduction Act'!L141</f>
        <v>0.41625000000000001</v>
      </c>
      <c r="Q12" s="125">
        <f>'Inflation Reduction Act'!M141</f>
        <v>0.41625000000000001</v>
      </c>
      <c r="R12" s="125">
        <f>'Inflation Reduction Act'!N141</f>
        <v>0.41625000000000001</v>
      </c>
      <c r="S12" s="125">
        <f>'Inflation Reduction Act'!O141</f>
        <v>0.41625000000000001</v>
      </c>
      <c r="T12" s="125">
        <f>'Inflation Reduction Act'!P141</f>
        <v>0.31218750000000001</v>
      </c>
      <c r="U12" s="125">
        <f>'Inflation Reduction Act'!Q141</f>
        <v>0.208125</v>
      </c>
      <c r="V12" s="4">
        <f>'Inflation Reduction Act'!R141</f>
        <v>0</v>
      </c>
      <c r="W12" s="4">
        <f>'Inflation Reduction Act'!S141</f>
        <v>0</v>
      </c>
      <c r="X12" s="4">
        <f>'Inflation Reduction Act'!T141</f>
        <v>0</v>
      </c>
      <c r="Y12" s="4">
        <f>'Inflation Reduction Act'!U141</f>
        <v>0</v>
      </c>
      <c r="Z12" s="4">
        <f>'Inflation Reduction Act'!V141</f>
        <v>0</v>
      </c>
      <c r="AA12" s="4">
        <f>'Inflation Reduction Act'!W141</f>
        <v>0</v>
      </c>
      <c r="AB12" s="4">
        <f>'Inflation Reduction Act'!X141</f>
        <v>0</v>
      </c>
      <c r="AC12" s="4">
        <f>'Inflation Reduction Act'!Y141</f>
        <v>0</v>
      </c>
      <c r="AD12" s="4">
        <f>'Inflation Reduction Act'!Z141</f>
        <v>0</v>
      </c>
      <c r="AE12" s="4">
        <f>'Inflation Reduction Act'!AA141</f>
        <v>0</v>
      </c>
      <c r="AF12" s="4">
        <f>'Inflation Reduction Act'!AB141</f>
        <v>0</v>
      </c>
      <c r="AG12" s="4">
        <f>'Inflation Reduction Act'!AC141</f>
        <v>0</v>
      </c>
    </row>
    <row r="13" spans="1:36" x14ac:dyDescent="0.25">
      <c r="I13" s="131" t="s">
        <v>601</v>
      </c>
      <c r="J13" s="131"/>
      <c r="K13" s="131"/>
    </row>
    <row r="14" spans="1:36" x14ac:dyDescent="0.25">
      <c r="A14" t="s">
        <v>515</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507</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604</v>
      </c>
      <c r="D19">
        <f>'Subsidies Paid'!L8*'Monetizing Tax Credit Penalty'!$A$30</f>
        <v>0.20099999999999998</v>
      </c>
      <c r="E19">
        <f>'Subsidies Paid'!M8*'Monetizing Tax Credit Penalty'!$A$30</f>
        <v>0.17419999999999999</v>
      </c>
      <c r="F19" s="125">
        <f>'Inflation Reduction Act'!B135</f>
        <v>0.41625000000000001</v>
      </c>
      <c r="G19" s="125">
        <f>'Inflation Reduction Act'!C135</f>
        <v>0.41625000000000001</v>
      </c>
      <c r="H19" s="125">
        <f>'Inflation Reduction Act'!D135</f>
        <v>0.41625000000000001</v>
      </c>
      <c r="I19" s="125">
        <f>'Inflation Reduction Act'!E135</f>
        <v>0.41625000000000001</v>
      </c>
      <c r="J19" s="125">
        <f>'Inflation Reduction Act'!F135</f>
        <v>0.41625000000000001</v>
      </c>
      <c r="K19" s="125">
        <f>'Inflation Reduction Act'!G135</f>
        <v>0.41625000000000001</v>
      </c>
      <c r="L19" s="125">
        <f>'Inflation Reduction Act'!H135</f>
        <v>0.41625000000000001</v>
      </c>
      <c r="M19" s="125">
        <f>'Inflation Reduction Act'!I135</f>
        <v>0.41625000000000001</v>
      </c>
      <c r="N19" s="125">
        <f>'Inflation Reduction Act'!J135</f>
        <v>0.41625000000000001</v>
      </c>
      <c r="O19" s="125">
        <f>'Inflation Reduction Act'!K135</f>
        <v>0.41625000000000001</v>
      </c>
      <c r="P19" s="125">
        <f>'Inflation Reduction Act'!L135</f>
        <v>0.41625000000000001</v>
      </c>
      <c r="Q19" s="125">
        <f>'Inflation Reduction Act'!M135</f>
        <v>0.41625000000000001</v>
      </c>
      <c r="R19" s="125">
        <f>'Inflation Reduction Act'!N135</f>
        <v>0.41625000000000001</v>
      </c>
      <c r="S19" s="125">
        <f>'Inflation Reduction Act'!O135</f>
        <v>0.41625000000000001</v>
      </c>
      <c r="T19" s="125">
        <f>'Inflation Reduction Act'!P135</f>
        <v>0.31218750000000001</v>
      </c>
      <c r="U19" s="125">
        <f>'Inflation Reduction Act'!Q135</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0" t="s">
        <v>600</v>
      </c>
      <c r="E20" s="130"/>
      <c r="F20" s="130"/>
      <c r="G20" s="130"/>
      <c r="H20" s="130"/>
      <c r="I20" s="130"/>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507</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605</v>
      </c>
      <c r="D26">
        <f>'Subsidies Paid'!N13*'Monetizing Tax Credit Penalty'!$A$30</f>
        <v>6.699999999999999E-2</v>
      </c>
      <c r="E26">
        <f>'Subsidies Paid'!O13*'Monetizing Tax Credit Penalty'!$A$30</f>
        <v>6.699999999999999E-2</v>
      </c>
      <c r="F26" s="125">
        <f>'Inflation Reduction Act'!$B$138</f>
        <v>0.41625000000000001</v>
      </c>
      <c r="G26" s="125">
        <f>'Inflation Reduction Act'!$B$138</f>
        <v>0.41625000000000001</v>
      </c>
      <c r="H26" s="125">
        <f>'Inflation Reduction Act'!$B$138</f>
        <v>0.41625000000000001</v>
      </c>
      <c r="I26" s="125">
        <f>'Inflation Reduction Act'!$B$138</f>
        <v>0.41625000000000001</v>
      </c>
      <c r="J26" s="125">
        <f>'Inflation Reduction Act'!$B$138</f>
        <v>0.41625000000000001</v>
      </c>
      <c r="K26" s="125">
        <f>'Inflation Reduction Act'!$B$138</f>
        <v>0.41625000000000001</v>
      </c>
      <c r="L26" s="125">
        <f>'Inflation Reduction Act'!$B$138</f>
        <v>0.41625000000000001</v>
      </c>
      <c r="M26" s="125">
        <f>'Inflation Reduction Act'!$B$138</f>
        <v>0.41625000000000001</v>
      </c>
      <c r="N26" s="125">
        <f>'Inflation Reduction Act'!$B$138</f>
        <v>0.41625000000000001</v>
      </c>
      <c r="O26" s="125">
        <f>'Inflation Reduction Act'!$B$138</f>
        <v>0.41625000000000001</v>
      </c>
      <c r="P26" s="125">
        <f>'Inflation Reduction Act'!$B$138</f>
        <v>0.41625000000000001</v>
      </c>
      <c r="Q26" s="125">
        <f>'Inflation Reduction Act'!$B$138</f>
        <v>0.41625000000000001</v>
      </c>
      <c r="R26" s="125">
        <f>'Inflation Reduction Act'!$B$138</f>
        <v>0.41625000000000001</v>
      </c>
      <c r="S26" s="125">
        <f>'Inflation Reduction Act'!$B$138</f>
        <v>0.41625000000000001</v>
      </c>
      <c r="T26" s="125">
        <f>'Inflation Reduction Act'!$B$138</f>
        <v>0.41625000000000001</v>
      </c>
      <c r="U26" s="125">
        <f>'Inflation Reduction Act'!$B$138</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636</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636</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637</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637</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637</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637</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637</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637</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637</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638</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638</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637</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638</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638</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637</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638</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638</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637</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638</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638</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638</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638</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592</v>
      </c>
      <c r="B1">
        <v>10</v>
      </c>
    </row>
    <row r="2" spans="1:2" ht="30" x14ac:dyDescent="0.25">
      <c r="A2" s="36" t="s">
        <v>593</v>
      </c>
      <c r="B2">
        <v>30</v>
      </c>
    </row>
    <row r="3" spans="1:2" ht="45" x14ac:dyDescent="0.25">
      <c r="A3" s="36" t="s">
        <v>594</v>
      </c>
      <c r="B3">
        <v>0.39100000000000001</v>
      </c>
    </row>
    <row r="4" spans="1:2" ht="45" x14ac:dyDescent="0.25">
      <c r="A4" s="36" t="s">
        <v>595</v>
      </c>
      <c r="B4">
        <v>0.48799999999999999</v>
      </c>
    </row>
    <row r="5" spans="1:2" x14ac:dyDescent="0.25">
      <c r="A5" s="36" t="s">
        <v>596</v>
      </c>
      <c r="B5">
        <v>0.03</v>
      </c>
    </row>
    <row r="6" spans="1:2" x14ac:dyDescent="0.25">
      <c r="A6" s="36" t="s">
        <v>597</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526</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B1" sqref="B1:B1048576"/>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501</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502</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500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4"/>
  <sheetViews>
    <sheetView workbookViewId="0">
      <selection activeCell="A25" sqref="A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Calculations!G39</f>
        <v>1.5201347799126761</v>
      </c>
      <c r="F5" s="19">
        <f>Calculations!H39</f>
        <v>1.5340237454347934</v>
      </c>
      <c r="G5" s="19">
        <f>Calculations!I39</f>
        <v>1.5490185326926595</v>
      </c>
      <c r="H5" s="19">
        <f>Calculations!J39</f>
        <v>0</v>
      </c>
      <c r="I5" s="19">
        <f>Calculations!K39</f>
        <v>0</v>
      </c>
      <c r="J5" s="19">
        <f>Calculations!L39</f>
        <v>0</v>
      </c>
      <c r="K5" s="19">
        <f>Calculations!M39</f>
        <v>0</v>
      </c>
      <c r="L5" s="19">
        <f>Calculations!N39</f>
        <v>0</v>
      </c>
      <c r="M5" s="19">
        <f>Calculations!O39</f>
        <v>0</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509</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6.2125048095973447</v>
      </c>
      <c r="E7" s="4">
        <f>'Inflation Reduction Act'!C98</f>
        <v>6.2125048095973447</v>
      </c>
      <c r="F7" s="4">
        <f>'Inflation Reduction Act'!D98</f>
        <v>6.212504809597343</v>
      </c>
      <c r="G7" s="4">
        <f>'Inflation Reduction Act'!E98</f>
        <v>6.716221415780911</v>
      </c>
      <c r="H7" s="4">
        <f>'Inflation Reduction Act'!F98</f>
        <v>6.7162214157809128</v>
      </c>
      <c r="I7" s="4">
        <f>'Inflation Reduction Act'!G98</f>
        <v>6.7162214157809119</v>
      </c>
      <c r="J7" s="4">
        <f>'Inflation Reduction Act'!H98</f>
        <v>6.7162214157809128</v>
      </c>
      <c r="K7" s="4">
        <f>'Inflation Reduction Act'!I98</f>
        <v>6.716221415780911</v>
      </c>
      <c r="L7" s="4">
        <f>'Inflation Reduction Act'!J98</f>
        <v>6.7162214157809119</v>
      </c>
      <c r="M7" s="4">
        <f>'Inflation Reduction Act'!K98</f>
        <v>6.7162214157809101</v>
      </c>
      <c r="N7" s="4">
        <f>'Inflation Reduction Act'!L98</f>
        <v>6.7162214157809128</v>
      </c>
      <c r="O7" s="4">
        <f>'Inflation Reduction Act'!M98</f>
        <v>6.7162214157809119</v>
      </c>
      <c r="P7" s="4">
        <f>'Inflation Reduction Act'!N98</f>
        <v>6.7162214157809119</v>
      </c>
      <c r="Q7" s="4">
        <f>'Inflation Reduction Act'!O98</f>
        <v>6.7162214157809128</v>
      </c>
      <c r="R7" s="4">
        <f>'Inflation Reduction Act'!P98</f>
        <v>5.0371660618356842</v>
      </c>
      <c r="S7" s="4">
        <f>'Inflation Reduction Act'!Q98</f>
        <v>3.3581107078904555</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832</v>
      </c>
      <c r="B8">
        <v>0</v>
      </c>
      <c r="C8">
        <v>0</v>
      </c>
      <c r="D8">
        <v>0</v>
      </c>
      <c r="E8">
        <v>0</v>
      </c>
      <c r="F8">
        <v>0</v>
      </c>
      <c r="G8">
        <v>0</v>
      </c>
      <c r="H8">
        <v>0</v>
      </c>
      <c r="I8">
        <v>0</v>
      </c>
      <c r="J8">
        <v>0</v>
      </c>
      <c r="K8" s="4">
        <f>'Inflation Reduction Act'!I102</f>
        <v>5.8145069534310228</v>
      </c>
      <c r="L8" s="4">
        <f>'Inflation Reduction Act'!J102</f>
        <v>5.8145069534310236</v>
      </c>
      <c r="M8" s="4">
        <f>'Inflation Reduction Act'!K102</f>
        <v>5.8145069534310228</v>
      </c>
      <c r="N8" s="4">
        <f>'Inflation Reduction Act'!L102</f>
        <v>5.8145069534310236</v>
      </c>
      <c r="O8" s="4">
        <f>'Inflation Reduction Act'!M102</f>
        <v>5.8145069534310236</v>
      </c>
      <c r="P8" s="4">
        <f>'Inflation Reduction Act'!N102</f>
        <v>5.8145069534310219</v>
      </c>
      <c r="Q8" s="4">
        <f>'Inflation Reduction Act'!O102</f>
        <v>5.8145069534310254</v>
      </c>
      <c r="R8" s="4">
        <f>'Inflation Reduction Act'!P102</f>
        <v>4.3608802150732666</v>
      </c>
      <c r="S8" s="4">
        <f>'Inflation Reduction Act'!Q102</f>
        <v>2.9072534767155123</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510</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504</v>
      </c>
      <c r="B18">
        <v>0</v>
      </c>
      <c r="C18">
        <v>0</v>
      </c>
      <c r="D18" s="4">
        <f>'Inflation Reduction Act'!B115</f>
        <v>3.6741195422005317</v>
      </c>
      <c r="E18" s="4">
        <f>'Inflation Reduction Act'!C115</f>
        <v>3.6741195422005317</v>
      </c>
      <c r="F18" s="4">
        <f>'Inflation Reduction Act'!D115</f>
        <v>3.6741195422005317</v>
      </c>
      <c r="G18" s="4">
        <f>'Inflation Reduction Act'!E115</f>
        <v>3.9720211267032774</v>
      </c>
      <c r="H18" s="4">
        <f>'Inflation Reduction Act'!F115</f>
        <v>3.9720211267032774</v>
      </c>
      <c r="I18" s="4">
        <f>'Inflation Reduction Act'!G115</f>
        <v>3.9720211267032774</v>
      </c>
      <c r="J18" s="4">
        <f>'Inflation Reduction Act'!H115</f>
        <v>3.9720211267032774</v>
      </c>
      <c r="K18" s="4">
        <f>'Inflation Reduction Act'!I115</f>
        <v>3.9720211267032774</v>
      </c>
      <c r="L18" s="4">
        <f>'Inflation Reduction Act'!J115</f>
        <v>3.9720211267032774</v>
      </c>
      <c r="M18" s="4">
        <f>'Inflation Reduction Act'!K115</f>
        <v>3.9720211267032774</v>
      </c>
      <c r="N18" s="4">
        <f>'Inflation Reduction Act'!L115</f>
        <v>3.9720211267032774</v>
      </c>
      <c r="O18" s="4">
        <f>'Inflation Reduction Act'!M115</f>
        <v>3.9720211267032774</v>
      </c>
      <c r="P18" s="4">
        <f>'Inflation Reduction Act'!N115</f>
        <v>3.9720211267032774</v>
      </c>
      <c r="Q18" s="4">
        <f>'Inflation Reduction Act'!O115</f>
        <v>3.9720211267032774</v>
      </c>
      <c r="R18" s="4">
        <f>'Inflation Reduction Act'!P115</f>
        <v>2.9790158450274578</v>
      </c>
      <c r="S18" s="4">
        <f>'Inflation Reduction Act'!Q115</f>
        <v>1.9860105633516387</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4"/>
  <sheetViews>
    <sheetView workbookViewId="0">
      <selection activeCell="A25" sqref="A2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509</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832</v>
      </c>
      <c r="B8" s="20">
        <f>Calculations!D7</f>
        <v>233752.94999999998</v>
      </c>
      <c r="C8" s="20">
        <f>Calculations!E7</f>
        <v>191193.21</v>
      </c>
      <c r="D8" s="20">
        <f>Calculations!F7</f>
        <v>393320.22572036472</v>
      </c>
      <c r="E8" s="20">
        <f>Calculations!G7</f>
        <v>373483.10336651467</v>
      </c>
      <c r="F8" s="20">
        <f>Calculations!H7</f>
        <v>356430.04534913879</v>
      </c>
      <c r="G8" s="20">
        <f>Calculations!I7</f>
        <v>337790.42589412362</v>
      </c>
      <c r="H8" s="20">
        <f>Calculations!J7</f>
        <v>323718.39373404259</v>
      </c>
      <c r="I8" s="20">
        <f>Calculations!K7</f>
        <v>305129.62961900258</v>
      </c>
      <c r="J8" s="20">
        <f>Calculations!L7</f>
        <v>288649.22053319152</v>
      </c>
      <c r="K8" s="20">
        <v>0</v>
      </c>
      <c r="L8" s="20">
        <v>0</v>
      </c>
      <c r="M8" s="20">
        <v>0</v>
      </c>
      <c r="N8" s="20">
        <v>0</v>
      </c>
      <c r="O8" s="20">
        <v>0</v>
      </c>
      <c r="P8" s="20">
        <v>0</v>
      </c>
      <c r="Q8" s="20">
        <v>0</v>
      </c>
      <c r="R8" s="20">
        <v>0</v>
      </c>
      <c r="S8" s="20">
        <v>0</v>
      </c>
      <c r="T8" s="20">
        <f>Calculations!V7</f>
        <v>40429.072999999997</v>
      </c>
      <c r="U8" s="20">
        <f>Calculations!W7</f>
        <v>40021.377999999997</v>
      </c>
      <c r="V8" s="20">
        <f>Calculations!X7</f>
        <v>39645.239999999991</v>
      </c>
      <c r="W8" s="20">
        <f>Calculations!Y7</f>
        <v>39288.062999999995</v>
      </c>
      <c r="X8" s="20">
        <f>Calculations!Z7</f>
        <v>38942.208999999995</v>
      </c>
      <c r="Y8" s="20">
        <f>Calculations!AA7</f>
        <v>38592.133999999991</v>
      </c>
      <c r="Z8" s="20">
        <f>Calculations!AB7</f>
        <v>38234.688999999991</v>
      </c>
      <c r="AA8" s="20">
        <f>Calculations!AC7</f>
        <v>37916.974999999991</v>
      </c>
      <c r="AB8" s="20">
        <f>Calculations!AD7</f>
        <v>37619.628999999994</v>
      </c>
      <c r="AC8" s="20">
        <f>Calculations!AE7</f>
        <v>37333.337999999996</v>
      </c>
      <c r="AD8" s="20">
        <f>Calculations!AF7</f>
        <v>37047.515999999996</v>
      </c>
      <c r="AE8" s="20">
        <f>Calculations!AG7</f>
        <v>36783.267999999996</v>
      </c>
      <c r="AF8" s="20"/>
      <c r="AG8" s="20"/>
    </row>
    <row r="9" spans="1:33" x14ac:dyDescent="0.25">
      <c r="A9" t="s">
        <v>833</v>
      </c>
      <c r="B9" s="20">
        <f>Calculations!D21</f>
        <v>1240009.2</v>
      </c>
      <c r="C9" s="20">
        <f>Calculations!E21</f>
        <v>1018003.8959999999</v>
      </c>
      <c r="D9" s="20">
        <f>Calculations!F21</f>
        <v>2343587.4</v>
      </c>
      <c r="E9" s="20">
        <f>Calculations!G21</f>
        <v>2257240.5</v>
      </c>
      <c r="F9" s="20">
        <f>Calculations!H21</f>
        <v>2178423.5625</v>
      </c>
      <c r="G9" s="20">
        <f>Calculations!I21</f>
        <v>2105484.0750000002</v>
      </c>
      <c r="H9" s="20">
        <f>Calculations!J21</f>
        <v>2039046.4125000001</v>
      </c>
      <c r="I9" s="20">
        <f>Calculations!K21</f>
        <v>1978844.175</v>
      </c>
      <c r="J9" s="20">
        <f>Calculations!L21</f>
        <v>1923166.575</v>
      </c>
      <c r="K9" s="20">
        <f>Calculations!M21</f>
        <v>1873553.7375</v>
      </c>
      <c r="L9" s="20">
        <f>Calculations!N21</f>
        <v>1828836</v>
      </c>
      <c r="M9" s="20">
        <f>Calculations!O21</f>
        <v>1788830.2125000001</v>
      </c>
      <c r="N9" s="20">
        <f>Calculations!P21</f>
        <v>1753465.6125</v>
      </c>
      <c r="O9" s="20">
        <f>Calculations!Q21</f>
        <v>1721401.875</v>
      </c>
      <c r="P9" s="20">
        <f>Calculations!R21</f>
        <v>1693929.375</v>
      </c>
      <c r="Q9" s="20">
        <f>Calculations!S21</f>
        <v>1669258.2375</v>
      </c>
      <c r="R9" s="20">
        <f>Calculations!T21</f>
        <v>1235822.315625</v>
      </c>
      <c r="S9" s="20">
        <f>Calculations!U21</f>
        <v>814751.1</v>
      </c>
      <c r="T9" s="20">
        <f>Calculations!V21</f>
        <v>259722.14999999997</v>
      </c>
      <c r="U9" s="20">
        <f>Calculations!W21</f>
        <v>257505.78999999995</v>
      </c>
      <c r="V9" s="20">
        <f>Calculations!X21</f>
        <v>255554.07999999996</v>
      </c>
      <c r="W9" s="20">
        <f>Calculations!Y21</f>
        <v>253886.44999999995</v>
      </c>
      <c r="X9" s="20">
        <f>Calculations!Z21</f>
        <v>252480.78999999995</v>
      </c>
      <c r="Y9" s="20">
        <f>Calculations!AA21</f>
        <v>251185.00999999995</v>
      </c>
      <c r="Z9" s="20">
        <f>Calculations!AB21</f>
        <v>249954.21999999997</v>
      </c>
      <c r="AA9" s="20">
        <f>Calculations!AC21</f>
        <v>248877.52999999997</v>
      </c>
      <c r="AB9" s="20">
        <f>Calculations!AD21</f>
        <v>247712.39999999997</v>
      </c>
      <c r="AC9" s="20">
        <f>Calculations!AE21</f>
        <v>246570.04999999996</v>
      </c>
      <c r="AD9" s="20">
        <f>Calculations!AF21</f>
        <v>245362.03999999995</v>
      </c>
      <c r="AE9" s="20">
        <f>Calculations!AG21</f>
        <v>243934.93999999997</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20">
        <f>Calculations!D27</f>
        <v>398018.85999999993</v>
      </c>
      <c r="C11" s="20">
        <f>Calculations!E27</f>
        <v>391888.35999999993</v>
      </c>
      <c r="D11" s="20">
        <f>Calculations!F27</f>
        <v>2396746.6875</v>
      </c>
      <c r="E11" s="20">
        <f>Calculations!G27</f>
        <v>2358963.6750000003</v>
      </c>
      <c r="F11" s="20">
        <f>Calculations!H27</f>
        <v>2321338.8374999999</v>
      </c>
      <c r="G11" s="20">
        <f>Calculations!I27</f>
        <v>2283863.85</v>
      </c>
      <c r="H11" s="20">
        <f>Calculations!J27</f>
        <v>2246547.0375000001</v>
      </c>
      <c r="I11" s="20">
        <f>Calculations!K27</f>
        <v>2209380.0750000002</v>
      </c>
      <c r="J11" s="20">
        <f>Calculations!L27</f>
        <v>2172367.125</v>
      </c>
      <c r="K11" s="20">
        <f>Calculations!M27</f>
        <v>2135512.35</v>
      </c>
      <c r="L11" s="20">
        <f>Calculations!N27</f>
        <v>2098395.3374999999</v>
      </c>
      <c r="M11" s="20">
        <f>Calculations!O27</f>
        <v>2087901.675</v>
      </c>
      <c r="N11" s="20">
        <f>Calculations!P27</f>
        <v>2077462.125</v>
      </c>
      <c r="O11" s="20">
        <f>Calculations!Q27</f>
        <v>2067076.6875</v>
      </c>
      <c r="P11" s="20">
        <f>Calculations!R27</f>
        <v>2056741.2</v>
      </c>
      <c r="Q11" s="20">
        <f>Calculations!S27</f>
        <v>2046455.6625000001</v>
      </c>
      <c r="R11" s="20">
        <f>Calculations!T27</f>
        <v>2036224.2375</v>
      </c>
      <c r="S11" s="20">
        <f>Calculations!U27</f>
        <v>2026042.7625</v>
      </c>
      <c r="T11" s="20">
        <f>Calculations!V27</f>
        <v>324483.00999999995</v>
      </c>
      <c r="U11" s="20">
        <f>Calculations!W27</f>
        <v>322860.93999999994</v>
      </c>
      <c r="V11" s="20">
        <f>Calculations!X27</f>
        <v>321246.90999999997</v>
      </c>
      <c r="W11" s="20">
        <f>Calculations!Y27</f>
        <v>319640.24999999994</v>
      </c>
      <c r="X11" s="20">
        <f>Calculations!Z27</f>
        <v>318042.29999999993</v>
      </c>
      <c r="Y11" s="20">
        <f>Calculations!AA27</f>
        <v>316451.71999999997</v>
      </c>
      <c r="Z11" s="20">
        <f>Calculations!AB27</f>
        <v>314869.84999999998</v>
      </c>
      <c r="AA11" s="20">
        <f>Calculations!AC27</f>
        <v>313295.34999999998</v>
      </c>
      <c r="AB11" s="20">
        <f>Calculations!AD27</f>
        <v>311728.88999999996</v>
      </c>
      <c r="AC11" s="20">
        <f>Calculations!AE27</f>
        <v>310170.46999999997</v>
      </c>
      <c r="AD11" s="20">
        <f>Calculations!AF27</f>
        <v>308619.41999999993</v>
      </c>
      <c r="AE11" s="20">
        <f>Calculations!AG27</f>
        <v>307076.40999999997</v>
      </c>
      <c r="AF11" s="20"/>
      <c r="AG11" s="20"/>
    </row>
    <row r="12" spans="1:33" x14ac:dyDescent="0.25">
      <c r="A12" t="s">
        <v>834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510</v>
      </c>
      <c r="B15" s="20">
        <f>Calculations!D14</f>
        <v>794898.72</v>
      </c>
      <c r="C15" s="20">
        <f>Calculations!E14</f>
        <v>751452.57</v>
      </c>
      <c r="D15" s="20">
        <f>Calculations!F14</f>
        <v>1469824.5375000001</v>
      </c>
      <c r="E15" s="20">
        <f>Calculations!G14</f>
        <v>1356358.95</v>
      </c>
      <c r="F15" s="20">
        <f>Calculations!H14</f>
        <v>1279694.0250000001</v>
      </c>
      <c r="G15" s="20">
        <f>Calculations!I14</f>
        <v>1231513.0875000001</v>
      </c>
      <c r="H15" s="20">
        <f>Calculations!J14</f>
        <v>1187677.8</v>
      </c>
      <c r="I15" s="20">
        <f>Calculations!K14</f>
        <v>1147393.125</v>
      </c>
      <c r="J15" s="20">
        <f>Calculations!L14</f>
        <v>1110067.9875</v>
      </c>
      <c r="K15" s="20">
        <f>Calculations!M14</f>
        <v>1075211.2124999999</v>
      </c>
      <c r="L15" s="20">
        <f>Calculations!N14</f>
        <v>1044795.8250000001</v>
      </c>
      <c r="M15" s="20">
        <f>Calculations!O14</f>
        <v>1016307.675</v>
      </c>
      <c r="N15" s="20">
        <f>Calculations!P14</f>
        <v>989451.22499999998</v>
      </c>
      <c r="O15" s="20">
        <f>Calculations!Q14</f>
        <v>963993.375</v>
      </c>
      <c r="P15" s="20">
        <f>Calculations!R14</f>
        <v>939750.97499999998</v>
      </c>
      <c r="Q15" s="20">
        <f>Calculations!S14</f>
        <v>926360.21250000002</v>
      </c>
      <c r="R15" s="20">
        <f>Calculations!T14</f>
        <v>685869.69374999998</v>
      </c>
      <c r="S15" s="20">
        <f>Calculations!U14</f>
        <v>451976.73749999999</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501</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504</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803"/>
  <sheetViews>
    <sheetView workbookViewId="0">
      <selection activeCell="A4" sqref="A4:XFD10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676</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678</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679</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680</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681</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682</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683</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684</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685</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686</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687</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688</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689</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690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691</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692</v>
      </c>
      <c r="B40" s="91" t="s">
        <v>693</v>
      </c>
      <c r="C40" s="77"/>
      <c r="D40" s="90" t="s">
        <v>694</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695</v>
      </c>
      <c r="B41" s="93" t="s">
        <v>696</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697</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698</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699</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700</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701</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702</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703</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704</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705</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706</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707</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708</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709</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710</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711</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712</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713</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714</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715</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716</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717</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718</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719</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720</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721</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722</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723</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724</v>
      </c>
      <c r="B79" s="77">
        <v>1.6687000000000001</v>
      </c>
      <c r="C79" s="105" t="s">
        <v>725</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726</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727</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103" t="s">
        <v>728</v>
      </c>
      <c r="B82" s="109">
        <f>B77*B79*B80</f>
        <v>4.4409647325654635</v>
      </c>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729</v>
      </c>
      <c r="B83" s="109">
        <f>B78*B79*B80</f>
        <v>22.204823662827316</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730</v>
      </c>
      <c r="B84" s="110">
        <v>0.02</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7.25" x14ac:dyDescent="0.4">
      <c r="A85" s="103" t="s">
        <v>731</v>
      </c>
      <c r="B85" s="110">
        <v>0.1</v>
      </c>
      <c r="C85" s="77"/>
      <c r="D85" s="77"/>
      <c r="E85" s="111"/>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103" t="s">
        <v>596</v>
      </c>
      <c r="B86" s="110">
        <v>0.03</v>
      </c>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732</v>
      </c>
      <c r="B87" s="112">
        <v>7.4999999999999997E-2</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733</v>
      </c>
      <c r="B88" s="110">
        <v>0.1</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734</v>
      </c>
      <c r="B89" s="110">
        <v>0.5</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c r="B90" s="103"/>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s="116" customFormat="1" ht="12.75" x14ac:dyDescent="0.2">
      <c r="A91" s="113" t="s">
        <v>735</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77"/>
      <c r="AF92" s="77"/>
      <c r="AG92" s="77"/>
      <c r="AH92" s="77"/>
      <c r="AI92" s="77"/>
    </row>
    <row r="93" spans="1:36" ht="12.75" x14ac:dyDescent="0.2">
      <c r="A93" s="103" t="s">
        <v>736</v>
      </c>
      <c r="B93" s="117">
        <v>1</v>
      </c>
      <c r="C93" s="117">
        <v>1</v>
      </c>
      <c r="D93" s="117">
        <v>1</v>
      </c>
      <c r="E93" s="117">
        <v>1</v>
      </c>
      <c r="F93" s="117">
        <v>1</v>
      </c>
      <c r="G93" s="117">
        <v>1</v>
      </c>
      <c r="H93" s="117">
        <v>1</v>
      </c>
      <c r="I93" s="117">
        <v>1</v>
      </c>
      <c r="J93" s="117">
        <v>1</v>
      </c>
      <c r="K93" s="117">
        <v>1</v>
      </c>
      <c r="L93" s="117">
        <v>1</v>
      </c>
      <c r="M93" s="117">
        <v>1</v>
      </c>
      <c r="N93" s="117">
        <v>1</v>
      </c>
      <c r="O93" s="117">
        <v>1</v>
      </c>
      <c r="P93" s="117">
        <v>0.75</v>
      </c>
      <c r="Q93" s="117">
        <v>0.5</v>
      </c>
      <c r="R93" s="117">
        <v>0</v>
      </c>
      <c r="S93" s="117">
        <v>0</v>
      </c>
      <c r="T93" s="117">
        <v>0</v>
      </c>
      <c r="U93" s="117">
        <v>0</v>
      </c>
      <c r="V93" s="117">
        <v>0</v>
      </c>
      <c r="W93" s="117">
        <v>0</v>
      </c>
      <c r="X93" s="117">
        <v>0</v>
      </c>
      <c r="Y93" s="117">
        <v>0</v>
      </c>
      <c r="Z93" s="117">
        <v>0</v>
      </c>
      <c r="AA93" s="117">
        <v>0</v>
      </c>
      <c r="AB93" s="117">
        <v>0</v>
      </c>
      <c r="AC93" s="117">
        <v>0</v>
      </c>
      <c r="AD93" s="77"/>
      <c r="AE93" s="77"/>
      <c r="AF93" s="77"/>
      <c r="AG93" s="77"/>
      <c r="AH93" s="77"/>
      <c r="AI93" s="77"/>
    </row>
    <row r="94" spans="1:36" ht="12.75" x14ac:dyDescent="0.2">
      <c r="A94" s="103"/>
      <c r="B94" s="103"/>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737</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77"/>
      <c r="AG95" s="77"/>
      <c r="AH95" s="77"/>
      <c r="AI95" s="77"/>
      <c r="AJ95" s="77"/>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77"/>
      <c r="AG96" s="77"/>
      <c r="AH96" s="77"/>
      <c r="AI96" s="77"/>
      <c r="AJ96" s="77"/>
    </row>
    <row r="97" spans="1:36" ht="12.75" x14ac:dyDescent="0.2">
      <c r="A97" s="103" t="s">
        <v>738</v>
      </c>
      <c r="B97" s="118">
        <f t="shared" ref="B97:C97" si="4">C97</f>
        <v>23.620381171332561</v>
      </c>
      <c r="C97" s="118">
        <f t="shared" si="4"/>
        <v>23.620381171332561</v>
      </c>
      <c r="D97" s="118">
        <f t="shared" ref="D97:AC97" si="5">((($B$83*C34+$B$82*(1-C34))*(1+($B$85*C66+$B$84*(1-C66))))+(($B$83*C34+$B$82*(1-C34))*$B$88*$B$89))*D93*(1-B87)</f>
        <v>23.620381171332561</v>
      </c>
      <c r="E97" s="118">
        <f t="shared" si="5"/>
        <v>25.535547212251416</v>
      </c>
      <c r="F97" s="118">
        <f t="shared" si="5"/>
        <v>25.535547212251416</v>
      </c>
      <c r="G97" s="118">
        <f t="shared" si="5"/>
        <v>25.535547212251416</v>
      </c>
      <c r="H97" s="118">
        <f t="shared" si="5"/>
        <v>25.535547212251416</v>
      </c>
      <c r="I97" s="118">
        <f t="shared" si="5"/>
        <v>25.535547212251416</v>
      </c>
      <c r="J97" s="118">
        <f t="shared" si="5"/>
        <v>25.535547212251416</v>
      </c>
      <c r="K97" s="118">
        <f t="shared" si="5"/>
        <v>25.535547212251416</v>
      </c>
      <c r="L97" s="118">
        <f t="shared" si="5"/>
        <v>25.535547212251416</v>
      </c>
      <c r="M97" s="118">
        <f t="shared" si="5"/>
        <v>25.535547212251416</v>
      </c>
      <c r="N97" s="118">
        <f t="shared" si="5"/>
        <v>25.535547212251416</v>
      </c>
      <c r="O97" s="118">
        <f t="shared" si="5"/>
        <v>25.535547212251416</v>
      </c>
      <c r="P97" s="118">
        <f t="shared" si="5"/>
        <v>19.151660409188562</v>
      </c>
      <c r="Q97" s="118">
        <f t="shared" si="5"/>
        <v>12.767773606125708</v>
      </c>
      <c r="R97" s="118">
        <f t="shared" si="5"/>
        <v>0</v>
      </c>
      <c r="S97" s="118">
        <f t="shared" si="5"/>
        <v>0</v>
      </c>
      <c r="T97" s="118">
        <f t="shared" si="5"/>
        <v>0</v>
      </c>
      <c r="U97" s="118">
        <f t="shared" si="5"/>
        <v>0</v>
      </c>
      <c r="V97" s="118">
        <f t="shared" si="5"/>
        <v>0</v>
      </c>
      <c r="W97" s="118">
        <f t="shared" si="5"/>
        <v>0</v>
      </c>
      <c r="X97" s="118">
        <f t="shared" si="5"/>
        <v>0</v>
      </c>
      <c r="Y97" s="118">
        <f t="shared" si="5"/>
        <v>0</v>
      </c>
      <c r="Z97" s="118">
        <f t="shared" si="5"/>
        <v>0</v>
      </c>
      <c r="AA97" s="118">
        <f t="shared" si="5"/>
        <v>0</v>
      </c>
      <c r="AB97" s="118">
        <f t="shared" si="5"/>
        <v>0</v>
      </c>
      <c r="AC97" s="118">
        <f t="shared" si="5"/>
        <v>0</v>
      </c>
      <c r="AD97" s="103"/>
      <c r="AE97" s="103"/>
      <c r="AF97" s="77"/>
      <c r="AG97" s="77"/>
      <c r="AH97" s="77"/>
      <c r="AI97" s="77"/>
      <c r="AJ97" s="77"/>
    </row>
    <row r="98" spans="1:36" ht="12.75" x14ac:dyDescent="0.2">
      <c r="A98" s="103" t="s">
        <v>739</v>
      </c>
      <c r="B98" s="118">
        <f t="shared" ref="B98:AC98" si="6">-PV($B$86,$B$81,B97*8760*B177)/(B177*8760*$B149)*(1-$B$87)</f>
        <v>6.2125048095973447</v>
      </c>
      <c r="C98" s="118">
        <f t="shared" si="6"/>
        <v>6.2125048095973447</v>
      </c>
      <c r="D98" s="118">
        <f t="shared" si="6"/>
        <v>6.212504809597343</v>
      </c>
      <c r="E98" s="118">
        <f t="shared" si="6"/>
        <v>6.716221415780911</v>
      </c>
      <c r="F98" s="118">
        <f t="shared" si="6"/>
        <v>6.7162214157809128</v>
      </c>
      <c r="G98" s="118">
        <f t="shared" si="6"/>
        <v>6.7162214157809119</v>
      </c>
      <c r="H98" s="118">
        <f t="shared" si="6"/>
        <v>6.7162214157809128</v>
      </c>
      <c r="I98" s="118">
        <f t="shared" si="6"/>
        <v>6.716221415780911</v>
      </c>
      <c r="J98" s="118">
        <f t="shared" si="6"/>
        <v>6.7162214157809119</v>
      </c>
      <c r="K98" s="118">
        <f t="shared" si="6"/>
        <v>6.7162214157809101</v>
      </c>
      <c r="L98" s="118">
        <f t="shared" si="6"/>
        <v>6.7162214157809128</v>
      </c>
      <c r="M98" s="118">
        <f t="shared" si="6"/>
        <v>6.7162214157809119</v>
      </c>
      <c r="N98" s="118">
        <f t="shared" si="6"/>
        <v>6.7162214157809119</v>
      </c>
      <c r="O98" s="118">
        <f t="shared" si="6"/>
        <v>6.7162214157809128</v>
      </c>
      <c r="P98" s="118">
        <f t="shared" si="6"/>
        <v>5.0371660618356842</v>
      </c>
      <c r="Q98" s="118">
        <f t="shared" si="6"/>
        <v>3.3581107078904555</v>
      </c>
      <c r="R98" s="118">
        <f t="shared" si="6"/>
        <v>0</v>
      </c>
      <c r="S98" s="118">
        <f t="shared" si="6"/>
        <v>0</v>
      </c>
      <c r="T98" s="118">
        <f t="shared" si="6"/>
        <v>0</v>
      </c>
      <c r="U98" s="118">
        <f t="shared" si="6"/>
        <v>0</v>
      </c>
      <c r="V98" s="118">
        <f t="shared" si="6"/>
        <v>0</v>
      </c>
      <c r="W98" s="118">
        <f t="shared" si="6"/>
        <v>0</v>
      </c>
      <c r="X98" s="118">
        <f t="shared" si="6"/>
        <v>0</v>
      </c>
      <c r="Y98" s="118">
        <f t="shared" si="6"/>
        <v>0</v>
      </c>
      <c r="Z98" s="118">
        <f t="shared" si="6"/>
        <v>0</v>
      </c>
      <c r="AA98" s="118">
        <f t="shared" si="6"/>
        <v>0</v>
      </c>
      <c r="AB98" s="118">
        <f t="shared" si="6"/>
        <v>0</v>
      </c>
      <c r="AC98" s="118">
        <f t="shared" si="6"/>
        <v>0</v>
      </c>
      <c r="AD98" s="103"/>
      <c r="AE98" s="103"/>
      <c r="AF98" s="77"/>
      <c r="AG98" s="77"/>
      <c r="AH98" s="77"/>
      <c r="AI98" s="77"/>
      <c r="AJ98" s="77"/>
    </row>
    <row r="99" spans="1:36" ht="12.75" x14ac:dyDescent="0.2">
      <c r="A99" s="103"/>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03"/>
      <c r="AE99" s="103"/>
      <c r="AF99" s="77"/>
      <c r="AG99" s="77"/>
      <c r="AH99" s="77"/>
      <c r="AI99" s="77"/>
      <c r="AJ99" s="77"/>
    </row>
    <row r="100" spans="1:36" ht="12.75" x14ac:dyDescent="0.2">
      <c r="A100" s="103" t="s">
        <v>740</v>
      </c>
      <c r="B100" s="118">
        <f t="shared" ref="B100:C100" si="7">C100</f>
        <v>22.802215534460078</v>
      </c>
      <c r="C100" s="118">
        <f t="shared" si="7"/>
        <v>22.802215534460078</v>
      </c>
      <c r="D100" s="118">
        <f t="shared" ref="D100:AC100" si="8">((($B$83*C34+$B$82*(1-C34))*(1+($B$85*C64+$B$84*(1-C64))))+(($B$83*C34+$B$82*(1-C34))*$B$88*$B$89))*D93*(1-B87)</f>
        <v>22.802215534460078</v>
      </c>
      <c r="E100" s="118">
        <f t="shared" si="8"/>
        <v>24.792011830228674</v>
      </c>
      <c r="F100" s="118">
        <f t="shared" si="8"/>
        <v>24.932979839419431</v>
      </c>
      <c r="G100" s="118">
        <f t="shared" si="8"/>
        <v>24.927860456456301</v>
      </c>
      <c r="H100" s="118">
        <f t="shared" si="8"/>
        <v>24.923764950085797</v>
      </c>
      <c r="I100" s="118">
        <f t="shared" si="8"/>
        <v>24.920414081237208</v>
      </c>
      <c r="J100" s="118">
        <f t="shared" si="8"/>
        <v>24.920414081237208</v>
      </c>
      <c r="K100" s="118">
        <f t="shared" si="8"/>
        <v>24.920414081237208</v>
      </c>
      <c r="L100" s="118">
        <f t="shared" si="8"/>
        <v>24.920414081237208</v>
      </c>
      <c r="M100" s="118">
        <f t="shared" si="8"/>
        <v>24.920414081237208</v>
      </c>
      <c r="N100" s="118">
        <f t="shared" si="8"/>
        <v>24.920414081237208</v>
      </c>
      <c r="O100" s="118">
        <f t="shared" si="8"/>
        <v>24.920414081237208</v>
      </c>
      <c r="P100" s="118">
        <f t="shared" si="8"/>
        <v>18.690310560927905</v>
      </c>
      <c r="Q100" s="118">
        <f t="shared" si="8"/>
        <v>12.460207040618604</v>
      </c>
      <c r="R100" s="118">
        <f t="shared" si="8"/>
        <v>0</v>
      </c>
      <c r="S100" s="118">
        <f t="shared" si="8"/>
        <v>0</v>
      </c>
      <c r="T100" s="118">
        <f t="shared" si="8"/>
        <v>0</v>
      </c>
      <c r="U100" s="118">
        <f t="shared" si="8"/>
        <v>0</v>
      </c>
      <c r="V100" s="118">
        <f t="shared" si="8"/>
        <v>0</v>
      </c>
      <c r="W100" s="118">
        <f t="shared" si="8"/>
        <v>0</v>
      </c>
      <c r="X100" s="118">
        <f t="shared" si="8"/>
        <v>0</v>
      </c>
      <c r="Y100" s="118">
        <f t="shared" si="8"/>
        <v>0</v>
      </c>
      <c r="Z100" s="118">
        <f t="shared" si="8"/>
        <v>0</v>
      </c>
      <c r="AA100" s="118">
        <f t="shared" si="8"/>
        <v>0</v>
      </c>
      <c r="AB100" s="118">
        <f t="shared" si="8"/>
        <v>0</v>
      </c>
      <c r="AC100" s="118">
        <f t="shared" si="8"/>
        <v>0</v>
      </c>
      <c r="AD100" s="103"/>
      <c r="AE100" s="103"/>
      <c r="AF100" s="77"/>
      <c r="AG100" s="77"/>
      <c r="AH100" s="77"/>
      <c r="AI100" s="77"/>
      <c r="AJ100" s="77"/>
    </row>
    <row r="101" spans="1:36" ht="12.75" x14ac:dyDescent="0.2">
      <c r="A101" s="103" t="s">
        <v>741</v>
      </c>
      <c r="B101" s="118">
        <f t="shared" ref="B101:AC101" si="9">-PV($B$86,$B$81,B100*8760*B180)/(B180*8760*$B150)*(1-$B$87)</f>
        <v>5.997315312135445</v>
      </c>
      <c r="C101" s="118">
        <f t="shared" si="9"/>
        <v>5.9973153121354441</v>
      </c>
      <c r="D101" s="118">
        <f t="shared" si="9"/>
        <v>5.9973153121354459</v>
      </c>
      <c r="E101" s="118">
        <f t="shared" si="9"/>
        <v>6.5206607640108931</v>
      </c>
      <c r="F101" s="118">
        <f t="shared" si="9"/>
        <v>6.5577374067942795</v>
      </c>
      <c r="G101" s="118">
        <f t="shared" si="9"/>
        <v>6.5563909343961475</v>
      </c>
      <c r="H101" s="118">
        <f t="shared" si="9"/>
        <v>6.5553137564776378</v>
      </c>
      <c r="I101" s="118">
        <f t="shared" si="9"/>
        <v>6.5544324290897684</v>
      </c>
      <c r="J101" s="118">
        <f t="shared" si="9"/>
        <v>6.5544324290897693</v>
      </c>
      <c r="K101" s="118">
        <f t="shared" si="9"/>
        <v>6.5544324290897684</v>
      </c>
      <c r="L101" s="118">
        <f t="shared" si="9"/>
        <v>6.5544324290897693</v>
      </c>
      <c r="M101" s="118">
        <f t="shared" si="9"/>
        <v>6.5544324290897693</v>
      </c>
      <c r="N101" s="118">
        <f t="shared" si="9"/>
        <v>6.5544324290897675</v>
      </c>
      <c r="O101" s="118">
        <f t="shared" si="9"/>
        <v>6.5544324290897711</v>
      </c>
      <c r="P101" s="118">
        <f t="shared" si="9"/>
        <v>4.9158243218173254</v>
      </c>
      <c r="Q101" s="118">
        <f t="shared" si="9"/>
        <v>3.2772162145448851</v>
      </c>
      <c r="R101" s="118">
        <f t="shared" si="9"/>
        <v>0</v>
      </c>
      <c r="S101" s="118">
        <f t="shared" si="9"/>
        <v>0</v>
      </c>
      <c r="T101" s="118">
        <f t="shared" si="9"/>
        <v>0</v>
      </c>
      <c r="U101" s="118">
        <f t="shared" si="9"/>
        <v>0</v>
      </c>
      <c r="V101" s="118">
        <f t="shared" si="9"/>
        <v>0</v>
      </c>
      <c r="W101" s="118">
        <f t="shared" si="9"/>
        <v>0</v>
      </c>
      <c r="X101" s="118">
        <f t="shared" si="9"/>
        <v>0</v>
      </c>
      <c r="Y101" s="118">
        <f t="shared" si="9"/>
        <v>0</v>
      </c>
      <c r="Z101" s="118">
        <f t="shared" si="9"/>
        <v>0</v>
      </c>
      <c r="AA101" s="118">
        <f t="shared" si="9"/>
        <v>0</v>
      </c>
      <c r="AB101" s="118">
        <f t="shared" si="9"/>
        <v>0</v>
      </c>
      <c r="AC101" s="118">
        <f t="shared" si="9"/>
        <v>0</v>
      </c>
      <c r="AD101" s="103"/>
      <c r="AE101" s="103"/>
      <c r="AF101" s="77"/>
      <c r="AG101" s="77"/>
      <c r="AH101" s="77"/>
      <c r="AI101" s="77"/>
      <c r="AJ101" s="77"/>
    </row>
    <row r="102" spans="1:36" ht="12.75" x14ac:dyDescent="0.2">
      <c r="A102" s="103" t="s">
        <v>742</v>
      </c>
      <c r="B102" s="119">
        <f>B101*$B$80</f>
        <v>5.3202824137089442</v>
      </c>
      <c r="C102" s="119">
        <f t="shared" ref="C102:AC102" si="10">C101*$B$80</f>
        <v>5.3202824137089433</v>
      </c>
      <c r="D102" s="119">
        <f t="shared" si="10"/>
        <v>5.3202824137089451</v>
      </c>
      <c r="E102" s="119">
        <f t="shared" si="10"/>
        <v>5.7845477489454353</v>
      </c>
      <c r="F102" s="119">
        <f t="shared" si="10"/>
        <v>5.8174388344217443</v>
      </c>
      <c r="G102" s="119">
        <f t="shared" si="10"/>
        <v>5.8162443643884894</v>
      </c>
      <c r="H102" s="119">
        <f t="shared" si="10"/>
        <v>5.8152887883618813</v>
      </c>
      <c r="I102" s="120">
        <f t="shared" si="10"/>
        <v>5.8145069534310228</v>
      </c>
      <c r="J102" s="120">
        <f t="shared" si="10"/>
        <v>5.8145069534310236</v>
      </c>
      <c r="K102" s="120">
        <f t="shared" si="10"/>
        <v>5.8145069534310228</v>
      </c>
      <c r="L102" s="120">
        <f t="shared" si="10"/>
        <v>5.8145069534310236</v>
      </c>
      <c r="M102" s="120">
        <f t="shared" si="10"/>
        <v>5.8145069534310236</v>
      </c>
      <c r="N102" s="120">
        <f t="shared" si="10"/>
        <v>5.8145069534310219</v>
      </c>
      <c r="O102" s="120">
        <f t="shared" si="10"/>
        <v>5.8145069534310254</v>
      </c>
      <c r="P102" s="120">
        <f t="shared" si="10"/>
        <v>4.3608802150732666</v>
      </c>
      <c r="Q102" s="120">
        <f t="shared" si="10"/>
        <v>2.9072534767155123</v>
      </c>
      <c r="R102" s="118">
        <f t="shared" si="10"/>
        <v>0</v>
      </c>
      <c r="S102" s="118">
        <f t="shared" si="10"/>
        <v>0</v>
      </c>
      <c r="T102" s="118">
        <f t="shared" si="10"/>
        <v>0</v>
      </c>
      <c r="U102" s="118">
        <f t="shared" si="10"/>
        <v>0</v>
      </c>
      <c r="V102" s="118">
        <f t="shared" si="10"/>
        <v>0</v>
      </c>
      <c r="W102" s="118">
        <f t="shared" si="10"/>
        <v>0</v>
      </c>
      <c r="X102" s="118">
        <f t="shared" si="10"/>
        <v>0</v>
      </c>
      <c r="Y102" s="118">
        <f t="shared" si="10"/>
        <v>0</v>
      </c>
      <c r="Z102" s="118">
        <f t="shared" si="10"/>
        <v>0</v>
      </c>
      <c r="AA102" s="118">
        <f t="shared" si="10"/>
        <v>0</v>
      </c>
      <c r="AB102" s="118">
        <f t="shared" si="10"/>
        <v>0</v>
      </c>
      <c r="AC102" s="118">
        <f t="shared" si="10"/>
        <v>0</v>
      </c>
      <c r="AD102" s="103"/>
      <c r="AE102" s="103"/>
      <c r="AF102" s="77"/>
      <c r="AG102" s="77"/>
      <c r="AH102" s="77"/>
      <c r="AI102" s="77"/>
      <c r="AJ102" s="77"/>
    </row>
    <row r="103" spans="1:36" ht="12.75" x14ac:dyDescent="0.2">
      <c r="A103" s="103" t="s">
        <v>743</v>
      </c>
      <c r="B103" s="119"/>
      <c r="C103" s="119"/>
      <c r="D103" s="119"/>
      <c r="E103" s="119"/>
      <c r="F103" s="119"/>
      <c r="G103" s="119"/>
      <c r="H103" s="119"/>
      <c r="I103" s="120"/>
      <c r="J103" s="120"/>
      <c r="K103" s="120"/>
      <c r="L103" s="120"/>
      <c r="M103" s="120"/>
      <c r="N103" s="120"/>
      <c r="O103" s="120"/>
      <c r="P103" s="120"/>
      <c r="Q103" s="120"/>
      <c r="R103" s="118"/>
      <c r="S103" s="118"/>
      <c r="T103" s="118"/>
      <c r="U103" s="118"/>
      <c r="V103" s="118"/>
      <c r="W103" s="118"/>
      <c r="X103" s="118"/>
      <c r="Y103" s="118"/>
      <c r="Z103" s="118"/>
      <c r="AA103" s="118"/>
      <c r="AB103" s="118"/>
      <c r="AC103" s="118"/>
      <c r="AD103" s="103"/>
      <c r="AE103" s="103"/>
      <c r="AF103" s="77"/>
      <c r="AG103" s="77"/>
      <c r="AH103" s="77"/>
      <c r="AI103" s="77"/>
      <c r="AJ103" s="77"/>
    </row>
    <row r="104" spans="1:36" ht="12.75" x14ac:dyDescent="0.2">
      <c r="A104" s="10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t="s">
        <v>744</v>
      </c>
      <c r="B105" s="118">
        <f t="shared" ref="B105:C105" si="11">C105</f>
        <v>23.620381171332561</v>
      </c>
      <c r="C105" s="118">
        <f t="shared" si="11"/>
        <v>23.620381171332561</v>
      </c>
      <c r="D105" s="118">
        <f t="shared" ref="D105:AC105" si="12">((($B$83*C34+$B$82*(1-C34))*(1+($B$85*C66+$B$84*(1-C66))))+(($B$83*C34+$B$82*(1-C34))*$B$88*$B$89))*D93*(1-B87)</f>
        <v>23.620381171332561</v>
      </c>
      <c r="E105" s="118">
        <f t="shared" si="12"/>
        <v>25.535547212251416</v>
      </c>
      <c r="F105" s="118">
        <f t="shared" si="12"/>
        <v>25.535547212251416</v>
      </c>
      <c r="G105" s="118">
        <f t="shared" si="12"/>
        <v>25.535547212251416</v>
      </c>
      <c r="H105" s="118">
        <f t="shared" si="12"/>
        <v>25.535547212251416</v>
      </c>
      <c r="I105" s="118">
        <f t="shared" si="12"/>
        <v>25.535547212251416</v>
      </c>
      <c r="J105" s="118">
        <f t="shared" si="12"/>
        <v>25.535547212251416</v>
      </c>
      <c r="K105" s="118">
        <f t="shared" si="12"/>
        <v>25.535547212251416</v>
      </c>
      <c r="L105" s="118">
        <f t="shared" si="12"/>
        <v>25.535547212251416</v>
      </c>
      <c r="M105" s="118">
        <f t="shared" si="12"/>
        <v>25.535547212251416</v>
      </c>
      <c r="N105" s="118">
        <f t="shared" si="12"/>
        <v>25.535547212251416</v>
      </c>
      <c r="O105" s="118">
        <f t="shared" si="12"/>
        <v>25.535547212251416</v>
      </c>
      <c r="P105" s="118">
        <f t="shared" si="12"/>
        <v>19.151660409188562</v>
      </c>
      <c r="Q105" s="118">
        <f t="shared" si="12"/>
        <v>12.767773606125708</v>
      </c>
      <c r="R105" s="118">
        <f t="shared" si="12"/>
        <v>0</v>
      </c>
      <c r="S105" s="118">
        <f t="shared" si="12"/>
        <v>0</v>
      </c>
      <c r="T105" s="118">
        <f t="shared" si="12"/>
        <v>0</v>
      </c>
      <c r="U105" s="118">
        <f t="shared" si="12"/>
        <v>0</v>
      </c>
      <c r="V105" s="118">
        <f t="shared" si="12"/>
        <v>0</v>
      </c>
      <c r="W105" s="118">
        <f t="shared" si="12"/>
        <v>0</v>
      </c>
      <c r="X105" s="118">
        <f t="shared" si="12"/>
        <v>0</v>
      </c>
      <c r="Y105" s="118">
        <f t="shared" si="12"/>
        <v>0</v>
      </c>
      <c r="Z105" s="118">
        <f t="shared" si="12"/>
        <v>0</v>
      </c>
      <c r="AA105" s="118">
        <f t="shared" si="12"/>
        <v>0</v>
      </c>
      <c r="AB105" s="118">
        <f t="shared" si="12"/>
        <v>0</v>
      </c>
      <c r="AC105" s="118">
        <f t="shared" si="12"/>
        <v>0</v>
      </c>
      <c r="AD105" s="103"/>
      <c r="AE105" s="103"/>
      <c r="AF105" s="77"/>
      <c r="AG105" s="77"/>
      <c r="AH105" s="77"/>
      <c r="AI105" s="77"/>
      <c r="AJ105" s="77"/>
    </row>
    <row r="106" spans="1:36" ht="12.75" x14ac:dyDescent="0.2">
      <c r="A106" s="103" t="s">
        <v>745</v>
      </c>
      <c r="B106" s="118">
        <f t="shared" ref="B106:AC106" si="13">-PV($B$86,$B$81,B105*8760*B183)/(B183*8760*$B151)*(1-$B$87)</f>
        <v>6.2125048095973439</v>
      </c>
      <c r="C106" s="118">
        <f t="shared" si="13"/>
        <v>6.2125048095973439</v>
      </c>
      <c r="D106" s="118">
        <f t="shared" si="13"/>
        <v>6.2125048095973439</v>
      </c>
      <c r="E106" s="118">
        <f t="shared" si="13"/>
        <v>6.7162214157809128</v>
      </c>
      <c r="F106" s="118">
        <f t="shared" si="13"/>
        <v>6.7162214157809128</v>
      </c>
      <c r="G106" s="118">
        <f t="shared" si="13"/>
        <v>6.7162214157809128</v>
      </c>
      <c r="H106" s="118">
        <f t="shared" si="13"/>
        <v>6.7162214157809128</v>
      </c>
      <c r="I106" s="118">
        <f t="shared" si="13"/>
        <v>6.7162214157809128</v>
      </c>
      <c r="J106" s="118">
        <f t="shared" si="13"/>
        <v>6.7162214157809128</v>
      </c>
      <c r="K106" s="118">
        <f t="shared" si="13"/>
        <v>6.7162214157809128</v>
      </c>
      <c r="L106" s="118">
        <f t="shared" si="13"/>
        <v>6.7162214157809128</v>
      </c>
      <c r="M106" s="118">
        <f t="shared" si="13"/>
        <v>6.7162214157809128</v>
      </c>
      <c r="N106" s="118">
        <f t="shared" si="13"/>
        <v>6.7162214157809128</v>
      </c>
      <c r="O106" s="118">
        <f t="shared" si="13"/>
        <v>6.7162214157809128</v>
      </c>
      <c r="P106" s="118">
        <f t="shared" si="13"/>
        <v>5.0371660618356842</v>
      </c>
      <c r="Q106" s="118">
        <f t="shared" si="13"/>
        <v>3.3581107078904564</v>
      </c>
      <c r="R106" s="118">
        <f t="shared" si="13"/>
        <v>0</v>
      </c>
      <c r="S106" s="118">
        <f t="shared" si="13"/>
        <v>0</v>
      </c>
      <c r="T106" s="118">
        <f t="shared" si="13"/>
        <v>0</v>
      </c>
      <c r="U106" s="118">
        <f t="shared" si="13"/>
        <v>0</v>
      </c>
      <c r="V106" s="118">
        <f t="shared" si="13"/>
        <v>0</v>
      </c>
      <c r="W106" s="118">
        <f t="shared" si="13"/>
        <v>0</v>
      </c>
      <c r="X106" s="118">
        <f t="shared" si="13"/>
        <v>0</v>
      </c>
      <c r="Y106" s="118">
        <f t="shared" si="13"/>
        <v>0</v>
      </c>
      <c r="Z106" s="118">
        <f t="shared" si="13"/>
        <v>0</v>
      </c>
      <c r="AA106" s="118">
        <f t="shared" si="13"/>
        <v>0</v>
      </c>
      <c r="AB106" s="118">
        <f t="shared" si="13"/>
        <v>0</v>
      </c>
      <c r="AC106" s="118">
        <f t="shared" si="13"/>
        <v>0</v>
      </c>
      <c r="AD106" s="103"/>
      <c r="AE106" s="103"/>
      <c r="AF106" s="77"/>
      <c r="AG106" s="77"/>
      <c r="AH106" s="77"/>
      <c r="AI106" s="77"/>
      <c r="AJ106" s="77"/>
    </row>
    <row r="107" spans="1:36" ht="12.75" x14ac:dyDescent="0.2">
      <c r="A107" s="103" t="s">
        <v>746</v>
      </c>
      <c r="B107" s="118">
        <f>B106*$B$80</f>
        <v>5.5111793133007971</v>
      </c>
      <c r="C107" s="118">
        <f t="shared" ref="C107:AC107" si="14">C106*$B$80</f>
        <v>5.5111793133007971</v>
      </c>
      <c r="D107" s="118">
        <f t="shared" si="14"/>
        <v>5.5111793133007971</v>
      </c>
      <c r="E107" s="118">
        <f t="shared" si="14"/>
        <v>5.9580316900549164</v>
      </c>
      <c r="F107" s="118">
        <f t="shared" si="14"/>
        <v>5.9580316900549164</v>
      </c>
      <c r="G107" s="118">
        <f t="shared" si="14"/>
        <v>5.9580316900549164</v>
      </c>
      <c r="H107" s="118">
        <f t="shared" si="14"/>
        <v>5.9580316900549164</v>
      </c>
      <c r="I107" s="118">
        <f t="shared" si="14"/>
        <v>5.9580316900549164</v>
      </c>
      <c r="J107" s="118">
        <f t="shared" si="14"/>
        <v>5.9580316900549164</v>
      </c>
      <c r="K107" s="118">
        <f t="shared" si="14"/>
        <v>5.9580316900549164</v>
      </c>
      <c r="L107" s="118">
        <f t="shared" si="14"/>
        <v>5.9580316900549164</v>
      </c>
      <c r="M107" s="118">
        <f t="shared" si="14"/>
        <v>5.9580316900549164</v>
      </c>
      <c r="N107" s="118">
        <f t="shared" si="14"/>
        <v>5.9580316900549164</v>
      </c>
      <c r="O107" s="118">
        <f t="shared" si="14"/>
        <v>5.9580316900549164</v>
      </c>
      <c r="P107" s="118">
        <f t="shared" si="14"/>
        <v>4.4685237675411873</v>
      </c>
      <c r="Q107" s="118">
        <f t="shared" si="14"/>
        <v>2.9790158450274582</v>
      </c>
      <c r="R107" s="118">
        <f t="shared" si="14"/>
        <v>0</v>
      </c>
      <c r="S107" s="118">
        <f t="shared" si="14"/>
        <v>0</v>
      </c>
      <c r="T107" s="118">
        <f t="shared" si="14"/>
        <v>0</v>
      </c>
      <c r="U107" s="118">
        <f t="shared" si="14"/>
        <v>0</v>
      </c>
      <c r="V107" s="118">
        <f t="shared" si="14"/>
        <v>0</v>
      </c>
      <c r="W107" s="118">
        <f t="shared" si="14"/>
        <v>0</v>
      </c>
      <c r="X107" s="118">
        <f t="shared" si="14"/>
        <v>0</v>
      </c>
      <c r="Y107" s="118">
        <f t="shared" si="14"/>
        <v>0</v>
      </c>
      <c r="Z107" s="118">
        <f t="shared" si="14"/>
        <v>0</v>
      </c>
      <c r="AA107" s="118">
        <f t="shared" si="14"/>
        <v>0</v>
      </c>
      <c r="AB107" s="118">
        <f t="shared" si="14"/>
        <v>0</v>
      </c>
      <c r="AC107" s="118">
        <f t="shared" si="14"/>
        <v>0</v>
      </c>
      <c r="AD107" s="103"/>
      <c r="AE107" s="103"/>
      <c r="AF107" s="77"/>
      <c r="AG107" s="77"/>
      <c r="AH107" s="77"/>
      <c r="AI107" s="77"/>
      <c r="AJ107" s="77"/>
    </row>
    <row r="108" spans="1:36" ht="12.75" x14ac:dyDescent="0.2">
      <c r="A108" s="103"/>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03"/>
      <c r="AE108" s="103"/>
      <c r="AF108" s="77"/>
      <c r="AG108" s="77"/>
      <c r="AH108" s="77"/>
      <c r="AI108" s="77"/>
      <c r="AJ108" s="77"/>
    </row>
    <row r="109" spans="1:36" ht="12.75" x14ac:dyDescent="0.2">
      <c r="A109" s="103" t="s">
        <v>747</v>
      </c>
      <c r="B109" s="118">
        <f t="shared" ref="B109:C109" si="15">C109</f>
        <v>23.620381171332561</v>
      </c>
      <c r="C109" s="118">
        <f t="shared" si="15"/>
        <v>23.620381171332561</v>
      </c>
      <c r="D109" s="118">
        <f t="shared" ref="D109:AC109" si="16">((($B$83*C34+$B$82*(1-C34))*(1+($B$85*C66+$B$84*(1-C66))))+(($B$83*C34+$B$82*(1-C34))*$B$88*$B$89))*D93*(1-B87)</f>
        <v>23.620381171332561</v>
      </c>
      <c r="E109" s="118">
        <f t="shared" si="16"/>
        <v>25.535547212251416</v>
      </c>
      <c r="F109" s="118">
        <f t="shared" si="16"/>
        <v>25.535547212251416</v>
      </c>
      <c r="G109" s="118">
        <f t="shared" si="16"/>
        <v>25.535547212251416</v>
      </c>
      <c r="H109" s="118">
        <f t="shared" si="16"/>
        <v>25.535547212251416</v>
      </c>
      <c r="I109" s="118">
        <f t="shared" si="16"/>
        <v>25.535547212251416</v>
      </c>
      <c r="J109" s="118">
        <f t="shared" si="16"/>
        <v>25.535547212251416</v>
      </c>
      <c r="K109" s="118">
        <f t="shared" si="16"/>
        <v>25.535547212251416</v>
      </c>
      <c r="L109" s="118">
        <f t="shared" si="16"/>
        <v>25.535547212251416</v>
      </c>
      <c r="M109" s="118">
        <f t="shared" si="16"/>
        <v>25.535547212251416</v>
      </c>
      <c r="N109" s="118">
        <f t="shared" si="16"/>
        <v>25.535547212251416</v>
      </c>
      <c r="O109" s="118">
        <f t="shared" si="16"/>
        <v>25.535547212251416</v>
      </c>
      <c r="P109" s="118">
        <f t="shared" si="16"/>
        <v>19.151660409188562</v>
      </c>
      <c r="Q109" s="118">
        <f t="shared" si="16"/>
        <v>12.767773606125708</v>
      </c>
      <c r="R109" s="118">
        <f t="shared" si="16"/>
        <v>0</v>
      </c>
      <c r="S109" s="118">
        <f t="shared" si="16"/>
        <v>0</v>
      </c>
      <c r="T109" s="118">
        <f t="shared" si="16"/>
        <v>0</v>
      </c>
      <c r="U109" s="118">
        <f t="shared" si="16"/>
        <v>0</v>
      </c>
      <c r="V109" s="118">
        <f t="shared" si="16"/>
        <v>0</v>
      </c>
      <c r="W109" s="118">
        <f t="shared" si="16"/>
        <v>0</v>
      </c>
      <c r="X109" s="118">
        <f t="shared" si="16"/>
        <v>0</v>
      </c>
      <c r="Y109" s="118">
        <f t="shared" si="16"/>
        <v>0</v>
      </c>
      <c r="Z109" s="118">
        <f t="shared" si="16"/>
        <v>0</v>
      </c>
      <c r="AA109" s="118">
        <f t="shared" si="16"/>
        <v>0</v>
      </c>
      <c r="AB109" s="118">
        <f t="shared" si="16"/>
        <v>0</v>
      </c>
      <c r="AC109" s="118">
        <f t="shared" si="16"/>
        <v>0</v>
      </c>
      <c r="AD109" s="103"/>
      <c r="AE109" s="103"/>
      <c r="AF109" s="77"/>
      <c r="AG109" s="77"/>
      <c r="AH109" s="77"/>
      <c r="AI109" s="77"/>
      <c r="AJ109" s="77"/>
    </row>
    <row r="110" spans="1:36" ht="12.75" x14ac:dyDescent="0.2">
      <c r="A110" s="103" t="s">
        <v>748</v>
      </c>
      <c r="B110" s="118">
        <f t="shared" ref="B110:AC110" si="17">-PV($B$86,$B$81,B109*8760*B189)/(B189*8760*$B153)*(1-$B$87)</f>
        <v>6.2125048095973439</v>
      </c>
      <c r="C110" s="118">
        <f t="shared" si="17"/>
        <v>6.2125048095973439</v>
      </c>
      <c r="D110" s="118">
        <f t="shared" si="17"/>
        <v>6.2125048095973439</v>
      </c>
      <c r="E110" s="118">
        <f t="shared" si="17"/>
        <v>6.7162214157809119</v>
      </c>
      <c r="F110" s="118">
        <f t="shared" si="17"/>
        <v>6.7162214157809119</v>
      </c>
      <c r="G110" s="118">
        <f t="shared" si="17"/>
        <v>6.7162214157809119</v>
      </c>
      <c r="H110" s="118">
        <f t="shared" si="17"/>
        <v>6.7162214157809119</v>
      </c>
      <c r="I110" s="118">
        <f t="shared" si="17"/>
        <v>6.7162214157809119</v>
      </c>
      <c r="J110" s="118">
        <f t="shared" si="17"/>
        <v>6.7162214157809119</v>
      </c>
      <c r="K110" s="118">
        <f t="shared" si="17"/>
        <v>6.7162214157809119</v>
      </c>
      <c r="L110" s="118">
        <f t="shared" si="17"/>
        <v>6.7162214157809119</v>
      </c>
      <c r="M110" s="118">
        <f t="shared" si="17"/>
        <v>6.7162214157809119</v>
      </c>
      <c r="N110" s="118">
        <f t="shared" si="17"/>
        <v>6.7162214157809119</v>
      </c>
      <c r="O110" s="118">
        <f t="shared" si="17"/>
        <v>6.7162214157809119</v>
      </c>
      <c r="P110" s="118">
        <f t="shared" si="17"/>
        <v>5.037166061835685</v>
      </c>
      <c r="Q110" s="118">
        <f t="shared" si="17"/>
        <v>3.358110707890456</v>
      </c>
      <c r="R110" s="118">
        <f t="shared" si="17"/>
        <v>0</v>
      </c>
      <c r="S110" s="118">
        <f t="shared" si="17"/>
        <v>0</v>
      </c>
      <c r="T110" s="118">
        <f t="shared" si="17"/>
        <v>0</v>
      </c>
      <c r="U110" s="118">
        <f t="shared" si="17"/>
        <v>0</v>
      </c>
      <c r="V110" s="118">
        <f t="shared" si="17"/>
        <v>0</v>
      </c>
      <c r="W110" s="118">
        <f t="shared" si="17"/>
        <v>0</v>
      </c>
      <c r="X110" s="118">
        <f t="shared" si="17"/>
        <v>0</v>
      </c>
      <c r="Y110" s="118">
        <f t="shared" si="17"/>
        <v>0</v>
      </c>
      <c r="Z110" s="118">
        <f t="shared" si="17"/>
        <v>0</v>
      </c>
      <c r="AA110" s="118">
        <f t="shared" si="17"/>
        <v>0</v>
      </c>
      <c r="AB110" s="118">
        <f t="shared" si="17"/>
        <v>0</v>
      </c>
      <c r="AC110" s="118">
        <f t="shared" si="17"/>
        <v>0</v>
      </c>
      <c r="AD110" s="103"/>
      <c r="AE110" s="103"/>
      <c r="AF110" s="77"/>
      <c r="AG110" s="77"/>
      <c r="AH110" s="77"/>
      <c r="AI110" s="77"/>
      <c r="AJ110" s="77"/>
    </row>
    <row r="111" spans="1:36" ht="12.75" x14ac:dyDescent="0.2">
      <c r="A111" s="103" t="s">
        <v>749</v>
      </c>
      <c r="B111" s="118">
        <f>B110*$B$80</f>
        <v>5.5111793133007971</v>
      </c>
      <c r="C111" s="118">
        <f t="shared" ref="C111:AC111" si="18">C110*$B$80</f>
        <v>5.5111793133007971</v>
      </c>
      <c r="D111" s="118">
        <f t="shared" si="18"/>
        <v>5.5111793133007971</v>
      </c>
      <c r="E111" s="118">
        <f t="shared" si="18"/>
        <v>5.9580316900549155</v>
      </c>
      <c r="F111" s="118">
        <f t="shared" si="18"/>
        <v>5.9580316900549155</v>
      </c>
      <c r="G111" s="118">
        <f t="shared" si="18"/>
        <v>5.9580316900549155</v>
      </c>
      <c r="H111" s="118">
        <f t="shared" si="18"/>
        <v>5.9580316900549155</v>
      </c>
      <c r="I111" s="118">
        <f t="shared" si="18"/>
        <v>5.9580316900549155</v>
      </c>
      <c r="J111" s="118">
        <f t="shared" si="18"/>
        <v>5.9580316900549155</v>
      </c>
      <c r="K111" s="118">
        <f t="shared" si="18"/>
        <v>5.9580316900549155</v>
      </c>
      <c r="L111" s="118">
        <f t="shared" si="18"/>
        <v>5.9580316900549155</v>
      </c>
      <c r="M111" s="118">
        <f t="shared" si="18"/>
        <v>5.9580316900549155</v>
      </c>
      <c r="N111" s="118">
        <f t="shared" si="18"/>
        <v>5.9580316900549155</v>
      </c>
      <c r="O111" s="118">
        <f t="shared" si="18"/>
        <v>5.9580316900549155</v>
      </c>
      <c r="P111" s="118">
        <f t="shared" si="18"/>
        <v>4.4685237675411882</v>
      </c>
      <c r="Q111" s="118">
        <f t="shared" si="18"/>
        <v>2.9790158450274578</v>
      </c>
      <c r="R111" s="118">
        <f t="shared" si="18"/>
        <v>0</v>
      </c>
      <c r="S111" s="118">
        <f t="shared" si="18"/>
        <v>0</v>
      </c>
      <c r="T111" s="118">
        <f t="shared" si="18"/>
        <v>0</v>
      </c>
      <c r="U111" s="118">
        <f t="shared" si="18"/>
        <v>0</v>
      </c>
      <c r="V111" s="118">
        <f t="shared" si="18"/>
        <v>0</v>
      </c>
      <c r="W111" s="118">
        <f t="shared" si="18"/>
        <v>0</v>
      </c>
      <c r="X111" s="118">
        <f t="shared" si="18"/>
        <v>0</v>
      </c>
      <c r="Y111" s="118">
        <f t="shared" si="18"/>
        <v>0</v>
      </c>
      <c r="Z111" s="118">
        <f t="shared" si="18"/>
        <v>0</v>
      </c>
      <c r="AA111" s="118">
        <f t="shared" si="18"/>
        <v>0</v>
      </c>
      <c r="AB111" s="118">
        <f t="shared" si="18"/>
        <v>0</v>
      </c>
      <c r="AC111" s="118">
        <f t="shared" si="18"/>
        <v>0</v>
      </c>
      <c r="AD111" s="103"/>
      <c r="AE111" s="103"/>
      <c r="AF111" s="77"/>
      <c r="AG111" s="77"/>
      <c r="AH111" s="77"/>
      <c r="AI111" s="77"/>
      <c r="AJ111" s="77"/>
    </row>
    <row r="112" spans="1:36" ht="12.75" x14ac:dyDescent="0.2">
      <c r="A112" s="103"/>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03"/>
      <c r="AE112" s="103"/>
      <c r="AF112" s="77"/>
      <c r="AG112" s="77"/>
      <c r="AH112" s="77"/>
      <c r="AI112" s="77"/>
      <c r="AJ112" s="77"/>
    </row>
    <row r="113" spans="1:36" ht="12.75" x14ac:dyDescent="0.2">
      <c r="A113" s="103" t="s">
        <v>750</v>
      </c>
      <c r="B113" s="118">
        <f t="shared" ref="B113:C113" si="19">C113</f>
        <v>23.620381171332561</v>
      </c>
      <c r="C113" s="118">
        <f t="shared" si="19"/>
        <v>23.620381171332561</v>
      </c>
      <c r="D113" s="118">
        <f t="shared" ref="D113:AC113" si="20">((($B$83*C34+$B$82*(1-C34))*(1+($B$85*C66+$B$84*(1-C66))))+(($B$83*C34+$B$82*(1-C34))*$B$88*$B$89))*D93*(1-B87)</f>
        <v>23.620381171332561</v>
      </c>
      <c r="E113" s="118">
        <f t="shared" si="20"/>
        <v>25.535547212251416</v>
      </c>
      <c r="F113" s="118">
        <f t="shared" si="20"/>
        <v>25.535547212251416</v>
      </c>
      <c r="G113" s="118">
        <f t="shared" si="20"/>
        <v>25.535547212251416</v>
      </c>
      <c r="H113" s="118">
        <f t="shared" si="20"/>
        <v>25.535547212251416</v>
      </c>
      <c r="I113" s="118">
        <f t="shared" si="20"/>
        <v>25.535547212251416</v>
      </c>
      <c r="J113" s="118">
        <f t="shared" si="20"/>
        <v>25.535547212251416</v>
      </c>
      <c r="K113" s="118">
        <f t="shared" si="20"/>
        <v>25.535547212251416</v>
      </c>
      <c r="L113" s="118">
        <f t="shared" si="20"/>
        <v>25.535547212251416</v>
      </c>
      <c r="M113" s="118">
        <f t="shared" si="20"/>
        <v>25.535547212251416</v>
      </c>
      <c r="N113" s="118">
        <f t="shared" si="20"/>
        <v>25.535547212251416</v>
      </c>
      <c r="O113" s="118">
        <f t="shared" si="20"/>
        <v>25.535547212251416</v>
      </c>
      <c r="P113" s="118">
        <f t="shared" si="20"/>
        <v>19.151660409188562</v>
      </c>
      <c r="Q113" s="118">
        <f t="shared" si="20"/>
        <v>12.767773606125708</v>
      </c>
      <c r="R113" s="118">
        <f t="shared" si="20"/>
        <v>0</v>
      </c>
      <c r="S113" s="118">
        <f t="shared" si="20"/>
        <v>0</v>
      </c>
      <c r="T113" s="118">
        <f t="shared" si="20"/>
        <v>0</v>
      </c>
      <c r="U113" s="118">
        <f t="shared" si="20"/>
        <v>0</v>
      </c>
      <c r="V113" s="118">
        <f t="shared" si="20"/>
        <v>0</v>
      </c>
      <c r="W113" s="118">
        <f t="shared" si="20"/>
        <v>0</v>
      </c>
      <c r="X113" s="118">
        <f t="shared" si="20"/>
        <v>0</v>
      </c>
      <c r="Y113" s="118">
        <f t="shared" si="20"/>
        <v>0</v>
      </c>
      <c r="Z113" s="118">
        <f t="shared" si="20"/>
        <v>0</v>
      </c>
      <c r="AA113" s="118">
        <f t="shared" si="20"/>
        <v>0</v>
      </c>
      <c r="AB113" s="118">
        <f t="shared" si="20"/>
        <v>0</v>
      </c>
      <c r="AC113" s="118">
        <f t="shared" si="20"/>
        <v>0</v>
      </c>
      <c r="AD113" s="103"/>
      <c r="AE113" s="103"/>
      <c r="AF113" s="77"/>
      <c r="AG113" s="77"/>
      <c r="AH113" s="77"/>
      <c r="AI113" s="77"/>
      <c r="AJ113" s="77"/>
    </row>
    <row r="114" spans="1:36" ht="12.75" x14ac:dyDescent="0.2">
      <c r="A114" s="103" t="s">
        <v>751</v>
      </c>
      <c r="B114" s="118">
        <f t="shared" ref="B114:AC114" si="21">-PV($B$86,$B$81,B113*8760*B210)/(B210*8760*$B160)*(1-$B$87)</f>
        <v>4.1416698730648962</v>
      </c>
      <c r="C114" s="118">
        <f t="shared" si="21"/>
        <v>4.1416698730648962</v>
      </c>
      <c r="D114" s="118">
        <f t="shared" si="21"/>
        <v>4.1416698730648962</v>
      </c>
      <c r="E114" s="118">
        <f t="shared" si="21"/>
        <v>4.4774809438539416</v>
      </c>
      <c r="F114" s="118">
        <f t="shared" si="21"/>
        <v>4.4774809438539416</v>
      </c>
      <c r="G114" s="118">
        <f t="shared" si="21"/>
        <v>4.4774809438539416</v>
      </c>
      <c r="H114" s="118">
        <f t="shared" si="21"/>
        <v>4.4774809438539416</v>
      </c>
      <c r="I114" s="118">
        <f t="shared" si="21"/>
        <v>4.4774809438539416</v>
      </c>
      <c r="J114" s="118">
        <f t="shared" si="21"/>
        <v>4.4774809438539416</v>
      </c>
      <c r="K114" s="118">
        <f t="shared" si="21"/>
        <v>4.4774809438539416</v>
      </c>
      <c r="L114" s="118">
        <f t="shared" si="21"/>
        <v>4.4774809438539416</v>
      </c>
      <c r="M114" s="118">
        <f t="shared" si="21"/>
        <v>4.4774809438539416</v>
      </c>
      <c r="N114" s="118">
        <f t="shared" si="21"/>
        <v>4.4774809438539416</v>
      </c>
      <c r="O114" s="118">
        <f t="shared" si="21"/>
        <v>4.4774809438539416</v>
      </c>
      <c r="P114" s="118">
        <f t="shared" si="21"/>
        <v>3.3581107078904555</v>
      </c>
      <c r="Q114" s="118">
        <f t="shared" si="21"/>
        <v>2.2387404719269708</v>
      </c>
      <c r="R114" s="118">
        <f t="shared" si="21"/>
        <v>0</v>
      </c>
      <c r="S114" s="118">
        <f t="shared" si="21"/>
        <v>0</v>
      </c>
      <c r="T114" s="118">
        <f t="shared" si="21"/>
        <v>0</v>
      </c>
      <c r="U114" s="118">
        <f t="shared" si="21"/>
        <v>0</v>
      </c>
      <c r="V114" s="118">
        <f t="shared" si="21"/>
        <v>0</v>
      </c>
      <c r="W114" s="118">
        <f t="shared" si="21"/>
        <v>0</v>
      </c>
      <c r="X114" s="118">
        <f t="shared" si="21"/>
        <v>0</v>
      </c>
      <c r="Y114" s="118">
        <f t="shared" si="21"/>
        <v>0</v>
      </c>
      <c r="Z114" s="118">
        <f t="shared" si="21"/>
        <v>0</v>
      </c>
      <c r="AA114" s="118">
        <f t="shared" si="21"/>
        <v>0</v>
      </c>
      <c r="AB114" s="118">
        <f t="shared" si="21"/>
        <v>0</v>
      </c>
      <c r="AC114" s="118">
        <f t="shared" si="21"/>
        <v>0</v>
      </c>
      <c r="AD114" s="103"/>
      <c r="AE114" s="103"/>
      <c r="AF114" s="77"/>
      <c r="AG114" s="77"/>
      <c r="AH114" s="77"/>
      <c r="AI114" s="77"/>
      <c r="AJ114" s="77"/>
    </row>
    <row r="115" spans="1:36" ht="12.75" x14ac:dyDescent="0.2">
      <c r="A115" s="103" t="s">
        <v>752</v>
      </c>
      <c r="B115" s="118">
        <f>B114*$B$80</f>
        <v>3.6741195422005317</v>
      </c>
      <c r="C115" s="118">
        <f t="shared" ref="C115:AC115" si="22">C114*$B$80</f>
        <v>3.6741195422005317</v>
      </c>
      <c r="D115" s="118">
        <f t="shared" si="22"/>
        <v>3.6741195422005317</v>
      </c>
      <c r="E115" s="118">
        <f t="shared" si="22"/>
        <v>3.9720211267032774</v>
      </c>
      <c r="F115" s="118">
        <f t="shared" si="22"/>
        <v>3.9720211267032774</v>
      </c>
      <c r="G115" s="118">
        <f t="shared" si="22"/>
        <v>3.9720211267032774</v>
      </c>
      <c r="H115" s="118">
        <f t="shared" si="22"/>
        <v>3.9720211267032774</v>
      </c>
      <c r="I115" s="118">
        <f t="shared" si="22"/>
        <v>3.9720211267032774</v>
      </c>
      <c r="J115" s="118">
        <f t="shared" si="22"/>
        <v>3.9720211267032774</v>
      </c>
      <c r="K115" s="118">
        <f t="shared" si="22"/>
        <v>3.9720211267032774</v>
      </c>
      <c r="L115" s="118">
        <f t="shared" si="22"/>
        <v>3.9720211267032774</v>
      </c>
      <c r="M115" s="118">
        <f t="shared" si="22"/>
        <v>3.9720211267032774</v>
      </c>
      <c r="N115" s="118">
        <f t="shared" si="22"/>
        <v>3.9720211267032774</v>
      </c>
      <c r="O115" s="118">
        <f t="shared" si="22"/>
        <v>3.9720211267032774</v>
      </c>
      <c r="P115" s="118">
        <f t="shared" si="22"/>
        <v>2.9790158450274578</v>
      </c>
      <c r="Q115" s="118">
        <f t="shared" si="22"/>
        <v>1.9860105633516387</v>
      </c>
      <c r="R115" s="118">
        <f t="shared" si="22"/>
        <v>0</v>
      </c>
      <c r="S115" s="118">
        <f t="shared" si="22"/>
        <v>0</v>
      </c>
      <c r="T115" s="118">
        <f t="shared" si="22"/>
        <v>0</v>
      </c>
      <c r="U115" s="118">
        <f t="shared" si="22"/>
        <v>0</v>
      </c>
      <c r="V115" s="118">
        <f t="shared" si="22"/>
        <v>0</v>
      </c>
      <c r="W115" s="118">
        <f t="shared" si="22"/>
        <v>0</v>
      </c>
      <c r="X115" s="118">
        <f t="shared" si="22"/>
        <v>0</v>
      </c>
      <c r="Y115" s="118">
        <f t="shared" si="22"/>
        <v>0</v>
      </c>
      <c r="Z115" s="118">
        <f t="shared" si="22"/>
        <v>0</v>
      </c>
      <c r="AA115" s="118">
        <f t="shared" si="22"/>
        <v>0</v>
      </c>
      <c r="AB115" s="118">
        <f t="shared" si="22"/>
        <v>0</v>
      </c>
      <c r="AC115" s="118">
        <f t="shared" si="22"/>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s="116" customFormat="1" ht="12.75" x14ac:dyDescent="0.2">
      <c r="A117" s="113" t="s">
        <v>753</v>
      </c>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c r="AC117" s="121"/>
      <c r="AD117" s="114"/>
      <c r="AE117" s="114"/>
      <c r="AF117" s="115"/>
      <c r="AG117" s="115"/>
      <c r="AH117" s="115"/>
      <c r="AI117" s="115"/>
      <c r="AJ117" s="115"/>
    </row>
    <row r="118" spans="1:36" ht="12.75" x14ac:dyDescent="0.2">
      <c r="A118" s="103" t="s">
        <v>754</v>
      </c>
      <c r="B118" s="103">
        <v>2022</v>
      </c>
      <c r="C118" s="103">
        <v>2023</v>
      </c>
      <c r="D118" s="103">
        <v>2024</v>
      </c>
      <c r="E118" s="103">
        <v>2025</v>
      </c>
      <c r="F118" s="103">
        <v>2026</v>
      </c>
      <c r="G118" s="103">
        <v>2027</v>
      </c>
      <c r="H118" s="103">
        <v>2028</v>
      </c>
      <c r="I118" s="103">
        <v>2029</v>
      </c>
      <c r="J118" s="103">
        <v>2030</v>
      </c>
      <c r="K118" s="103">
        <v>2031</v>
      </c>
      <c r="L118" s="103">
        <v>2032</v>
      </c>
      <c r="M118" s="77">
        <v>2033</v>
      </c>
      <c r="N118" s="77">
        <v>2034</v>
      </c>
      <c r="O118" s="77">
        <v>2035</v>
      </c>
      <c r="P118" s="77">
        <v>2036</v>
      </c>
      <c r="Q118" s="77">
        <v>2037</v>
      </c>
      <c r="R118" s="77">
        <v>2038</v>
      </c>
      <c r="S118" s="77">
        <v>2039</v>
      </c>
      <c r="T118" s="77">
        <v>2040</v>
      </c>
      <c r="U118" s="77">
        <v>2041</v>
      </c>
      <c r="V118" s="77">
        <v>2042</v>
      </c>
      <c r="W118" s="77">
        <v>2043</v>
      </c>
      <c r="X118" s="77">
        <v>2044</v>
      </c>
      <c r="Y118" s="77">
        <v>2045</v>
      </c>
      <c r="Z118" s="77">
        <v>2046</v>
      </c>
      <c r="AA118" s="77">
        <v>2047</v>
      </c>
      <c r="AB118" s="77">
        <v>2048</v>
      </c>
      <c r="AC118" s="77">
        <v>2049</v>
      </c>
      <c r="AD118" s="77">
        <v>2050</v>
      </c>
      <c r="AE118" s="77"/>
      <c r="AF118" s="77"/>
      <c r="AG118" s="77"/>
      <c r="AH118" s="77"/>
      <c r="AI118" s="77"/>
      <c r="AJ118" s="77"/>
    </row>
    <row r="119" spans="1:36" ht="12.75" x14ac:dyDescent="0.2">
      <c r="A119" s="103" t="s">
        <v>755</v>
      </c>
      <c r="B119" s="117">
        <v>0</v>
      </c>
      <c r="C119" s="117">
        <v>1</v>
      </c>
      <c r="D119" s="117">
        <v>1</v>
      </c>
      <c r="E119" s="117">
        <v>1</v>
      </c>
      <c r="F119" s="117">
        <v>1</v>
      </c>
      <c r="G119" s="117">
        <v>1</v>
      </c>
      <c r="H119" s="117">
        <v>1</v>
      </c>
      <c r="I119" s="117">
        <v>1</v>
      </c>
      <c r="J119" s="117">
        <v>1</v>
      </c>
      <c r="K119" s="117">
        <v>1</v>
      </c>
      <c r="L119" s="117">
        <v>1</v>
      </c>
      <c r="M119" s="117">
        <v>1</v>
      </c>
      <c r="N119" s="117">
        <v>1</v>
      </c>
      <c r="O119" s="117">
        <v>1</v>
      </c>
      <c r="P119" s="117">
        <v>1</v>
      </c>
      <c r="Q119" s="117">
        <v>0.75</v>
      </c>
      <c r="R119" s="117">
        <v>0.5</v>
      </c>
      <c r="S119" s="117">
        <v>0</v>
      </c>
      <c r="T119" s="117">
        <v>0</v>
      </c>
      <c r="U119" s="117">
        <v>0</v>
      </c>
      <c r="V119" s="117">
        <v>0</v>
      </c>
      <c r="W119" s="117">
        <v>0</v>
      </c>
      <c r="X119" s="117">
        <v>0</v>
      </c>
      <c r="Y119" s="117">
        <v>0</v>
      </c>
      <c r="Z119" s="117">
        <v>0</v>
      </c>
      <c r="AA119" s="117">
        <v>0</v>
      </c>
      <c r="AB119" s="117">
        <v>0</v>
      </c>
      <c r="AC119" s="117">
        <v>0</v>
      </c>
      <c r="AD119" s="117">
        <v>0</v>
      </c>
      <c r="AE119" s="77"/>
      <c r="AF119" s="77"/>
      <c r="AG119" s="77"/>
      <c r="AH119" s="77"/>
      <c r="AI119" s="77"/>
      <c r="AJ119" s="77"/>
    </row>
    <row r="120" spans="1:36" ht="12.75" x14ac:dyDescent="0.2">
      <c r="A120" s="85"/>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row>
    <row r="121" spans="1:36" ht="12.75" x14ac:dyDescent="0.2">
      <c r="A121" s="103" t="s">
        <v>756</v>
      </c>
      <c r="B121" s="122">
        <v>0.06</v>
      </c>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row>
    <row r="122" spans="1:36" ht="12.75" x14ac:dyDescent="0.2">
      <c r="A122" s="103" t="s">
        <v>757</v>
      </c>
      <c r="B122" s="122">
        <v>0.3</v>
      </c>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row>
    <row r="123" spans="1:36" ht="12.75" x14ac:dyDescent="0.2">
      <c r="A123" s="103" t="s">
        <v>730</v>
      </c>
      <c r="B123" s="122">
        <v>0.02</v>
      </c>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row>
    <row r="124" spans="1:36" ht="12.75" x14ac:dyDescent="0.2">
      <c r="A124" s="103" t="s">
        <v>731</v>
      </c>
      <c r="B124" s="122">
        <v>0.1</v>
      </c>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row>
    <row r="125" spans="1:36" ht="12.75" x14ac:dyDescent="0.2">
      <c r="A125" s="77" t="s">
        <v>732</v>
      </c>
      <c r="B125" s="96">
        <v>7.4999999999999997E-2</v>
      </c>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733</v>
      </c>
      <c r="B126" s="110">
        <v>0.1</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734</v>
      </c>
      <c r="B127" s="110">
        <v>0.5</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85"/>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123" t="s">
        <v>758</v>
      </c>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77"/>
      <c r="AG130" s="77"/>
      <c r="AH130" s="77"/>
      <c r="AI130" s="77"/>
      <c r="AJ130" s="77"/>
    </row>
    <row r="131" spans="1:36" ht="12.75" x14ac:dyDescent="0.2">
      <c r="A131" s="103"/>
      <c r="B131" s="103">
        <v>2023</v>
      </c>
      <c r="C131" s="103">
        <v>2024</v>
      </c>
      <c r="D131" s="103">
        <v>2025</v>
      </c>
      <c r="E131" s="103">
        <v>2026</v>
      </c>
      <c r="F131" s="103">
        <v>2027</v>
      </c>
      <c r="G131" s="103">
        <v>2028</v>
      </c>
      <c r="H131" s="103">
        <v>2029</v>
      </c>
      <c r="I131" s="103">
        <v>2030</v>
      </c>
      <c r="J131" s="103">
        <v>2031</v>
      </c>
      <c r="K131" s="103">
        <v>2032</v>
      </c>
      <c r="L131" s="103">
        <v>2033</v>
      </c>
      <c r="M131" s="103">
        <v>2034</v>
      </c>
      <c r="N131" s="103">
        <v>2035</v>
      </c>
      <c r="O131" s="103">
        <v>2036</v>
      </c>
      <c r="P131" s="103">
        <v>2037</v>
      </c>
      <c r="Q131" s="103">
        <v>2038</v>
      </c>
      <c r="R131" s="103">
        <v>2039</v>
      </c>
      <c r="S131" s="103">
        <v>2040</v>
      </c>
      <c r="T131" s="103">
        <v>2041</v>
      </c>
      <c r="U131" s="103">
        <v>2042</v>
      </c>
      <c r="V131" s="103">
        <v>2043</v>
      </c>
      <c r="W131" s="103">
        <v>2044</v>
      </c>
      <c r="X131" s="103">
        <v>2045</v>
      </c>
      <c r="Y131" s="103">
        <v>2046</v>
      </c>
      <c r="Z131" s="103">
        <v>2047</v>
      </c>
      <c r="AA131" s="103">
        <v>2048</v>
      </c>
      <c r="AB131" s="103">
        <v>2049</v>
      </c>
      <c r="AC131" s="103">
        <v>2050</v>
      </c>
      <c r="AD131" s="103"/>
      <c r="AE131" s="103"/>
      <c r="AF131" s="77"/>
      <c r="AG131" s="77"/>
      <c r="AH131" s="77"/>
      <c r="AI131" s="77"/>
      <c r="AJ131" s="77"/>
    </row>
    <row r="132" spans="1:36" ht="12.75" x14ac:dyDescent="0.2">
      <c r="A132" s="77" t="s">
        <v>759</v>
      </c>
      <c r="B132" s="118">
        <f t="shared" ref="B132:C132" si="23">C132</f>
        <v>0.37940369807497465</v>
      </c>
      <c r="C132" s="118">
        <f t="shared" si="23"/>
        <v>0.37940369807497465</v>
      </c>
      <c r="D132" s="118">
        <f t="shared" ref="D132:AC132" si="24">(($B$122*C34+$B$121*(1-C34))+($B$124*C64+$B$123*(1-C64))+($B$126*$B$127))*(1-$B$125)*E119</f>
        <v>0.37940369807497465</v>
      </c>
      <c r="E132" s="118">
        <f t="shared" si="24"/>
        <v>0.38527608915906791</v>
      </c>
      <c r="F132" s="118">
        <f t="shared" si="24"/>
        <v>0.39114848024316112</v>
      </c>
      <c r="G132" s="118">
        <f t="shared" si="24"/>
        <v>0.39093521895755939</v>
      </c>
      <c r="H132" s="118">
        <f t="shared" si="24"/>
        <v>0.39076460992907802</v>
      </c>
      <c r="I132" s="118">
        <f t="shared" si="24"/>
        <v>0.39062502072395688</v>
      </c>
      <c r="J132" s="118">
        <f t="shared" si="24"/>
        <v>0.39062502072395688</v>
      </c>
      <c r="K132" s="118">
        <f t="shared" si="24"/>
        <v>0.39062502072395688</v>
      </c>
      <c r="L132" s="118">
        <f t="shared" si="24"/>
        <v>0.39062502072395688</v>
      </c>
      <c r="M132" s="118">
        <f t="shared" si="24"/>
        <v>0.39062502072395688</v>
      </c>
      <c r="N132" s="118">
        <f t="shared" si="24"/>
        <v>0.39062502072395688</v>
      </c>
      <c r="O132" s="118">
        <f t="shared" si="24"/>
        <v>0.39062502072395688</v>
      </c>
      <c r="P132" s="118">
        <f t="shared" si="24"/>
        <v>0.29296876554296769</v>
      </c>
      <c r="Q132" s="118">
        <f t="shared" si="24"/>
        <v>0.19531251036197844</v>
      </c>
      <c r="R132" s="118">
        <f t="shared" si="24"/>
        <v>0</v>
      </c>
      <c r="S132" s="118">
        <f t="shared" si="24"/>
        <v>0</v>
      </c>
      <c r="T132" s="118">
        <f t="shared" si="24"/>
        <v>0</v>
      </c>
      <c r="U132" s="118">
        <f t="shared" si="24"/>
        <v>0</v>
      </c>
      <c r="V132" s="118">
        <f t="shared" si="24"/>
        <v>0</v>
      </c>
      <c r="W132" s="103">
        <f t="shared" si="24"/>
        <v>0</v>
      </c>
      <c r="X132" s="103">
        <f t="shared" si="24"/>
        <v>0</v>
      </c>
      <c r="Y132" s="103">
        <f t="shared" si="24"/>
        <v>0</v>
      </c>
      <c r="Z132" s="103">
        <f t="shared" si="24"/>
        <v>0</v>
      </c>
      <c r="AA132" s="103">
        <f t="shared" si="24"/>
        <v>0</v>
      </c>
      <c r="AB132" s="103">
        <f t="shared" si="24"/>
        <v>0</v>
      </c>
      <c r="AC132" s="103">
        <f t="shared" si="24"/>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03"/>
      <c r="X133" s="103"/>
      <c r="Y133" s="103"/>
      <c r="Z133" s="103"/>
      <c r="AA133" s="103"/>
      <c r="AB133" s="103"/>
      <c r="AC133" s="103"/>
      <c r="AD133" s="103"/>
      <c r="AE133" s="103"/>
      <c r="AF133" s="77"/>
      <c r="AG133" s="77"/>
      <c r="AH133" s="77"/>
      <c r="AI133" s="77"/>
      <c r="AJ133" s="77"/>
    </row>
    <row r="134" spans="1:36" ht="12.75" x14ac:dyDescent="0.2">
      <c r="A134" s="103"/>
      <c r="B134" s="118">
        <v>2023</v>
      </c>
      <c r="C134" s="118">
        <v>2024</v>
      </c>
      <c r="D134" s="118">
        <v>2025</v>
      </c>
      <c r="E134" s="118">
        <v>2026</v>
      </c>
      <c r="F134" s="118">
        <v>2027</v>
      </c>
      <c r="G134" s="118">
        <v>2028</v>
      </c>
      <c r="H134" s="118">
        <v>2029</v>
      </c>
      <c r="I134" s="118">
        <v>2030</v>
      </c>
      <c r="J134" s="118">
        <v>2031</v>
      </c>
      <c r="K134" s="118">
        <v>2032</v>
      </c>
      <c r="L134" s="118">
        <v>2033</v>
      </c>
      <c r="M134" s="118">
        <v>2034</v>
      </c>
      <c r="N134" s="118">
        <v>2035</v>
      </c>
      <c r="O134" s="118">
        <v>2036</v>
      </c>
      <c r="P134" s="118">
        <v>2037</v>
      </c>
      <c r="Q134" s="118">
        <v>2038</v>
      </c>
      <c r="R134" s="118">
        <v>2039</v>
      </c>
      <c r="S134" s="118">
        <v>2040</v>
      </c>
      <c r="T134" s="118">
        <v>2041</v>
      </c>
      <c r="U134" s="118">
        <v>2042</v>
      </c>
      <c r="V134" s="118">
        <v>2043</v>
      </c>
      <c r="W134" s="103">
        <v>2044</v>
      </c>
      <c r="X134" s="103">
        <v>2045</v>
      </c>
      <c r="Y134" s="103">
        <v>2046</v>
      </c>
      <c r="Z134" s="103">
        <v>2047</v>
      </c>
      <c r="AA134" s="103">
        <v>2048</v>
      </c>
      <c r="AB134" s="103">
        <v>2049</v>
      </c>
      <c r="AC134" s="103">
        <v>2050</v>
      </c>
      <c r="AD134" s="103"/>
      <c r="AE134" s="103"/>
      <c r="AF134" s="77"/>
      <c r="AG134" s="77"/>
      <c r="AH134" s="77"/>
      <c r="AI134" s="77"/>
      <c r="AJ134" s="77"/>
    </row>
    <row r="135" spans="1:36" ht="12.75" x14ac:dyDescent="0.2">
      <c r="A135" s="77" t="s">
        <v>760</v>
      </c>
      <c r="B135" s="118">
        <f t="shared" ref="B135:C135" si="25">C135</f>
        <v>0.41625000000000001</v>
      </c>
      <c r="C135" s="118">
        <f t="shared" si="25"/>
        <v>0.41625000000000001</v>
      </c>
      <c r="D135" s="118">
        <f t="shared" ref="D135:AC135" si="26">(($B$122*C34+$B$121*(1-C34))+($B$124*C66+$B$123*(1-C66))+($B$126*$B$127))*(1-$B$125)*E119</f>
        <v>0.41625000000000001</v>
      </c>
      <c r="E135" s="118">
        <f t="shared" si="26"/>
        <v>0.41625000000000001</v>
      </c>
      <c r="F135" s="118">
        <f t="shared" si="26"/>
        <v>0.41625000000000001</v>
      </c>
      <c r="G135" s="118">
        <f t="shared" si="26"/>
        <v>0.41625000000000001</v>
      </c>
      <c r="H135" s="118">
        <f t="shared" si="26"/>
        <v>0.41625000000000001</v>
      </c>
      <c r="I135" s="118">
        <f t="shared" si="26"/>
        <v>0.41625000000000001</v>
      </c>
      <c r="J135" s="118">
        <f t="shared" si="26"/>
        <v>0.41625000000000001</v>
      </c>
      <c r="K135" s="118">
        <f t="shared" si="26"/>
        <v>0.41625000000000001</v>
      </c>
      <c r="L135" s="118">
        <f t="shared" si="26"/>
        <v>0.41625000000000001</v>
      </c>
      <c r="M135" s="118">
        <f t="shared" si="26"/>
        <v>0.41625000000000001</v>
      </c>
      <c r="N135" s="118">
        <f t="shared" si="26"/>
        <v>0.41625000000000001</v>
      </c>
      <c r="O135" s="118">
        <f t="shared" si="26"/>
        <v>0.41625000000000001</v>
      </c>
      <c r="P135" s="118">
        <f t="shared" si="26"/>
        <v>0.31218750000000001</v>
      </c>
      <c r="Q135" s="118">
        <f t="shared" si="26"/>
        <v>0.208125</v>
      </c>
      <c r="R135" s="118">
        <f t="shared" si="26"/>
        <v>0</v>
      </c>
      <c r="S135" s="118">
        <f t="shared" si="26"/>
        <v>0</v>
      </c>
      <c r="T135" s="118">
        <f t="shared" si="26"/>
        <v>0</v>
      </c>
      <c r="U135" s="118">
        <f t="shared" si="26"/>
        <v>0</v>
      </c>
      <c r="V135" s="118">
        <f t="shared" si="26"/>
        <v>0</v>
      </c>
      <c r="W135" s="103">
        <f t="shared" si="26"/>
        <v>0</v>
      </c>
      <c r="X135" s="103">
        <f t="shared" si="26"/>
        <v>0</v>
      </c>
      <c r="Y135" s="103">
        <f t="shared" si="26"/>
        <v>0</v>
      </c>
      <c r="Z135" s="103">
        <f t="shared" si="26"/>
        <v>0</v>
      </c>
      <c r="AA135" s="103">
        <f t="shared" si="26"/>
        <v>0</v>
      </c>
      <c r="AB135" s="103">
        <f t="shared" si="26"/>
        <v>0</v>
      </c>
      <c r="AC135" s="103">
        <f t="shared" si="26"/>
        <v>0</v>
      </c>
      <c r="AD135" s="103"/>
      <c r="AE135" s="103"/>
      <c r="AF135" s="77"/>
      <c r="AG135" s="77"/>
      <c r="AH135" s="77"/>
      <c r="AI135" s="77"/>
      <c r="AJ135" s="77"/>
    </row>
    <row r="136" spans="1:36" ht="12.75" x14ac:dyDescent="0.2">
      <c r="A136" s="77"/>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03"/>
      <c r="X136" s="103"/>
      <c r="Y136" s="103"/>
      <c r="Z136" s="103"/>
      <c r="AA136" s="103"/>
      <c r="AB136" s="103"/>
      <c r="AC136" s="103"/>
      <c r="AD136" s="103"/>
      <c r="AE136" s="103"/>
      <c r="AF136" s="77"/>
      <c r="AG136" s="77"/>
      <c r="AH136" s="77"/>
      <c r="AI136" s="77"/>
      <c r="AJ136" s="77"/>
    </row>
    <row r="137" spans="1:36" ht="12.75" x14ac:dyDescent="0.2">
      <c r="A137" s="103"/>
      <c r="B137" s="118">
        <v>2023</v>
      </c>
      <c r="C137" s="118">
        <v>2024</v>
      </c>
      <c r="D137" s="118">
        <v>2025</v>
      </c>
      <c r="E137" s="118">
        <v>2026</v>
      </c>
      <c r="F137" s="118">
        <v>2027</v>
      </c>
      <c r="G137" s="118">
        <v>2028</v>
      </c>
      <c r="H137" s="118">
        <v>2029</v>
      </c>
      <c r="I137" s="118">
        <v>2030</v>
      </c>
      <c r="J137" s="118">
        <v>2031</v>
      </c>
      <c r="K137" s="118">
        <v>2032</v>
      </c>
      <c r="L137" s="118">
        <v>2033</v>
      </c>
      <c r="M137" s="118">
        <v>2034</v>
      </c>
      <c r="N137" s="118">
        <v>2035</v>
      </c>
      <c r="O137" s="118">
        <v>2036</v>
      </c>
      <c r="P137" s="118">
        <v>2037</v>
      </c>
      <c r="Q137" s="118">
        <v>2038</v>
      </c>
      <c r="R137" s="118">
        <v>2039</v>
      </c>
      <c r="S137" s="118">
        <v>2040</v>
      </c>
      <c r="T137" s="118">
        <v>2041</v>
      </c>
      <c r="U137" s="118">
        <v>2042</v>
      </c>
      <c r="V137" s="118">
        <v>2043</v>
      </c>
      <c r="W137" s="103">
        <v>2044</v>
      </c>
      <c r="X137" s="103">
        <v>2045</v>
      </c>
      <c r="Y137" s="103">
        <v>2046</v>
      </c>
      <c r="Z137" s="103">
        <v>2047</v>
      </c>
      <c r="AA137" s="103">
        <v>2048</v>
      </c>
      <c r="AB137" s="103">
        <v>2049</v>
      </c>
      <c r="AC137" s="103">
        <v>2050</v>
      </c>
      <c r="AD137" s="103"/>
      <c r="AE137" s="103"/>
      <c r="AF137" s="77"/>
      <c r="AG137" s="77"/>
      <c r="AH137" s="77"/>
      <c r="AI137" s="77"/>
      <c r="AJ137" s="77"/>
    </row>
    <row r="138" spans="1:36" ht="12.75" x14ac:dyDescent="0.2">
      <c r="A138" s="77" t="s">
        <v>761</v>
      </c>
      <c r="B138" s="118">
        <f t="shared" ref="B138:C138" si="27">C138</f>
        <v>0.41625000000000001</v>
      </c>
      <c r="C138" s="118">
        <f t="shared" si="27"/>
        <v>0.41625000000000001</v>
      </c>
      <c r="D138" s="118">
        <f t="shared" ref="D138:AC138" si="28">(($B$122*C34+$B$121*(1-C34))+($B$124*C66+$B$123*(1-C66))+($B$126*$B$127))*(1-$B$125)*E119</f>
        <v>0.41625000000000001</v>
      </c>
      <c r="E138" s="118">
        <f t="shared" si="28"/>
        <v>0.41625000000000001</v>
      </c>
      <c r="F138" s="118">
        <f t="shared" si="28"/>
        <v>0.41625000000000001</v>
      </c>
      <c r="G138" s="118">
        <f t="shared" si="28"/>
        <v>0.41625000000000001</v>
      </c>
      <c r="H138" s="118">
        <f t="shared" si="28"/>
        <v>0.41625000000000001</v>
      </c>
      <c r="I138" s="118">
        <f t="shared" si="28"/>
        <v>0.41625000000000001</v>
      </c>
      <c r="J138" s="118">
        <f t="shared" si="28"/>
        <v>0.41625000000000001</v>
      </c>
      <c r="K138" s="118">
        <f t="shared" si="28"/>
        <v>0.41625000000000001</v>
      </c>
      <c r="L138" s="118">
        <f t="shared" si="28"/>
        <v>0.41625000000000001</v>
      </c>
      <c r="M138" s="118">
        <f t="shared" si="28"/>
        <v>0.41625000000000001</v>
      </c>
      <c r="N138" s="118">
        <f t="shared" si="28"/>
        <v>0.41625000000000001</v>
      </c>
      <c r="O138" s="118">
        <f t="shared" si="28"/>
        <v>0.41625000000000001</v>
      </c>
      <c r="P138" s="118">
        <f t="shared" si="28"/>
        <v>0.31218750000000001</v>
      </c>
      <c r="Q138" s="118">
        <f t="shared" si="28"/>
        <v>0.208125</v>
      </c>
      <c r="R138" s="118">
        <f t="shared" si="28"/>
        <v>0</v>
      </c>
      <c r="S138" s="118">
        <f t="shared" si="28"/>
        <v>0</v>
      </c>
      <c r="T138" s="118">
        <f t="shared" si="28"/>
        <v>0</v>
      </c>
      <c r="U138" s="118">
        <f t="shared" si="28"/>
        <v>0</v>
      </c>
      <c r="V138" s="118">
        <f t="shared" si="28"/>
        <v>0</v>
      </c>
      <c r="W138" s="103">
        <f t="shared" si="28"/>
        <v>0</v>
      </c>
      <c r="X138" s="103">
        <f t="shared" si="28"/>
        <v>0</v>
      </c>
      <c r="Y138" s="103">
        <f t="shared" si="28"/>
        <v>0</v>
      </c>
      <c r="Z138" s="103">
        <f t="shared" si="28"/>
        <v>0</v>
      </c>
      <c r="AA138" s="103">
        <f t="shared" si="28"/>
        <v>0</v>
      </c>
      <c r="AB138" s="103">
        <f t="shared" si="28"/>
        <v>0</v>
      </c>
      <c r="AC138" s="103">
        <f t="shared" si="28"/>
        <v>0</v>
      </c>
      <c r="AD138" s="103"/>
      <c r="AE138" s="103"/>
      <c r="AF138" s="77"/>
      <c r="AG138" s="77"/>
      <c r="AH138" s="77"/>
      <c r="AI138" s="77"/>
      <c r="AJ138" s="77"/>
    </row>
    <row r="139" spans="1:36" ht="12.75" x14ac:dyDescent="0.2">
      <c r="A139" s="103"/>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03"/>
      <c r="X139" s="103"/>
      <c r="Y139" s="103"/>
      <c r="Z139" s="103"/>
      <c r="AA139" s="103"/>
      <c r="AB139" s="103"/>
      <c r="AC139" s="103"/>
      <c r="AD139" s="103"/>
      <c r="AE139" s="103"/>
      <c r="AF139" s="77"/>
      <c r="AG139" s="77"/>
      <c r="AH139" s="77"/>
      <c r="AI139" s="77"/>
      <c r="AJ139" s="77"/>
    </row>
    <row r="140" spans="1:36" ht="12.75" x14ac:dyDescent="0.2">
      <c r="A140" s="103"/>
      <c r="B140" s="118">
        <v>2023</v>
      </c>
      <c r="C140" s="118">
        <v>2024</v>
      </c>
      <c r="D140" s="118">
        <v>2025</v>
      </c>
      <c r="E140" s="118">
        <v>2026</v>
      </c>
      <c r="F140" s="118">
        <v>2027</v>
      </c>
      <c r="G140" s="118">
        <v>2028</v>
      </c>
      <c r="H140" s="118">
        <v>2029</v>
      </c>
      <c r="I140" s="118">
        <v>2030</v>
      </c>
      <c r="J140" s="118">
        <v>2031</v>
      </c>
      <c r="K140" s="118">
        <v>2032</v>
      </c>
      <c r="L140" s="118">
        <v>2033</v>
      </c>
      <c r="M140" s="118">
        <v>2034</v>
      </c>
      <c r="N140" s="118">
        <v>2035</v>
      </c>
      <c r="O140" s="118">
        <v>2036</v>
      </c>
      <c r="P140" s="118">
        <v>2037</v>
      </c>
      <c r="Q140" s="118">
        <v>2038</v>
      </c>
      <c r="R140" s="118">
        <v>2039</v>
      </c>
      <c r="S140" s="118">
        <v>2040</v>
      </c>
      <c r="T140" s="118">
        <v>2041</v>
      </c>
      <c r="U140" s="118">
        <v>2042</v>
      </c>
      <c r="V140" s="118">
        <v>2043</v>
      </c>
      <c r="W140" s="103">
        <v>2044</v>
      </c>
      <c r="X140" s="103">
        <v>2045</v>
      </c>
      <c r="Y140" s="103">
        <v>2046</v>
      </c>
      <c r="Z140" s="103">
        <v>2047</v>
      </c>
      <c r="AA140" s="103">
        <v>2048</v>
      </c>
      <c r="AB140" s="103">
        <v>2049</v>
      </c>
      <c r="AC140" s="103">
        <v>2050</v>
      </c>
      <c r="AD140" s="103"/>
      <c r="AE140" s="103"/>
      <c r="AF140" s="77"/>
      <c r="AG140" s="77"/>
      <c r="AH140" s="77"/>
      <c r="AI140" s="77"/>
      <c r="AJ140" s="77"/>
    </row>
    <row r="141" spans="1:36" ht="12.75" x14ac:dyDescent="0.2">
      <c r="A141" s="77" t="s">
        <v>762</v>
      </c>
      <c r="B141" s="118">
        <f t="shared" ref="B141:C141" si="29">C141</f>
        <v>0.41625000000000001</v>
      </c>
      <c r="C141" s="118">
        <f t="shared" si="29"/>
        <v>0.41625000000000001</v>
      </c>
      <c r="D141" s="118">
        <f t="shared" ref="D141:AC141" si="30">(($B$122*C34+$B$121*(1-C34))+($B$124*C66+$B$123*(1-C66))+($B$126*$B$127))*(1-$B$125)*E119</f>
        <v>0.41625000000000001</v>
      </c>
      <c r="E141" s="118">
        <f t="shared" si="30"/>
        <v>0.41625000000000001</v>
      </c>
      <c r="F141" s="118">
        <f t="shared" si="30"/>
        <v>0.41625000000000001</v>
      </c>
      <c r="G141" s="118">
        <f t="shared" si="30"/>
        <v>0.41625000000000001</v>
      </c>
      <c r="H141" s="118">
        <f t="shared" si="30"/>
        <v>0.41625000000000001</v>
      </c>
      <c r="I141" s="118">
        <f t="shared" si="30"/>
        <v>0.41625000000000001</v>
      </c>
      <c r="J141" s="118">
        <f t="shared" si="30"/>
        <v>0.41625000000000001</v>
      </c>
      <c r="K141" s="118">
        <f t="shared" si="30"/>
        <v>0.41625000000000001</v>
      </c>
      <c r="L141" s="118">
        <f t="shared" si="30"/>
        <v>0.41625000000000001</v>
      </c>
      <c r="M141" s="118">
        <f t="shared" si="30"/>
        <v>0.41625000000000001</v>
      </c>
      <c r="N141" s="118">
        <f t="shared" si="30"/>
        <v>0.41625000000000001</v>
      </c>
      <c r="O141" s="118">
        <f t="shared" si="30"/>
        <v>0.41625000000000001</v>
      </c>
      <c r="P141" s="118">
        <f t="shared" si="30"/>
        <v>0.31218750000000001</v>
      </c>
      <c r="Q141" s="118">
        <f t="shared" si="30"/>
        <v>0.208125</v>
      </c>
      <c r="R141" s="118">
        <f t="shared" si="30"/>
        <v>0</v>
      </c>
      <c r="S141" s="118">
        <f t="shared" si="30"/>
        <v>0</v>
      </c>
      <c r="T141" s="118">
        <f t="shared" si="30"/>
        <v>0</v>
      </c>
      <c r="U141" s="118">
        <f t="shared" si="30"/>
        <v>0</v>
      </c>
      <c r="V141" s="118">
        <f t="shared" si="30"/>
        <v>0</v>
      </c>
      <c r="W141" s="103">
        <f t="shared" si="30"/>
        <v>0</v>
      </c>
      <c r="X141" s="103">
        <f t="shared" si="30"/>
        <v>0</v>
      </c>
      <c r="Y141" s="103">
        <f t="shared" si="30"/>
        <v>0</v>
      </c>
      <c r="Z141" s="103">
        <f t="shared" si="30"/>
        <v>0</v>
      </c>
      <c r="AA141" s="103">
        <f t="shared" si="30"/>
        <v>0</v>
      </c>
      <c r="AB141" s="103">
        <f t="shared" si="30"/>
        <v>0</v>
      </c>
      <c r="AC141" s="103">
        <f t="shared" si="30"/>
        <v>0</v>
      </c>
      <c r="AD141" s="103"/>
      <c r="AE141" s="103"/>
      <c r="AF141" s="77"/>
      <c r="AG141" s="77"/>
      <c r="AH141" s="77"/>
      <c r="AI141" s="77"/>
      <c r="AJ141" s="77"/>
    </row>
    <row r="142" spans="1:36" ht="12.75" x14ac:dyDescent="0.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row>
    <row r="143" spans="1:36" ht="12.75" x14ac:dyDescent="0.2">
      <c r="A143" s="81" t="s">
        <v>763</v>
      </c>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row>
    <row r="144" spans="1:36" ht="12.75" x14ac:dyDescent="0.2">
      <c r="A144" s="77" t="s">
        <v>764</v>
      </c>
      <c r="B144" s="77">
        <v>2020</v>
      </c>
      <c r="C144" s="77">
        <v>2021</v>
      </c>
      <c r="D144" s="77">
        <v>2022</v>
      </c>
      <c r="E144" s="77">
        <v>2023</v>
      </c>
      <c r="F144" s="77">
        <v>2024</v>
      </c>
      <c r="G144" s="77">
        <v>2025</v>
      </c>
      <c r="H144" s="77">
        <v>2026</v>
      </c>
      <c r="I144" s="77">
        <v>2027</v>
      </c>
      <c r="J144" s="77">
        <v>2028</v>
      </c>
      <c r="K144" s="77">
        <v>2029</v>
      </c>
      <c r="L144" s="77">
        <v>2030</v>
      </c>
      <c r="M144" s="77">
        <v>2031</v>
      </c>
      <c r="N144" s="77">
        <v>2032</v>
      </c>
      <c r="O144" s="77">
        <v>2033</v>
      </c>
      <c r="P144" s="77">
        <v>2034</v>
      </c>
      <c r="Q144" s="77">
        <v>2035</v>
      </c>
      <c r="R144" s="77">
        <v>2036</v>
      </c>
      <c r="S144" s="77">
        <v>2037</v>
      </c>
      <c r="T144" s="77">
        <v>2038</v>
      </c>
      <c r="U144" s="77">
        <v>2039</v>
      </c>
      <c r="V144" s="77">
        <v>2040</v>
      </c>
      <c r="W144" s="77">
        <v>2041</v>
      </c>
      <c r="X144" s="77">
        <v>2042</v>
      </c>
      <c r="Y144" s="77">
        <v>2043</v>
      </c>
      <c r="Z144" s="77">
        <v>2044</v>
      </c>
      <c r="AA144" s="77">
        <v>2045</v>
      </c>
      <c r="AB144" s="77">
        <v>2046</v>
      </c>
      <c r="AC144" s="77">
        <v>2047</v>
      </c>
      <c r="AD144" s="77">
        <v>2048</v>
      </c>
      <c r="AE144" s="77">
        <v>2049</v>
      </c>
      <c r="AF144" s="77">
        <v>2050</v>
      </c>
      <c r="AG144" s="77">
        <v>2050</v>
      </c>
      <c r="AH144" s="77"/>
      <c r="AI144" s="77"/>
      <c r="AJ144" s="77"/>
    </row>
    <row r="145" spans="1:36" ht="12.75" x14ac:dyDescent="0.2">
      <c r="A145" s="77" t="s">
        <v>765</v>
      </c>
      <c r="B145" s="77">
        <v>45</v>
      </c>
      <c r="C145" s="77">
        <v>45</v>
      </c>
      <c r="D145" s="77">
        <v>45</v>
      </c>
      <c r="E145" s="77">
        <v>45</v>
      </c>
      <c r="F145" s="77">
        <v>45</v>
      </c>
      <c r="G145" s="77">
        <v>45</v>
      </c>
      <c r="H145" s="77">
        <v>45</v>
      </c>
      <c r="I145" s="77">
        <v>45</v>
      </c>
      <c r="J145" s="77">
        <v>45</v>
      </c>
      <c r="K145" s="77">
        <v>45</v>
      </c>
      <c r="L145" s="77">
        <v>45</v>
      </c>
      <c r="M145" s="77">
        <v>45</v>
      </c>
      <c r="N145" s="77">
        <v>45</v>
      </c>
      <c r="O145" s="77">
        <v>45</v>
      </c>
      <c r="P145" s="77">
        <v>45</v>
      </c>
      <c r="Q145" s="77">
        <v>45</v>
      </c>
      <c r="R145" s="77">
        <v>45</v>
      </c>
      <c r="S145" s="77">
        <v>45</v>
      </c>
      <c r="T145" s="77">
        <v>45</v>
      </c>
      <c r="U145" s="77">
        <v>45</v>
      </c>
      <c r="V145" s="77">
        <v>45</v>
      </c>
      <c r="W145" s="77">
        <v>45</v>
      </c>
      <c r="X145" s="77">
        <v>45</v>
      </c>
      <c r="Y145" s="77">
        <v>45</v>
      </c>
      <c r="Z145" s="77">
        <v>45</v>
      </c>
      <c r="AA145" s="77">
        <v>45</v>
      </c>
      <c r="AB145" s="77">
        <v>45</v>
      </c>
      <c r="AC145" s="77">
        <v>45</v>
      </c>
      <c r="AD145" s="77">
        <v>45</v>
      </c>
      <c r="AE145" s="77">
        <v>45</v>
      </c>
      <c r="AF145" s="77">
        <v>45</v>
      </c>
      <c r="AG145" s="77">
        <v>45</v>
      </c>
      <c r="AH145" s="77"/>
      <c r="AI145" s="77"/>
      <c r="AJ145" s="77"/>
    </row>
    <row r="146" spans="1:36" ht="12.75" x14ac:dyDescent="0.2">
      <c r="A146" s="77" t="s">
        <v>766</v>
      </c>
      <c r="B146" s="77">
        <v>45</v>
      </c>
      <c r="C146" s="77">
        <v>45</v>
      </c>
      <c r="D146" s="77">
        <v>45</v>
      </c>
      <c r="E146" s="77">
        <v>45</v>
      </c>
      <c r="F146" s="77">
        <v>45</v>
      </c>
      <c r="G146" s="77">
        <v>45</v>
      </c>
      <c r="H146" s="77">
        <v>45</v>
      </c>
      <c r="I146" s="77">
        <v>45</v>
      </c>
      <c r="J146" s="77">
        <v>45</v>
      </c>
      <c r="K146" s="77">
        <v>45</v>
      </c>
      <c r="L146" s="77">
        <v>45</v>
      </c>
      <c r="M146" s="77">
        <v>45</v>
      </c>
      <c r="N146" s="77">
        <v>45</v>
      </c>
      <c r="O146" s="77">
        <v>45</v>
      </c>
      <c r="P146" s="77">
        <v>45</v>
      </c>
      <c r="Q146" s="77">
        <v>45</v>
      </c>
      <c r="R146" s="77">
        <v>45</v>
      </c>
      <c r="S146" s="77">
        <v>45</v>
      </c>
      <c r="T146" s="77">
        <v>45</v>
      </c>
      <c r="U146" s="77">
        <v>45</v>
      </c>
      <c r="V146" s="77">
        <v>45</v>
      </c>
      <c r="W146" s="77">
        <v>45</v>
      </c>
      <c r="X146" s="77">
        <v>45</v>
      </c>
      <c r="Y146" s="77">
        <v>45</v>
      </c>
      <c r="Z146" s="77">
        <v>45</v>
      </c>
      <c r="AA146" s="77">
        <v>45</v>
      </c>
      <c r="AB146" s="77">
        <v>45</v>
      </c>
      <c r="AC146" s="77">
        <v>45</v>
      </c>
      <c r="AD146" s="77">
        <v>45</v>
      </c>
      <c r="AE146" s="77">
        <v>45</v>
      </c>
      <c r="AF146" s="77">
        <v>45</v>
      </c>
      <c r="AG146" s="77">
        <v>45</v>
      </c>
      <c r="AH146" s="77"/>
      <c r="AI146" s="77"/>
      <c r="AJ146" s="77"/>
    </row>
    <row r="147" spans="1:36" ht="12.75" x14ac:dyDescent="0.2">
      <c r="A147" s="77" t="s">
        <v>767</v>
      </c>
      <c r="B147" s="77">
        <v>60</v>
      </c>
      <c r="C147" s="77">
        <v>60</v>
      </c>
      <c r="D147" s="77">
        <v>60</v>
      </c>
      <c r="E147" s="77">
        <v>60</v>
      </c>
      <c r="F147" s="77">
        <v>60</v>
      </c>
      <c r="G147" s="77">
        <v>60</v>
      </c>
      <c r="H147" s="77">
        <v>60</v>
      </c>
      <c r="I147" s="77">
        <v>60</v>
      </c>
      <c r="J147" s="77">
        <v>60</v>
      </c>
      <c r="K147" s="77">
        <v>60</v>
      </c>
      <c r="L147" s="77">
        <v>60</v>
      </c>
      <c r="M147" s="77">
        <v>60</v>
      </c>
      <c r="N147" s="77">
        <v>60</v>
      </c>
      <c r="O147" s="77">
        <v>60</v>
      </c>
      <c r="P147" s="77">
        <v>60</v>
      </c>
      <c r="Q147" s="77">
        <v>60</v>
      </c>
      <c r="R147" s="77">
        <v>60</v>
      </c>
      <c r="S147" s="77">
        <v>60</v>
      </c>
      <c r="T147" s="77">
        <v>60</v>
      </c>
      <c r="U147" s="77">
        <v>60</v>
      </c>
      <c r="V147" s="77">
        <v>60</v>
      </c>
      <c r="W147" s="77">
        <v>60</v>
      </c>
      <c r="X147" s="77">
        <v>60</v>
      </c>
      <c r="Y147" s="77">
        <v>60</v>
      </c>
      <c r="Z147" s="77">
        <v>60</v>
      </c>
      <c r="AA147" s="77">
        <v>60</v>
      </c>
      <c r="AB147" s="77">
        <v>60</v>
      </c>
      <c r="AC147" s="77">
        <v>60</v>
      </c>
      <c r="AD147" s="77">
        <v>60</v>
      </c>
      <c r="AE147" s="77">
        <v>60</v>
      </c>
      <c r="AF147" s="77">
        <v>60</v>
      </c>
      <c r="AG147" s="77">
        <v>60</v>
      </c>
      <c r="AH147" s="77"/>
      <c r="AI147" s="77"/>
      <c r="AJ147" s="77"/>
    </row>
    <row r="148" spans="1:36" ht="12.75" x14ac:dyDescent="0.2">
      <c r="A148" s="77" t="s">
        <v>768</v>
      </c>
      <c r="B148" s="77">
        <v>66</v>
      </c>
      <c r="C148" s="77">
        <v>66</v>
      </c>
      <c r="D148" s="77">
        <v>66</v>
      </c>
      <c r="E148" s="77">
        <v>66</v>
      </c>
      <c r="F148" s="77">
        <v>66</v>
      </c>
      <c r="G148" s="77">
        <v>66</v>
      </c>
      <c r="H148" s="77">
        <v>66</v>
      </c>
      <c r="I148" s="77">
        <v>66</v>
      </c>
      <c r="J148" s="77">
        <v>66</v>
      </c>
      <c r="K148" s="77">
        <v>66</v>
      </c>
      <c r="L148" s="77">
        <v>66</v>
      </c>
      <c r="M148" s="77">
        <v>66</v>
      </c>
      <c r="N148" s="77">
        <v>66</v>
      </c>
      <c r="O148" s="77">
        <v>66</v>
      </c>
      <c r="P148" s="77">
        <v>66</v>
      </c>
      <c r="Q148" s="77">
        <v>66</v>
      </c>
      <c r="R148" s="77">
        <v>66</v>
      </c>
      <c r="S148" s="77">
        <v>66</v>
      </c>
      <c r="T148" s="77">
        <v>66</v>
      </c>
      <c r="U148" s="77">
        <v>66</v>
      </c>
      <c r="V148" s="77">
        <v>66</v>
      </c>
      <c r="W148" s="77">
        <v>66</v>
      </c>
      <c r="X148" s="77">
        <v>66</v>
      </c>
      <c r="Y148" s="77">
        <v>66</v>
      </c>
      <c r="Z148" s="77">
        <v>66</v>
      </c>
      <c r="AA148" s="77">
        <v>66</v>
      </c>
      <c r="AB148" s="77">
        <v>66</v>
      </c>
      <c r="AC148" s="77">
        <v>66</v>
      </c>
      <c r="AD148" s="77">
        <v>66</v>
      </c>
      <c r="AE148" s="77">
        <v>66</v>
      </c>
      <c r="AF148" s="77">
        <v>66</v>
      </c>
      <c r="AG148" s="77">
        <v>66</v>
      </c>
      <c r="AH148" s="77"/>
      <c r="AI148" s="77"/>
      <c r="AJ148" s="77"/>
    </row>
    <row r="149" spans="1:36" ht="12.75" x14ac:dyDescent="0.2">
      <c r="A149" s="77" t="s">
        <v>769</v>
      </c>
      <c r="B149" s="77">
        <v>30</v>
      </c>
      <c r="C149" s="77">
        <v>30</v>
      </c>
      <c r="D149" s="77">
        <v>30</v>
      </c>
      <c r="E149" s="77">
        <v>30</v>
      </c>
      <c r="F149" s="77">
        <v>30</v>
      </c>
      <c r="G149" s="77">
        <v>30</v>
      </c>
      <c r="H149" s="77">
        <v>30</v>
      </c>
      <c r="I149" s="77">
        <v>30</v>
      </c>
      <c r="J149" s="77">
        <v>30</v>
      </c>
      <c r="K149" s="77">
        <v>30</v>
      </c>
      <c r="L149" s="77">
        <v>30</v>
      </c>
      <c r="M149" s="77">
        <v>30</v>
      </c>
      <c r="N149" s="77">
        <v>30</v>
      </c>
      <c r="O149" s="77">
        <v>30</v>
      </c>
      <c r="P149" s="77">
        <v>30</v>
      </c>
      <c r="Q149" s="77">
        <v>30</v>
      </c>
      <c r="R149" s="77">
        <v>30</v>
      </c>
      <c r="S149" s="77">
        <v>30</v>
      </c>
      <c r="T149" s="77">
        <v>30</v>
      </c>
      <c r="U149" s="77">
        <v>30</v>
      </c>
      <c r="V149" s="77">
        <v>30</v>
      </c>
      <c r="W149" s="77">
        <v>30</v>
      </c>
      <c r="X149" s="77">
        <v>30</v>
      </c>
      <c r="Y149" s="77">
        <v>30</v>
      </c>
      <c r="Z149" s="77">
        <v>30</v>
      </c>
      <c r="AA149" s="77">
        <v>30</v>
      </c>
      <c r="AB149" s="77">
        <v>30</v>
      </c>
      <c r="AC149" s="77">
        <v>30</v>
      </c>
      <c r="AD149" s="77">
        <v>30</v>
      </c>
      <c r="AE149" s="77">
        <v>30</v>
      </c>
      <c r="AF149" s="77">
        <v>30</v>
      </c>
      <c r="AG149" s="77">
        <v>30</v>
      </c>
      <c r="AH149" s="77"/>
      <c r="AI149" s="77"/>
      <c r="AJ149" s="77"/>
    </row>
    <row r="150" spans="1:36" ht="12.75" x14ac:dyDescent="0.2">
      <c r="A150" s="77" t="s">
        <v>770</v>
      </c>
      <c r="B150" s="77">
        <v>30</v>
      </c>
      <c r="C150" s="77">
        <v>30</v>
      </c>
      <c r="D150" s="77">
        <v>30</v>
      </c>
      <c r="E150" s="77">
        <v>30</v>
      </c>
      <c r="F150" s="77">
        <v>30</v>
      </c>
      <c r="G150" s="77">
        <v>30</v>
      </c>
      <c r="H150" s="77">
        <v>30</v>
      </c>
      <c r="I150" s="77">
        <v>30</v>
      </c>
      <c r="J150" s="77">
        <v>30</v>
      </c>
      <c r="K150" s="77">
        <v>30</v>
      </c>
      <c r="L150" s="77">
        <v>30</v>
      </c>
      <c r="M150" s="77">
        <v>30</v>
      </c>
      <c r="N150" s="77">
        <v>30</v>
      </c>
      <c r="O150" s="77">
        <v>30</v>
      </c>
      <c r="P150" s="77">
        <v>30</v>
      </c>
      <c r="Q150" s="77">
        <v>30</v>
      </c>
      <c r="R150" s="77">
        <v>30</v>
      </c>
      <c r="S150" s="77">
        <v>30</v>
      </c>
      <c r="T150" s="77">
        <v>30</v>
      </c>
      <c r="U150" s="77">
        <v>30</v>
      </c>
      <c r="V150" s="77">
        <v>30</v>
      </c>
      <c r="W150" s="77">
        <v>30</v>
      </c>
      <c r="X150" s="77">
        <v>30</v>
      </c>
      <c r="Y150" s="77">
        <v>30</v>
      </c>
      <c r="Z150" s="77">
        <v>30</v>
      </c>
      <c r="AA150" s="77">
        <v>30</v>
      </c>
      <c r="AB150" s="77">
        <v>30</v>
      </c>
      <c r="AC150" s="77">
        <v>30</v>
      </c>
      <c r="AD150" s="77">
        <v>30</v>
      </c>
      <c r="AE150" s="77">
        <v>30</v>
      </c>
      <c r="AF150" s="77">
        <v>30</v>
      </c>
      <c r="AG150" s="77">
        <v>30</v>
      </c>
      <c r="AH150" s="77"/>
      <c r="AI150" s="77"/>
      <c r="AJ150" s="77"/>
    </row>
    <row r="151" spans="1:36" ht="12.75" x14ac:dyDescent="0.2">
      <c r="A151" s="77" t="s">
        <v>771</v>
      </c>
      <c r="B151" s="77">
        <v>30</v>
      </c>
      <c r="C151" s="77">
        <v>30</v>
      </c>
      <c r="D151" s="77">
        <v>30</v>
      </c>
      <c r="E151" s="77">
        <v>30</v>
      </c>
      <c r="F151" s="77">
        <v>30</v>
      </c>
      <c r="G151" s="77">
        <v>30</v>
      </c>
      <c r="H151" s="77">
        <v>30</v>
      </c>
      <c r="I151" s="77">
        <v>30</v>
      </c>
      <c r="J151" s="77">
        <v>30</v>
      </c>
      <c r="K151" s="77">
        <v>30</v>
      </c>
      <c r="L151" s="77">
        <v>30</v>
      </c>
      <c r="M151" s="77">
        <v>30</v>
      </c>
      <c r="N151" s="77">
        <v>30</v>
      </c>
      <c r="O151" s="77">
        <v>30</v>
      </c>
      <c r="P151" s="77">
        <v>30</v>
      </c>
      <c r="Q151" s="77">
        <v>30</v>
      </c>
      <c r="R151" s="77">
        <v>30</v>
      </c>
      <c r="S151" s="77">
        <v>30</v>
      </c>
      <c r="T151" s="77">
        <v>30</v>
      </c>
      <c r="U151" s="77">
        <v>30</v>
      </c>
      <c r="V151" s="77">
        <v>30</v>
      </c>
      <c r="W151" s="77">
        <v>30</v>
      </c>
      <c r="X151" s="77">
        <v>30</v>
      </c>
      <c r="Y151" s="77">
        <v>30</v>
      </c>
      <c r="Z151" s="77">
        <v>30</v>
      </c>
      <c r="AA151" s="77">
        <v>30</v>
      </c>
      <c r="AB151" s="77">
        <v>30</v>
      </c>
      <c r="AC151" s="77">
        <v>30</v>
      </c>
      <c r="AD151" s="77">
        <v>30</v>
      </c>
      <c r="AE151" s="77">
        <v>30</v>
      </c>
      <c r="AF151" s="77">
        <v>30</v>
      </c>
      <c r="AG151" s="77">
        <v>30</v>
      </c>
      <c r="AH151" s="77"/>
      <c r="AI151" s="77"/>
      <c r="AJ151" s="77"/>
    </row>
    <row r="152" spans="1:36" ht="12.75" x14ac:dyDescent="0.2">
      <c r="A152" s="77" t="s">
        <v>772</v>
      </c>
      <c r="B152" s="77">
        <v>45</v>
      </c>
      <c r="C152" s="77">
        <v>45</v>
      </c>
      <c r="D152" s="77">
        <v>45</v>
      </c>
      <c r="E152" s="77">
        <v>45</v>
      </c>
      <c r="F152" s="77">
        <v>45</v>
      </c>
      <c r="G152" s="77">
        <v>45</v>
      </c>
      <c r="H152" s="77">
        <v>45</v>
      </c>
      <c r="I152" s="77">
        <v>45</v>
      </c>
      <c r="J152" s="77">
        <v>45</v>
      </c>
      <c r="K152" s="77">
        <v>45</v>
      </c>
      <c r="L152" s="77">
        <v>45</v>
      </c>
      <c r="M152" s="77">
        <v>45</v>
      </c>
      <c r="N152" s="77">
        <v>45</v>
      </c>
      <c r="O152" s="77">
        <v>45</v>
      </c>
      <c r="P152" s="77">
        <v>45</v>
      </c>
      <c r="Q152" s="77">
        <v>45</v>
      </c>
      <c r="R152" s="77">
        <v>45</v>
      </c>
      <c r="S152" s="77">
        <v>45</v>
      </c>
      <c r="T152" s="77">
        <v>45</v>
      </c>
      <c r="U152" s="77">
        <v>45</v>
      </c>
      <c r="V152" s="77">
        <v>45</v>
      </c>
      <c r="W152" s="77">
        <v>45</v>
      </c>
      <c r="X152" s="77">
        <v>45</v>
      </c>
      <c r="Y152" s="77">
        <v>45</v>
      </c>
      <c r="Z152" s="77">
        <v>45</v>
      </c>
      <c r="AA152" s="77">
        <v>45</v>
      </c>
      <c r="AB152" s="77">
        <v>45</v>
      </c>
      <c r="AC152" s="77">
        <v>45</v>
      </c>
      <c r="AD152" s="77">
        <v>45</v>
      </c>
      <c r="AE152" s="77">
        <v>45</v>
      </c>
      <c r="AF152" s="77">
        <v>45</v>
      </c>
      <c r="AG152" s="77">
        <v>45</v>
      </c>
      <c r="AH152" s="77"/>
      <c r="AI152" s="77"/>
      <c r="AJ152" s="77"/>
    </row>
    <row r="153" spans="1:36" ht="12.75" x14ac:dyDescent="0.2">
      <c r="A153" s="77" t="s">
        <v>773</v>
      </c>
      <c r="B153" s="77">
        <v>30</v>
      </c>
      <c r="C153" s="77">
        <v>30</v>
      </c>
      <c r="D153" s="77">
        <v>30</v>
      </c>
      <c r="E153" s="77">
        <v>30</v>
      </c>
      <c r="F153" s="77">
        <v>30</v>
      </c>
      <c r="G153" s="77">
        <v>30</v>
      </c>
      <c r="H153" s="77">
        <v>30</v>
      </c>
      <c r="I153" s="77">
        <v>30</v>
      </c>
      <c r="J153" s="77">
        <v>30</v>
      </c>
      <c r="K153" s="77">
        <v>30</v>
      </c>
      <c r="L153" s="77">
        <v>30</v>
      </c>
      <c r="M153" s="77">
        <v>30</v>
      </c>
      <c r="N153" s="77">
        <v>30</v>
      </c>
      <c r="O153" s="77">
        <v>30</v>
      </c>
      <c r="P153" s="77">
        <v>30</v>
      </c>
      <c r="Q153" s="77">
        <v>30</v>
      </c>
      <c r="R153" s="77">
        <v>30</v>
      </c>
      <c r="S153" s="77">
        <v>30</v>
      </c>
      <c r="T153" s="77">
        <v>30</v>
      </c>
      <c r="U153" s="77">
        <v>30</v>
      </c>
      <c r="V153" s="77">
        <v>30</v>
      </c>
      <c r="W153" s="77">
        <v>30</v>
      </c>
      <c r="X153" s="77">
        <v>30</v>
      </c>
      <c r="Y153" s="77">
        <v>30</v>
      </c>
      <c r="Z153" s="77">
        <v>30</v>
      </c>
      <c r="AA153" s="77">
        <v>30</v>
      </c>
      <c r="AB153" s="77">
        <v>30</v>
      </c>
      <c r="AC153" s="77">
        <v>30</v>
      </c>
      <c r="AD153" s="77">
        <v>30</v>
      </c>
      <c r="AE153" s="77">
        <v>30</v>
      </c>
      <c r="AF153" s="77">
        <v>30</v>
      </c>
      <c r="AG153" s="77">
        <v>30</v>
      </c>
      <c r="AH153" s="77"/>
      <c r="AI153" s="77"/>
      <c r="AJ153" s="77"/>
    </row>
    <row r="154" spans="1:36" ht="12.75" x14ac:dyDescent="0.2">
      <c r="A154" s="77" t="s">
        <v>774</v>
      </c>
      <c r="B154" s="77">
        <v>45</v>
      </c>
      <c r="C154" s="77">
        <v>45</v>
      </c>
      <c r="D154" s="77">
        <v>45</v>
      </c>
      <c r="E154" s="77">
        <v>45</v>
      </c>
      <c r="F154" s="77">
        <v>45</v>
      </c>
      <c r="G154" s="77">
        <v>45</v>
      </c>
      <c r="H154" s="77">
        <v>45</v>
      </c>
      <c r="I154" s="77">
        <v>45</v>
      </c>
      <c r="J154" s="77">
        <v>45</v>
      </c>
      <c r="K154" s="77">
        <v>45</v>
      </c>
      <c r="L154" s="77">
        <v>45</v>
      </c>
      <c r="M154" s="77">
        <v>45</v>
      </c>
      <c r="N154" s="77">
        <v>45</v>
      </c>
      <c r="O154" s="77">
        <v>45</v>
      </c>
      <c r="P154" s="77">
        <v>45</v>
      </c>
      <c r="Q154" s="77">
        <v>45</v>
      </c>
      <c r="R154" s="77">
        <v>45</v>
      </c>
      <c r="S154" s="77">
        <v>45</v>
      </c>
      <c r="T154" s="77">
        <v>45</v>
      </c>
      <c r="U154" s="77">
        <v>45</v>
      </c>
      <c r="V154" s="77">
        <v>45</v>
      </c>
      <c r="W154" s="77">
        <v>45</v>
      </c>
      <c r="X154" s="77">
        <v>45</v>
      </c>
      <c r="Y154" s="77">
        <v>45</v>
      </c>
      <c r="Z154" s="77">
        <v>45</v>
      </c>
      <c r="AA154" s="77">
        <v>45</v>
      </c>
      <c r="AB154" s="77">
        <v>45</v>
      </c>
      <c r="AC154" s="77">
        <v>45</v>
      </c>
      <c r="AD154" s="77">
        <v>45</v>
      </c>
      <c r="AE154" s="77">
        <v>45</v>
      </c>
      <c r="AF154" s="77">
        <v>45</v>
      </c>
      <c r="AG154" s="77">
        <v>45</v>
      </c>
      <c r="AH154" s="77"/>
      <c r="AI154" s="77"/>
      <c r="AJ154" s="77"/>
    </row>
    <row r="155" spans="1:36" ht="12.75" x14ac:dyDescent="0.2">
      <c r="A155" s="77" t="s">
        <v>775</v>
      </c>
      <c r="B155" s="77">
        <v>45</v>
      </c>
      <c r="C155" s="77">
        <v>45</v>
      </c>
      <c r="D155" s="77">
        <v>45</v>
      </c>
      <c r="E155" s="77">
        <v>45</v>
      </c>
      <c r="F155" s="77">
        <v>45</v>
      </c>
      <c r="G155" s="77">
        <v>45</v>
      </c>
      <c r="H155" s="77">
        <v>45</v>
      </c>
      <c r="I155" s="77">
        <v>45</v>
      </c>
      <c r="J155" s="77">
        <v>45</v>
      </c>
      <c r="K155" s="77">
        <v>45</v>
      </c>
      <c r="L155" s="77">
        <v>45</v>
      </c>
      <c r="M155" s="77">
        <v>45</v>
      </c>
      <c r="N155" s="77">
        <v>45</v>
      </c>
      <c r="O155" s="77">
        <v>45</v>
      </c>
      <c r="P155" s="77">
        <v>45</v>
      </c>
      <c r="Q155" s="77">
        <v>45</v>
      </c>
      <c r="R155" s="77">
        <v>45</v>
      </c>
      <c r="S155" s="77">
        <v>45</v>
      </c>
      <c r="T155" s="77">
        <v>45</v>
      </c>
      <c r="U155" s="77">
        <v>45</v>
      </c>
      <c r="V155" s="77">
        <v>45</v>
      </c>
      <c r="W155" s="77">
        <v>45</v>
      </c>
      <c r="X155" s="77">
        <v>45</v>
      </c>
      <c r="Y155" s="77">
        <v>45</v>
      </c>
      <c r="Z155" s="77">
        <v>45</v>
      </c>
      <c r="AA155" s="77">
        <v>45</v>
      </c>
      <c r="AB155" s="77">
        <v>45</v>
      </c>
      <c r="AC155" s="77">
        <v>45</v>
      </c>
      <c r="AD155" s="77">
        <v>45</v>
      </c>
      <c r="AE155" s="77">
        <v>45</v>
      </c>
      <c r="AF155" s="77">
        <v>45</v>
      </c>
      <c r="AG155" s="77">
        <v>45</v>
      </c>
      <c r="AH155" s="77"/>
      <c r="AI155" s="77"/>
      <c r="AJ155" s="77"/>
    </row>
    <row r="156" spans="1:36" ht="12.75" x14ac:dyDescent="0.2">
      <c r="A156" s="77" t="s">
        <v>776</v>
      </c>
      <c r="B156" s="77">
        <v>45</v>
      </c>
      <c r="C156" s="77">
        <v>45</v>
      </c>
      <c r="D156" s="77">
        <v>45</v>
      </c>
      <c r="E156" s="77">
        <v>45</v>
      </c>
      <c r="F156" s="77">
        <v>45</v>
      </c>
      <c r="G156" s="77">
        <v>45</v>
      </c>
      <c r="H156" s="77">
        <v>45</v>
      </c>
      <c r="I156" s="77">
        <v>45</v>
      </c>
      <c r="J156" s="77">
        <v>45</v>
      </c>
      <c r="K156" s="77">
        <v>45</v>
      </c>
      <c r="L156" s="77">
        <v>45</v>
      </c>
      <c r="M156" s="77">
        <v>45</v>
      </c>
      <c r="N156" s="77">
        <v>45</v>
      </c>
      <c r="O156" s="77">
        <v>45</v>
      </c>
      <c r="P156" s="77">
        <v>45</v>
      </c>
      <c r="Q156" s="77">
        <v>45</v>
      </c>
      <c r="R156" s="77">
        <v>45</v>
      </c>
      <c r="S156" s="77">
        <v>45</v>
      </c>
      <c r="T156" s="77">
        <v>45</v>
      </c>
      <c r="U156" s="77">
        <v>45</v>
      </c>
      <c r="V156" s="77">
        <v>45</v>
      </c>
      <c r="W156" s="77">
        <v>45</v>
      </c>
      <c r="X156" s="77">
        <v>45</v>
      </c>
      <c r="Y156" s="77">
        <v>45</v>
      </c>
      <c r="Z156" s="77">
        <v>45</v>
      </c>
      <c r="AA156" s="77">
        <v>45</v>
      </c>
      <c r="AB156" s="77">
        <v>45</v>
      </c>
      <c r="AC156" s="77">
        <v>45</v>
      </c>
      <c r="AD156" s="77">
        <v>45</v>
      </c>
      <c r="AE156" s="77">
        <v>45</v>
      </c>
      <c r="AF156" s="77">
        <v>45</v>
      </c>
      <c r="AG156" s="77">
        <v>45</v>
      </c>
      <c r="AH156" s="77"/>
      <c r="AI156" s="77"/>
      <c r="AJ156" s="77"/>
    </row>
    <row r="157" spans="1:36" ht="12.75" x14ac:dyDescent="0.2">
      <c r="A157" s="77" t="s">
        <v>777</v>
      </c>
      <c r="B157" s="77">
        <v>30</v>
      </c>
      <c r="C157" s="77">
        <v>30</v>
      </c>
      <c r="D157" s="77">
        <v>30</v>
      </c>
      <c r="E157" s="77">
        <v>30</v>
      </c>
      <c r="F157" s="77">
        <v>30</v>
      </c>
      <c r="G157" s="77">
        <v>30</v>
      </c>
      <c r="H157" s="77">
        <v>30</v>
      </c>
      <c r="I157" s="77">
        <v>30</v>
      </c>
      <c r="J157" s="77">
        <v>30</v>
      </c>
      <c r="K157" s="77">
        <v>30</v>
      </c>
      <c r="L157" s="77">
        <v>30</v>
      </c>
      <c r="M157" s="77">
        <v>30</v>
      </c>
      <c r="N157" s="77">
        <v>30</v>
      </c>
      <c r="O157" s="77">
        <v>30</v>
      </c>
      <c r="P157" s="77">
        <v>30</v>
      </c>
      <c r="Q157" s="77">
        <v>30</v>
      </c>
      <c r="R157" s="77">
        <v>30</v>
      </c>
      <c r="S157" s="77">
        <v>30</v>
      </c>
      <c r="T157" s="77">
        <v>30</v>
      </c>
      <c r="U157" s="77">
        <v>30</v>
      </c>
      <c r="V157" s="77">
        <v>30</v>
      </c>
      <c r="W157" s="77">
        <v>30</v>
      </c>
      <c r="X157" s="77">
        <v>30</v>
      </c>
      <c r="Y157" s="77">
        <v>30</v>
      </c>
      <c r="Z157" s="77">
        <v>30</v>
      </c>
      <c r="AA157" s="77">
        <v>30</v>
      </c>
      <c r="AB157" s="77">
        <v>30</v>
      </c>
      <c r="AC157" s="77">
        <v>30</v>
      </c>
      <c r="AD157" s="77">
        <v>30</v>
      </c>
      <c r="AE157" s="77">
        <v>30</v>
      </c>
      <c r="AF157" s="77">
        <v>30</v>
      </c>
      <c r="AG157" s="77">
        <v>30</v>
      </c>
      <c r="AH157" s="77"/>
      <c r="AI157" s="77"/>
      <c r="AJ157" s="77"/>
    </row>
    <row r="158" spans="1:36" ht="12.75" x14ac:dyDescent="0.2">
      <c r="A158" s="77" t="s">
        <v>778</v>
      </c>
      <c r="B158" s="77">
        <v>45</v>
      </c>
      <c r="C158" s="77">
        <v>45</v>
      </c>
      <c r="D158" s="77">
        <v>45</v>
      </c>
      <c r="E158" s="77">
        <v>45</v>
      </c>
      <c r="F158" s="77">
        <v>45</v>
      </c>
      <c r="G158" s="77">
        <v>45</v>
      </c>
      <c r="H158" s="77">
        <v>45</v>
      </c>
      <c r="I158" s="77">
        <v>45</v>
      </c>
      <c r="J158" s="77">
        <v>45</v>
      </c>
      <c r="K158" s="77">
        <v>45</v>
      </c>
      <c r="L158" s="77">
        <v>45</v>
      </c>
      <c r="M158" s="77">
        <v>45</v>
      </c>
      <c r="N158" s="77">
        <v>45</v>
      </c>
      <c r="O158" s="77">
        <v>45</v>
      </c>
      <c r="P158" s="77">
        <v>45</v>
      </c>
      <c r="Q158" s="77">
        <v>45</v>
      </c>
      <c r="R158" s="77">
        <v>45</v>
      </c>
      <c r="S158" s="77">
        <v>45</v>
      </c>
      <c r="T158" s="77">
        <v>45</v>
      </c>
      <c r="U158" s="77">
        <v>45</v>
      </c>
      <c r="V158" s="77">
        <v>45</v>
      </c>
      <c r="W158" s="77">
        <v>45</v>
      </c>
      <c r="X158" s="77">
        <v>45</v>
      </c>
      <c r="Y158" s="77">
        <v>45</v>
      </c>
      <c r="Z158" s="77">
        <v>45</v>
      </c>
      <c r="AA158" s="77">
        <v>45</v>
      </c>
      <c r="AB158" s="77">
        <v>45</v>
      </c>
      <c r="AC158" s="77">
        <v>45</v>
      </c>
      <c r="AD158" s="77">
        <v>45</v>
      </c>
      <c r="AE158" s="77">
        <v>45</v>
      </c>
      <c r="AF158" s="77">
        <v>45</v>
      </c>
      <c r="AG158" s="77">
        <v>45</v>
      </c>
      <c r="AH158" s="77"/>
      <c r="AI158" s="77"/>
      <c r="AJ158" s="77"/>
    </row>
    <row r="159" spans="1:36" ht="12.75" x14ac:dyDescent="0.2">
      <c r="A159" s="77" t="s">
        <v>779</v>
      </c>
      <c r="B159" s="77">
        <v>45</v>
      </c>
      <c r="C159" s="77">
        <v>45</v>
      </c>
      <c r="D159" s="77">
        <v>45</v>
      </c>
      <c r="E159" s="77">
        <v>45</v>
      </c>
      <c r="F159" s="77">
        <v>45</v>
      </c>
      <c r="G159" s="77">
        <v>45</v>
      </c>
      <c r="H159" s="77">
        <v>45</v>
      </c>
      <c r="I159" s="77">
        <v>45</v>
      </c>
      <c r="J159" s="77">
        <v>45</v>
      </c>
      <c r="K159" s="77">
        <v>45</v>
      </c>
      <c r="L159" s="77">
        <v>45</v>
      </c>
      <c r="M159" s="77">
        <v>45</v>
      </c>
      <c r="N159" s="77">
        <v>45</v>
      </c>
      <c r="O159" s="77">
        <v>45</v>
      </c>
      <c r="P159" s="77">
        <v>45</v>
      </c>
      <c r="Q159" s="77">
        <v>45</v>
      </c>
      <c r="R159" s="77">
        <v>45</v>
      </c>
      <c r="S159" s="77">
        <v>45</v>
      </c>
      <c r="T159" s="77">
        <v>45</v>
      </c>
      <c r="U159" s="77">
        <v>45</v>
      </c>
      <c r="V159" s="77">
        <v>45</v>
      </c>
      <c r="W159" s="77">
        <v>45</v>
      </c>
      <c r="X159" s="77">
        <v>45</v>
      </c>
      <c r="Y159" s="77">
        <v>45</v>
      </c>
      <c r="Z159" s="77">
        <v>45</v>
      </c>
      <c r="AA159" s="77">
        <v>45</v>
      </c>
      <c r="AB159" s="77">
        <v>45</v>
      </c>
      <c r="AC159" s="77">
        <v>45</v>
      </c>
      <c r="AD159" s="77">
        <v>45</v>
      </c>
      <c r="AE159" s="77">
        <v>45</v>
      </c>
      <c r="AF159" s="77">
        <v>45</v>
      </c>
      <c r="AG159" s="77">
        <v>45</v>
      </c>
      <c r="AH159" s="77"/>
      <c r="AI159" s="77"/>
      <c r="AJ159" s="77"/>
    </row>
    <row r="160" spans="1:36" ht="12.75" x14ac:dyDescent="0.2">
      <c r="A160" s="77" t="s">
        <v>780</v>
      </c>
      <c r="B160" s="77">
        <v>45</v>
      </c>
      <c r="C160" s="77">
        <v>45</v>
      </c>
      <c r="D160" s="77">
        <v>45</v>
      </c>
      <c r="E160" s="77">
        <v>45</v>
      </c>
      <c r="F160" s="77">
        <v>45</v>
      </c>
      <c r="G160" s="77">
        <v>45</v>
      </c>
      <c r="H160" s="77">
        <v>45</v>
      </c>
      <c r="I160" s="77">
        <v>45</v>
      </c>
      <c r="J160" s="77">
        <v>45</v>
      </c>
      <c r="K160" s="77">
        <v>45</v>
      </c>
      <c r="L160" s="77">
        <v>45</v>
      </c>
      <c r="M160" s="77">
        <v>45</v>
      </c>
      <c r="N160" s="77">
        <v>45</v>
      </c>
      <c r="O160" s="77">
        <v>45</v>
      </c>
      <c r="P160" s="77">
        <v>45</v>
      </c>
      <c r="Q160" s="77">
        <v>45</v>
      </c>
      <c r="R160" s="77">
        <v>45</v>
      </c>
      <c r="S160" s="77">
        <v>45</v>
      </c>
      <c r="T160" s="77">
        <v>45</v>
      </c>
      <c r="U160" s="77">
        <v>45</v>
      </c>
      <c r="V160" s="77">
        <v>45</v>
      </c>
      <c r="W160" s="77">
        <v>45</v>
      </c>
      <c r="X160" s="77">
        <v>45</v>
      </c>
      <c r="Y160" s="77">
        <v>45</v>
      </c>
      <c r="Z160" s="77">
        <v>45</v>
      </c>
      <c r="AA160" s="77">
        <v>45</v>
      </c>
      <c r="AB160" s="77">
        <v>45</v>
      </c>
      <c r="AC160" s="77">
        <v>45</v>
      </c>
      <c r="AD160" s="77">
        <v>45</v>
      </c>
      <c r="AE160" s="77">
        <v>45</v>
      </c>
      <c r="AF160" s="77">
        <v>45</v>
      </c>
      <c r="AG160" s="77">
        <v>45</v>
      </c>
      <c r="AH160" s="77"/>
      <c r="AI160" s="77"/>
      <c r="AJ160" s="77"/>
    </row>
    <row r="161" spans="1:36" ht="12.75" x14ac:dyDescent="0.2">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row>
    <row r="162" spans="1:36" ht="12.75" x14ac:dyDescent="0.2">
      <c r="A162" s="77" t="s">
        <v>764</v>
      </c>
      <c r="B162" s="77">
        <v>2020</v>
      </c>
      <c r="C162" s="77">
        <v>2021</v>
      </c>
      <c r="D162" s="77">
        <v>2022</v>
      </c>
      <c r="E162" s="77">
        <v>2023</v>
      </c>
      <c r="F162" s="77">
        <v>2024</v>
      </c>
      <c r="G162" s="77">
        <v>2025</v>
      </c>
      <c r="H162" s="77">
        <v>2026</v>
      </c>
      <c r="I162" s="77">
        <v>2027</v>
      </c>
      <c r="J162" s="77">
        <v>2028</v>
      </c>
      <c r="K162" s="77">
        <v>2029</v>
      </c>
      <c r="L162" s="77">
        <v>2030</v>
      </c>
      <c r="M162" s="77">
        <v>2031</v>
      </c>
      <c r="N162" s="77">
        <v>2032</v>
      </c>
      <c r="O162" s="77">
        <v>2033</v>
      </c>
      <c r="P162" s="77">
        <v>2034</v>
      </c>
      <c r="Q162" s="77">
        <v>2035</v>
      </c>
      <c r="R162" s="77">
        <v>2036</v>
      </c>
      <c r="S162" s="77">
        <v>2037</v>
      </c>
      <c r="T162" s="77">
        <v>2038</v>
      </c>
      <c r="U162" s="77">
        <v>2039</v>
      </c>
      <c r="V162" s="77">
        <v>2040</v>
      </c>
      <c r="W162" s="77">
        <v>2041</v>
      </c>
      <c r="X162" s="77">
        <v>2042</v>
      </c>
      <c r="Y162" s="77">
        <v>2043</v>
      </c>
      <c r="Z162" s="77">
        <v>2044</v>
      </c>
      <c r="AA162" s="77">
        <v>2045</v>
      </c>
      <c r="AB162" s="77">
        <v>2046</v>
      </c>
      <c r="AC162" s="77">
        <v>2047</v>
      </c>
      <c r="AD162" s="77">
        <v>2048</v>
      </c>
      <c r="AE162" s="77">
        <v>2049</v>
      </c>
      <c r="AF162" s="77">
        <v>2050</v>
      </c>
      <c r="AG162" s="77"/>
      <c r="AH162" s="77"/>
      <c r="AI162" s="77"/>
      <c r="AJ162" s="77"/>
    </row>
    <row r="163" spans="1:36" ht="12.75" x14ac:dyDescent="0.2">
      <c r="A163" s="77" t="s">
        <v>781</v>
      </c>
      <c r="B163" s="77">
        <v>0.44</v>
      </c>
      <c r="C163" s="77">
        <v>0.44</v>
      </c>
      <c r="D163" s="77">
        <v>0.44</v>
      </c>
      <c r="E163" s="77">
        <v>0.44</v>
      </c>
      <c r="F163" s="77">
        <v>0.44</v>
      </c>
      <c r="G163" s="77">
        <v>0.44</v>
      </c>
      <c r="H163" s="77">
        <v>0.44</v>
      </c>
      <c r="I163" s="77">
        <v>0.44</v>
      </c>
      <c r="J163" s="77">
        <v>0.44</v>
      </c>
      <c r="K163" s="77">
        <v>0.44</v>
      </c>
      <c r="L163" s="77">
        <v>0.44</v>
      </c>
      <c r="M163" s="77">
        <v>0.44</v>
      </c>
      <c r="N163" s="77">
        <v>0.44</v>
      </c>
      <c r="O163" s="77">
        <v>0.44</v>
      </c>
      <c r="P163" s="77">
        <v>0.44</v>
      </c>
      <c r="Q163" s="77">
        <v>0.44</v>
      </c>
      <c r="R163" s="77">
        <v>0.44</v>
      </c>
      <c r="S163" s="77">
        <v>0.44</v>
      </c>
      <c r="T163" s="77">
        <v>0.44</v>
      </c>
      <c r="U163" s="77">
        <v>0.44</v>
      </c>
      <c r="V163" s="77">
        <v>0.44</v>
      </c>
      <c r="W163" s="77">
        <v>0.44</v>
      </c>
      <c r="X163" s="77">
        <v>0.44</v>
      </c>
      <c r="Y163" s="77">
        <v>0.44</v>
      </c>
      <c r="Z163" s="77">
        <v>0.44</v>
      </c>
      <c r="AA163" s="77">
        <v>0.44</v>
      </c>
      <c r="AB163" s="77">
        <v>0.44</v>
      </c>
      <c r="AC163" s="77">
        <v>0.44</v>
      </c>
      <c r="AD163" s="77">
        <v>0.44</v>
      </c>
      <c r="AE163" s="77">
        <v>0.44</v>
      </c>
      <c r="AF163" s="77">
        <v>0.44</v>
      </c>
      <c r="AG163" s="77"/>
      <c r="AH163" s="77"/>
      <c r="AI163" s="77"/>
      <c r="AJ163" s="77"/>
    </row>
    <row r="164" spans="1:36" ht="12.75" x14ac:dyDescent="0.2">
      <c r="A164" s="77" t="s">
        <v>782</v>
      </c>
      <c r="B164" s="77">
        <v>0</v>
      </c>
      <c r="C164" s="77">
        <v>0</v>
      </c>
      <c r="D164" s="77">
        <v>0</v>
      </c>
      <c r="E164" s="77">
        <v>0</v>
      </c>
      <c r="F164" s="77">
        <v>0</v>
      </c>
      <c r="G164" s="77">
        <v>0</v>
      </c>
      <c r="H164" s="77">
        <v>0</v>
      </c>
      <c r="I164" s="77">
        <v>0</v>
      </c>
      <c r="J164" s="77">
        <v>0</v>
      </c>
      <c r="K164" s="77">
        <v>0</v>
      </c>
      <c r="L164" s="77">
        <v>0</v>
      </c>
      <c r="M164" s="77">
        <v>0</v>
      </c>
      <c r="N164" s="77">
        <v>0</v>
      </c>
      <c r="O164" s="77">
        <v>0</v>
      </c>
      <c r="P164" s="77">
        <v>0</v>
      </c>
      <c r="Q164" s="77">
        <v>0</v>
      </c>
      <c r="R164" s="77">
        <v>0</v>
      </c>
      <c r="S164" s="77">
        <v>0</v>
      </c>
      <c r="T164" s="77">
        <v>0</v>
      </c>
      <c r="U164" s="77">
        <v>0</v>
      </c>
      <c r="V164" s="77">
        <v>0</v>
      </c>
      <c r="W164" s="77">
        <v>0</v>
      </c>
      <c r="X164" s="77">
        <v>0</v>
      </c>
      <c r="Y164" s="77">
        <v>0</v>
      </c>
      <c r="Z164" s="77">
        <v>0</v>
      </c>
      <c r="AA164" s="77">
        <v>0</v>
      </c>
      <c r="AB164" s="77">
        <v>0</v>
      </c>
      <c r="AC164" s="77">
        <v>0</v>
      </c>
      <c r="AD164" s="77">
        <v>0</v>
      </c>
      <c r="AE164" s="77">
        <v>0</v>
      </c>
      <c r="AF164" s="77">
        <v>0</v>
      </c>
      <c r="AG164" s="77"/>
      <c r="AH164" s="77"/>
      <c r="AI164" s="77"/>
      <c r="AJ164" s="77"/>
    </row>
    <row r="165" spans="1:36" ht="12.75" x14ac:dyDescent="0.2">
      <c r="A165" s="77" t="s">
        <v>783</v>
      </c>
      <c r="B165" s="77">
        <v>0.48399999999999999</v>
      </c>
      <c r="C165" s="77">
        <v>0.48399999999999999</v>
      </c>
      <c r="D165" s="77">
        <v>0.48399999999999999</v>
      </c>
      <c r="E165" s="77">
        <v>0.48399999999999999</v>
      </c>
      <c r="F165" s="77">
        <v>0.48399999999999999</v>
      </c>
      <c r="G165" s="77">
        <v>0.48399999999999999</v>
      </c>
      <c r="H165" s="77">
        <v>0.48399999999999999</v>
      </c>
      <c r="I165" s="77">
        <v>0.48399999999999999</v>
      </c>
      <c r="J165" s="77">
        <v>0.48399999999999999</v>
      </c>
      <c r="K165" s="77">
        <v>0.48399999999999999</v>
      </c>
      <c r="L165" s="77">
        <v>0.48399999999999999</v>
      </c>
      <c r="M165" s="77">
        <v>0.48399999999999999</v>
      </c>
      <c r="N165" s="77">
        <v>0.48399999999999999</v>
      </c>
      <c r="O165" s="77">
        <v>0.48399999999999999</v>
      </c>
      <c r="P165" s="77">
        <v>0.48399999999999999</v>
      </c>
      <c r="Q165" s="77">
        <v>0.48399999999999999</v>
      </c>
      <c r="R165" s="77">
        <v>0.48399999999999999</v>
      </c>
      <c r="S165" s="77">
        <v>0.48399999999999999</v>
      </c>
      <c r="T165" s="77">
        <v>0.48399999999999999</v>
      </c>
      <c r="U165" s="77">
        <v>0.48399999999999999</v>
      </c>
      <c r="V165" s="77">
        <v>0.48399999999999999</v>
      </c>
      <c r="W165" s="77">
        <v>0.48399999999999999</v>
      </c>
      <c r="X165" s="77">
        <v>0.48399999999999999</v>
      </c>
      <c r="Y165" s="77">
        <v>0.48399999999999999</v>
      </c>
      <c r="Z165" s="77">
        <v>0.48399999999999999</v>
      </c>
      <c r="AA165" s="77">
        <v>0.48399999999999999</v>
      </c>
      <c r="AB165" s="77">
        <v>0.48399999999999999</v>
      </c>
      <c r="AC165" s="77">
        <v>0.48399999999999999</v>
      </c>
      <c r="AD165" s="77">
        <v>0.48399999999999999</v>
      </c>
      <c r="AE165" s="77">
        <v>0.48399999999999999</v>
      </c>
      <c r="AF165" s="77">
        <v>0.48399999999999999</v>
      </c>
      <c r="AG165" s="77"/>
      <c r="AH165" s="77"/>
      <c r="AI165" s="77"/>
      <c r="AJ165" s="77"/>
    </row>
    <row r="166" spans="1:36" ht="12.75" x14ac:dyDescent="0.2">
      <c r="A166" s="77" t="s">
        <v>784</v>
      </c>
      <c r="B166" s="77">
        <v>0.14199999999999999</v>
      </c>
      <c r="C166" s="77">
        <v>0.14199999999999999</v>
      </c>
      <c r="D166" s="77">
        <v>0.14199999999999999</v>
      </c>
      <c r="E166" s="77">
        <v>0.14199999999999999</v>
      </c>
      <c r="F166" s="77">
        <v>0.14199999999999999</v>
      </c>
      <c r="G166" s="77">
        <v>0.14199999999999999</v>
      </c>
      <c r="H166" s="77">
        <v>0.14199999999999999</v>
      </c>
      <c r="I166" s="77">
        <v>0.14199999999999999</v>
      </c>
      <c r="J166" s="77">
        <v>0.14199999999999999</v>
      </c>
      <c r="K166" s="77">
        <v>0.14199999999999999</v>
      </c>
      <c r="L166" s="77">
        <v>0.14199999999999999</v>
      </c>
      <c r="M166" s="77">
        <v>0.14199999999999999</v>
      </c>
      <c r="N166" s="77">
        <v>0.14199999999999999</v>
      </c>
      <c r="O166" s="77">
        <v>0.14199999999999999</v>
      </c>
      <c r="P166" s="77">
        <v>0.14199999999999999</v>
      </c>
      <c r="Q166" s="77">
        <v>0.14199999999999999</v>
      </c>
      <c r="R166" s="77">
        <v>0.14199999999999999</v>
      </c>
      <c r="S166" s="77">
        <v>0.14199999999999999</v>
      </c>
      <c r="T166" s="77">
        <v>0.14199999999999999</v>
      </c>
      <c r="U166" s="77">
        <v>0.14199999999999999</v>
      </c>
      <c r="V166" s="77">
        <v>0.14199999999999999</v>
      </c>
      <c r="W166" s="77">
        <v>0.14199999999999999</v>
      </c>
      <c r="X166" s="77">
        <v>0.14199999999999999</v>
      </c>
      <c r="Y166" s="77">
        <v>0.14199999999999999</v>
      </c>
      <c r="Z166" s="77">
        <v>0.14199999999999999</v>
      </c>
      <c r="AA166" s="77">
        <v>0.14199999999999999</v>
      </c>
      <c r="AB166" s="77">
        <v>0.14199999999999999</v>
      </c>
      <c r="AC166" s="77">
        <v>0.14199999999999999</v>
      </c>
      <c r="AD166" s="77">
        <v>0.14199999999999999</v>
      </c>
      <c r="AE166" s="77">
        <v>0.14199999999999999</v>
      </c>
      <c r="AF166" s="77">
        <v>0.14199999999999999</v>
      </c>
      <c r="AG166" s="77"/>
      <c r="AH166" s="77"/>
      <c r="AI166" s="77"/>
      <c r="AJ166" s="77"/>
    </row>
    <row r="167" spans="1:36" ht="12.75" x14ac:dyDescent="0.2">
      <c r="A167" s="77" t="s">
        <v>785</v>
      </c>
      <c r="B167" s="77">
        <v>0.56999999999999995</v>
      </c>
      <c r="C167" s="77">
        <v>0.56999999999999995</v>
      </c>
      <c r="D167" s="77">
        <v>0.56999999999999995</v>
      </c>
      <c r="E167" s="77">
        <v>0.56999999999999995</v>
      </c>
      <c r="F167" s="77">
        <v>0.56999999999999995</v>
      </c>
      <c r="G167" s="77">
        <v>0.56999999999999995</v>
      </c>
      <c r="H167" s="77">
        <v>0.56999999999999995</v>
      </c>
      <c r="I167" s="77">
        <v>0.56999999999999995</v>
      </c>
      <c r="J167" s="77">
        <v>0.56999999999999995</v>
      </c>
      <c r="K167" s="77">
        <v>0.56999999999999995</v>
      </c>
      <c r="L167" s="77">
        <v>0.56999999999999995</v>
      </c>
      <c r="M167" s="77">
        <v>0.56999999999999995</v>
      </c>
      <c r="N167" s="77">
        <v>0.56999999999999995</v>
      </c>
      <c r="O167" s="77">
        <v>0.56999999999999995</v>
      </c>
      <c r="P167" s="77">
        <v>0.56999999999999995</v>
      </c>
      <c r="Q167" s="77">
        <v>0.56999999999999995</v>
      </c>
      <c r="R167" s="77">
        <v>0.56999999999999995</v>
      </c>
      <c r="S167" s="77">
        <v>0.56999999999999995</v>
      </c>
      <c r="T167" s="77">
        <v>0.56999999999999995</v>
      </c>
      <c r="U167" s="77">
        <v>0.56999999999999995</v>
      </c>
      <c r="V167" s="77">
        <v>0.56999999999999995</v>
      </c>
      <c r="W167" s="77">
        <v>0.56999999999999995</v>
      </c>
      <c r="X167" s="77">
        <v>0.56999999999999995</v>
      </c>
      <c r="Y167" s="77">
        <v>0.56999999999999995</v>
      </c>
      <c r="Z167" s="77">
        <v>0.56999999999999995</v>
      </c>
      <c r="AA167" s="77">
        <v>0.56999999999999995</v>
      </c>
      <c r="AB167" s="77">
        <v>0.56999999999999995</v>
      </c>
      <c r="AC167" s="77">
        <v>0.56999999999999995</v>
      </c>
      <c r="AD167" s="77">
        <v>0.56999999999999995</v>
      </c>
      <c r="AE167" s="77">
        <v>0.56999999999999995</v>
      </c>
      <c r="AF167" s="77">
        <v>0.56999999999999995</v>
      </c>
      <c r="AG167" s="77"/>
      <c r="AH167" s="77"/>
      <c r="AI167" s="77"/>
      <c r="AJ167" s="77"/>
    </row>
    <row r="168" spans="1:36" ht="12.75" x14ac:dyDescent="0.2">
      <c r="A168" s="77" t="s">
        <v>786</v>
      </c>
      <c r="B168" s="77">
        <v>0.627</v>
      </c>
      <c r="C168" s="77">
        <v>0.627</v>
      </c>
      <c r="D168" s="77">
        <v>0.627</v>
      </c>
      <c r="E168" s="77">
        <v>0.627</v>
      </c>
      <c r="F168" s="77">
        <v>0.627</v>
      </c>
      <c r="G168" s="77">
        <v>0.627</v>
      </c>
      <c r="H168" s="77">
        <v>0.627</v>
      </c>
      <c r="I168" s="77">
        <v>0.627</v>
      </c>
      <c r="J168" s="77">
        <v>0.627</v>
      </c>
      <c r="K168" s="77">
        <v>0.627</v>
      </c>
      <c r="L168" s="77">
        <v>0.627</v>
      </c>
      <c r="M168" s="77">
        <v>0.627</v>
      </c>
      <c r="N168" s="77">
        <v>0.627</v>
      </c>
      <c r="O168" s="77">
        <v>0.627</v>
      </c>
      <c r="P168" s="77">
        <v>0.627</v>
      </c>
      <c r="Q168" s="77">
        <v>0.627</v>
      </c>
      <c r="R168" s="77">
        <v>0.627</v>
      </c>
      <c r="S168" s="77">
        <v>0.627</v>
      </c>
      <c r="T168" s="77">
        <v>0.627</v>
      </c>
      <c r="U168" s="77">
        <v>0.627</v>
      </c>
      <c r="V168" s="77">
        <v>0.627</v>
      </c>
      <c r="W168" s="77">
        <v>0.627</v>
      </c>
      <c r="X168" s="77">
        <v>0.627</v>
      </c>
      <c r="Y168" s="77">
        <v>0.627</v>
      </c>
      <c r="Z168" s="77">
        <v>0.627</v>
      </c>
      <c r="AA168" s="77">
        <v>0.627</v>
      </c>
      <c r="AB168" s="77">
        <v>0.627</v>
      </c>
      <c r="AC168" s="77">
        <v>0.627</v>
      </c>
      <c r="AD168" s="77">
        <v>0.627</v>
      </c>
      <c r="AE168" s="77">
        <v>0.627</v>
      </c>
      <c r="AF168" s="77">
        <v>0.627</v>
      </c>
      <c r="AG168" s="77"/>
      <c r="AH168" s="77"/>
      <c r="AI168" s="77"/>
      <c r="AJ168" s="77"/>
    </row>
    <row r="169" spans="1:36" ht="12.75" x14ac:dyDescent="0.2">
      <c r="A169" s="77" t="s">
        <v>787</v>
      </c>
      <c r="B169" s="77">
        <v>0.92400000000000004</v>
      </c>
      <c r="C169" s="77">
        <v>0.92400000000000004</v>
      </c>
      <c r="D169" s="77">
        <v>0.92400000000000004</v>
      </c>
      <c r="E169" s="77">
        <v>0.92400000000000004</v>
      </c>
      <c r="F169" s="77">
        <v>0.92400000000000004</v>
      </c>
      <c r="G169" s="77">
        <v>0.92400000000000004</v>
      </c>
      <c r="H169" s="77">
        <v>0.92400000000000004</v>
      </c>
      <c r="I169" s="77">
        <v>0.92400000000000004</v>
      </c>
      <c r="J169" s="77">
        <v>0.92400000000000004</v>
      </c>
      <c r="K169" s="77">
        <v>0.92400000000000004</v>
      </c>
      <c r="L169" s="77">
        <v>0.92400000000000004</v>
      </c>
      <c r="M169" s="77">
        <v>0.92400000000000004</v>
      </c>
      <c r="N169" s="77">
        <v>0.92400000000000004</v>
      </c>
      <c r="O169" s="77">
        <v>0.92400000000000004</v>
      </c>
      <c r="P169" s="77">
        <v>0.92400000000000004</v>
      </c>
      <c r="Q169" s="77">
        <v>0.92400000000000004</v>
      </c>
      <c r="R169" s="77">
        <v>0.92400000000000004</v>
      </c>
      <c r="S169" s="77">
        <v>0.92400000000000004</v>
      </c>
      <c r="T169" s="77">
        <v>0.92400000000000004</v>
      </c>
      <c r="U169" s="77">
        <v>0.92400000000000004</v>
      </c>
      <c r="V169" s="77">
        <v>0.92400000000000004</v>
      </c>
      <c r="W169" s="77">
        <v>0.92400000000000004</v>
      </c>
      <c r="X169" s="77">
        <v>0.92400000000000004</v>
      </c>
      <c r="Y169" s="77">
        <v>0.92400000000000004</v>
      </c>
      <c r="Z169" s="77">
        <v>0.92400000000000004</v>
      </c>
      <c r="AA169" s="77">
        <v>0.92400000000000004</v>
      </c>
      <c r="AB169" s="77">
        <v>0.92400000000000004</v>
      </c>
      <c r="AC169" s="77">
        <v>0.92400000000000004</v>
      </c>
      <c r="AD169" s="77">
        <v>0.92400000000000004</v>
      </c>
      <c r="AE169" s="77">
        <v>0.92400000000000004</v>
      </c>
      <c r="AF169" s="77">
        <v>0.92400000000000004</v>
      </c>
      <c r="AG169" s="77"/>
      <c r="AH169" s="77"/>
      <c r="AI169" s="77"/>
      <c r="AJ169" s="77"/>
    </row>
    <row r="170" spans="1:36" ht="12.75" x14ac:dyDescent="0.2">
      <c r="A170" s="77" t="s">
        <v>788</v>
      </c>
      <c r="B170" s="77">
        <v>0</v>
      </c>
      <c r="C170" s="77">
        <v>0</v>
      </c>
      <c r="D170" s="77">
        <v>0</v>
      </c>
      <c r="E170" s="77">
        <v>0</v>
      </c>
      <c r="F170" s="77">
        <v>0</v>
      </c>
      <c r="G170" s="77">
        <v>0</v>
      </c>
      <c r="H170" s="77">
        <v>0</v>
      </c>
      <c r="I170" s="77">
        <v>0</v>
      </c>
      <c r="J170" s="77">
        <v>0</v>
      </c>
      <c r="K170" s="124">
        <v>0</v>
      </c>
      <c r="L170" s="124">
        <v>0</v>
      </c>
      <c r="M170" s="124">
        <v>0</v>
      </c>
      <c r="N170" s="124">
        <v>0</v>
      </c>
      <c r="O170" s="124">
        <v>0</v>
      </c>
      <c r="P170" s="124">
        <v>0</v>
      </c>
      <c r="Q170" s="124">
        <v>0</v>
      </c>
      <c r="R170" s="124">
        <v>0</v>
      </c>
      <c r="S170" s="124">
        <v>0</v>
      </c>
      <c r="T170" s="124">
        <v>0</v>
      </c>
      <c r="U170" s="124">
        <v>0</v>
      </c>
      <c r="V170" s="124">
        <v>0</v>
      </c>
      <c r="W170" s="124">
        <v>0</v>
      </c>
      <c r="X170" s="124">
        <v>0</v>
      </c>
      <c r="Y170" s="124">
        <v>0</v>
      </c>
      <c r="Z170" s="124">
        <v>0</v>
      </c>
      <c r="AA170" s="124">
        <v>0</v>
      </c>
      <c r="AB170" s="124">
        <v>0</v>
      </c>
      <c r="AC170" s="124">
        <v>0</v>
      </c>
      <c r="AD170" s="124">
        <v>0</v>
      </c>
      <c r="AE170" s="124">
        <v>0</v>
      </c>
      <c r="AF170" s="124">
        <v>0</v>
      </c>
      <c r="AG170" s="124"/>
      <c r="AH170" s="124"/>
      <c r="AI170" s="124"/>
      <c r="AJ170" s="124"/>
    </row>
    <row r="171" spans="1:36" ht="12.75" x14ac:dyDescent="0.2">
      <c r="A171" s="77" t="s">
        <v>789</v>
      </c>
      <c r="B171" s="77">
        <v>0.92400000000000004</v>
      </c>
      <c r="C171" s="77">
        <v>0.92400000000000004</v>
      </c>
      <c r="D171" s="77">
        <v>0.92400000000000004</v>
      </c>
      <c r="E171" s="77">
        <v>0.92400000000000004</v>
      </c>
      <c r="F171" s="77">
        <v>0.92400000000000004</v>
      </c>
      <c r="G171" s="77">
        <v>0.92400000000000004</v>
      </c>
      <c r="H171" s="77">
        <v>0.92400000000000004</v>
      </c>
      <c r="I171" s="77">
        <v>0.92400000000000004</v>
      </c>
      <c r="J171" s="77">
        <v>0.92400000000000004</v>
      </c>
      <c r="K171" s="77">
        <v>0.92400000000000004</v>
      </c>
      <c r="L171" s="77">
        <v>0.92400000000000004</v>
      </c>
      <c r="M171" s="77">
        <v>0.92400000000000004</v>
      </c>
      <c r="N171" s="77">
        <v>0.92400000000000004</v>
      </c>
      <c r="O171" s="77">
        <v>0.92400000000000004</v>
      </c>
      <c r="P171" s="77">
        <v>0.92400000000000004</v>
      </c>
      <c r="Q171" s="77">
        <v>0.92400000000000004</v>
      </c>
      <c r="R171" s="77">
        <v>0.92400000000000004</v>
      </c>
      <c r="S171" s="77">
        <v>0.92400000000000004</v>
      </c>
      <c r="T171" s="77">
        <v>0.92400000000000004</v>
      </c>
      <c r="U171" s="77">
        <v>0.92400000000000004</v>
      </c>
      <c r="V171" s="77">
        <v>0.92400000000000004</v>
      </c>
      <c r="W171" s="77">
        <v>0.92400000000000004</v>
      </c>
      <c r="X171" s="77">
        <v>0.92400000000000004</v>
      </c>
      <c r="Y171" s="77">
        <v>0.92400000000000004</v>
      </c>
      <c r="Z171" s="77">
        <v>0.92400000000000004</v>
      </c>
      <c r="AA171" s="77">
        <v>0.92400000000000004</v>
      </c>
      <c r="AB171" s="77">
        <v>0.92400000000000004</v>
      </c>
      <c r="AC171" s="77">
        <v>0.92400000000000004</v>
      </c>
      <c r="AD171" s="77">
        <v>0.92400000000000004</v>
      </c>
      <c r="AE171" s="77">
        <v>0.92400000000000004</v>
      </c>
      <c r="AF171" s="77">
        <v>0.92400000000000004</v>
      </c>
      <c r="AG171" s="77"/>
      <c r="AH171" s="77"/>
      <c r="AI171" s="77"/>
      <c r="AJ171" s="77"/>
    </row>
    <row r="172" spans="1:36" ht="12.75" x14ac:dyDescent="0.2">
      <c r="A172" s="77" t="s">
        <v>790</v>
      </c>
      <c r="B172" s="77">
        <v>0.40699999999999997</v>
      </c>
      <c r="C172" s="77">
        <v>0.40699999999999997</v>
      </c>
      <c r="D172" s="77">
        <v>0.40699999999999997</v>
      </c>
      <c r="E172" s="77">
        <v>0.40699999999999997</v>
      </c>
      <c r="F172" s="77">
        <v>0.40699999999999997</v>
      </c>
      <c r="G172" s="77">
        <v>0.40699999999999997</v>
      </c>
      <c r="H172" s="77">
        <v>0.40699999999999997</v>
      </c>
      <c r="I172" s="77">
        <v>0.40699999999999997</v>
      </c>
      <c r="J172" s="77">
        <v>0.40699999999999997</v>
      </c>
      <c r="K172" s="77">
        <v>0.40699999999999997</v>
      </c>
      <c r="L172" s="77">
        <v>0.40699999999999997</v>
      </c>
      <c r="M172" s="77">
        <v>0.40699999999999997</v>
      </c>
      <c r="N172" s="77">
        <v>0.40699999999999997</v>
      </c>
      <c r="O172" s="77">
        <v>0.40699999999999997</v>
      </c>
      <c r="P172" s="77">
        <v>0.40699999999999997</v>
      </c>
      <c r="Q172" s="77">
        <v>0.40699999999999997</v>
      </c>
      <c r="R172" s="77">
        <v>0.40699999999999997</v>
      </c>
      <c r="S172" s="77">
        <v>0.40699999999999997</v>
      </c>
      <c r="T172" s="77">
        <v>0.40699999999999997</v>
      </c>
      <c r="U172" s="77">
        <v>0.40699999999999997</v>
      </c>
      <c r="V172" s="77">
        <v>0.40699999999999997</v>
      </c>
      <c r="W172" s="77">
        <v>0.40699999999999997</v>
      </c>
      <c r="X172" s="77">
        <v>0.40699999999999997</v>
      </c>
      <c r="Y172" s="77">
        <v>0.40699999999999997</v>
      </c>
      <c r="Z172" s="77">
        <v>0.40699999999999997</v>
      </c>
      <c r="AA172" s="77">
        <v>0.40699999999999997</v>
      </c>
      <c r="AB172" s="77">
        <v>0.40699999999999997</v>
      </c>
      <c r="AC172" s="77">
        <v>0.40699999999999997</v>
      </c>
      <c r="AD172" s="77">
        <v>0.40699999999999997</v>
      </c>
      <c r="AE172" s="77">
        <v>0.40699999999999997</v>
      </c>
      <c r="AF172" s="77">
        <v>0.40699999999999997</v>
      </c>
      <c r="AG172" s="77"/>
      <c r="AH172" s="77"/>
      <c r="AI172" s="77"/>
      <c r="AJ172" s="77"/>
    </row>
    <row r="173" spans="1:36" ht="12.75" x14ac:dyDescent="0.2">
      <c r="A173" s="77" t="s">
        <v>791</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2.75" x14ac:dyDescent="0.2">
      <c r="A174" s="77" t="s">
        <v>792</v>
      </c>
      <c r="B174" s="77">
        <v>0.44800000000000001</v>
      </c>
      <c r="C174" s="77">
        <v>0.44800000000000001</v>
      </c>
      <c r="D174" s="77">
        <v>0.44800000000000001</v>
      </c>
      <c r="E174" s="77">
        <v>0.44800000000000001</v>
      </c>
      <c r="F174" s="77">
        <v>0.44800000000000001</v>
      </c>
      <c r="G174" s="77">
        <v>0.44800000000000001</v>
      </c>
      <c r="H174" s="77">
        <v>0.44800000000000001</v>
      </c>
      <c r="I174" s="77">
        <v>0.44800000000000001</v>
      </c>
      <c r="J174" s="77">
        <v>0.44800000000000001</v>
      </c>
      <c r="K174" s="77">
        <v>0.44800000000000001</v>
      </c>
      <c r="L174" s="77">
        <v>0.44800000000000001</v>
      </c>
      <c r="M174" s="77">
        <v>0.44800000000000001</v>
      </c>
      <c r="N174" s="77">
        <v>0.44800000000000001</v>
      </c>
      <c r="O174" s="77">
        <v>0.44800000000000001</v>
      </c>
      <c r="P174" s="77">
        <v>0.44800000000000001</v>
      </c>
      <c r="Q174" s="77">
        <v>0.44800000000000001</v>
      </c>
      <c r="R174" s="77">
        <v>0.44800000000000001</v>
      </c>
      <c r="S174" s="77">
        <v>0.44800000000000001</v>
      </c>
      <c r="T174" s="77">
        <v>0.44800000000000001</v>
      </c>
      <c r="U174" s="77">
        <v>0.44800000000000001</v>
      </c>
      <c r="V174" s="77">
        <v>0.44800000000000001</v>
      </c>
      <c r="W174" s="77">
        <v>0.44800000000000001</v>
      </c>
      <c r="X174" s="77">
        <v>0.44800000000000001</v>
      </c>
      <c r="Y174" s="77">
        <v>0.44800000000000001</v>
      </c>
      <c r="Z174" s="77">
        <v>0.44800000000000001</v>
      </c>
      <c r="AA174" s="77">
        <v>0.44800000000000001</v>
      </c>
      <c r="AB174" s="77">
        <v>0.44800000000000001</v>
      </c>
      <c r="AC174" s="77">
        <v>0.44800000000000001</v>
      </c>
      <c r="AD174" s="77">
        <v>0.44800000000000001</v>
      </c>
      <c r="AE174" s="77">
        <v>0.44800000000000001</v>
      </c>
      <c r="AF174" s="77">
        <v>0.44800000000000001</v>
      </c>
      <c r="AG174" s="77"/>
      <c r="AH174" s="77"/>
      <c r="AI174" s="77"/>
      <c r="AJ174" s="77"/>
    </row>
    <row r="175" spans="1:36" ht="12.75" x14ac:dyDescent="0.2">
      <c r="A175" s="77" t="s">
        <v>793</v>
      </c>
      <c r="B175" s="77">
        <v>0.35299999999999998</v>
      </c>
      <c r="C175" s="77">
        <v>0.35299999999999998</v>
      </c>
      <c r="D175" s="77">
        <v>0.35299999999999998</v>
      </c>
      <c r="E175" s="77">
        <v>0.35299999999999998</v>
      </c>
      <c r="F175" s="77">
        <v>0.35299999999999998</v>
      </c>
      <c r="G175" s="77">
        <v>0.35299999999999998</v>
      </c>
      <c r="H175" s="77">
        <v>0.35299999999999998</v>
      </c>
      <c r="I175" s="77">
        <v>0.35299999999999998</v>
      </c>
      <c r="J175" s="77">
        <v>0.35299999999999998</v>
      </c>
      <c r="K175" s="77">
        <v>0.35299999999999998</v>
      </c>
      <c r="L175" s="77">
        <v>0.35299999999999998</v>
      </c>
      <c r="M175" s="77">
        <v>0.35299999999999998</v>
      </c>
      <c r="N175" s="77">
        <v>0.35299999999999998</v>
      </c>
      <c r="O175" s="77">
        <v>0.35299999999999998</v>
      </c>
      <c r="P175" s="77">
        <v>0.35299999999999998</v>
      </c>
      <c r="Q175" s="77">
        <v>0.35299999999999998</v>
      </c>
      <c r="R175" s="77">
        <v>0.35299999999999998</v>
      </c>
      <c r="S175" s="77">
        <v>0.35299999999999998</v>
      </c>
      <c r="T175" s="77">
        <v>0.35299999999999998</v>
      </c>
      <c r="U175" s="77">
        <v>0.35299999999999998</v>
      </c>
      <c r="V175" s="77">
        <v>0.35299999999999998</v>
      </c>
      <c r="W175" s="77">
        <v>0.35299999999999998</v>
      </c>
      <c r="X175" s="77">
        <v>0.35299999999999998</v>
      </c>
      <c r="Y175" s="77">
        <v>0.35299999999999998</v>
      </c>
      <c r="Z175" s="77">
        <v>0.35299999999999998</v>
      </c>
      <c r="AA175" s="77">
        <v>0.35299999999999998</v>
      </c>
      <c r="AB175" s="77">
        <v>0.35299999999999998</v>
      </c>
      <c r="AC175" s="77">
        <v>0.35299999999999998</v>
      </c>
      <c r="AD175" s="77">
        <v>0.35299999999999998</v>
      </c>
      <c r="AE175" s="77">
        <v>0.35299999999999998</v>
      </c>
      <c r="AF175" s="77">
        <v>0.35299999999999998</v>
      </c>
      <c r="AG175" s="77"/>
      <c r="AH175" s="77"/>
      <c r="AI175" s="77"/>
      <c r="AJ175" s="77"/>
    </row>
    <row r="176" spans="1:36" ht="12.75" x14ac:dyDescent="0.2">
      <c r="A176" s="77" t="s">
        <v>794</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0</v>
      </c>
      <c r="W176" s="77">
        <v>0</v>
      </c>
      <c r="X176" s="77">
        <v>0</v>
      </c>
      <c r="Y176" s="77">
        <v>0</v>
      </c>
      <c r="Z176" s="77">
        <v>0</v>
      </c>
      <c r="AA176" s="77">
        <v>0</v>
      </c>
      <c r="AB176" s="77">
        <v>0</v>
      </c>
      <c r="AC176" s="77">
        <v>0</v>
      </c>
      <c r="AD176" s="77">
        <v>0</v>
      </c>
      <c r="AE176" s="77">
        <v>0</v>
      </c>
      <c r="AF176" s="77">
        <v>0</v>
      </c>
      <c r="AG176" s="77"/>
      <c r="AH176" s="77"/>
      <c r="AI176" s="77"/>
      <c r="AJ176" s="77"/>
    </row>
    <row r="177" spans="1:36" ht="12.75" x14ac:dyDescent="0.2">
      <c r="A177" s="77" t="s">
        <v>795</v>
      </c>
      <c r="B177" s="77">
        <v>0.40100000000000002</v>
      </c>
      <c r="C177" s="77">
        <v>0.40400000000000003</v>
      </c>
      <c r="D177" s="77">
        <v>0.40699999999999997</v>
      </c>
      <c r="E177" s="77">
        <v>0.41</v>
      </c>
      <c r="F177" s="77">
        <v>0.41299999999999998</v>
      </c>
      <c r="G177" s="77">
        <v>0.41499999999999998</v>
      </c>
      <c r="H177" s="77">
        <v>0.41799999999999998</v>
      </c>
      <c r="I177" s="77">
        <v>0.42099999999999999</v>
      </c>
      <c r="J177" s="77">
        <v>0.42399999999999999</v>
      </c>
      <c r="K177" s="77">
        <v>0.42699999999999999</v>
      </c>
      <c r="L177" s="77">
        <v>0.43</v>
      </c>
      <c r="M177" s="77">
        <v>0.43099999999999999</v>
      </c>
      <c r="N177" s="77">
        <v>0.43099999999999999</v>
      </c>
      <c r="O177" s="77">
        <v>0.432</v>
      </c>
      <c r="P177" s="77">
        <v>0.433</v>
      </c>
      <c r="Q177" s="77">
        <v>0.434</v>
      </c>
      <c r="R177" s="77">
        <v>0.434</v>
      </c>
      <c r="S177" s="77">
        <v>0.435</v>
      </c>
      <c r="T177" s="77">
        <v>0.436</v>
      </c>
      <c r="U177" s="77">
        <v>0.437</v>
      </c>
      <c r="V177" s="77">
        <v>0.437</v>
      </c>
      <c r="W177" s="77">
        <v>0.438</v>
      </c>
      <c r="X177" s="77">
        <v>0.439</v>
      </c>
      <c r="Y177" s="77">
        <v>0.44</v>
      </c>
      <c r="Z177" s="77">
        <v>0.44</v>
      </c>
      <c r="AA177" s="77">
        <v>0.441</v>
      </c>
      <c r="AB177" s="77">
        <v>0.442</v>
      </c>
      <c r="AC177" s="77">
        <v>0.443</v>
      </c>
      <c r="AD177" s="77">
        <v>0.443</v>
      </c>
      <c r="AE177" s="77">
        <v>0.44400000000000001</v>
      </c>
      <c r="AF177" s="77">
        <v>0.44500000000000001</v>
      </c>
      <c r="AG177" s="77"/>
      <c r="AH177" s="77"/>
      <c r="AI177" s="77"/>
      <c r="AJ177" s="77"/>
    </row>
    <row r="178" spans="1:36" ht="12.75" x14ac:dyDescent="0.2">
      <c r="A178" s="77" t="s">
        <v>796</v>
      </c>
      <c r="B178" s="77">
        <v>0.24199999999999999</v>
      </c>
      <c r="C178" s="77">
        <v>0.24199999999999999</v>
      </c>
      <c r="D178" s="77">
        <v>0.24199999999999999</v>
      </c>
      <c r="E178" s="77">
        <v>0.24199999999999999</v>
      </c>
      <c r="F178" s="77">
        <v>0.24199999999999999</v>
      </c>
      <c r="G178" s="77">
        <v>0.24199999999999999</v>
      </c>
      <c r="H178" s="77">
        <v>0.24199999999999999</v>
      </c>
      <c r="I178" s="77">
        <v>0.24199999999999999</v>
      </c>
      <c r="J178" s="77">
        <v>0.24199999999999999</v>
      </c>
      <c r="K178" s="77">
        <v>0.24199999999999999</v>
      </c>
      <c r="L178" s="77">
        <v>0.24199999999999999</v>
      </c>
      <c r="M178" s="77">
        <v>0.24199999999999999</v>
      </c>
      <c r="N178" s="77">
        <v>0.24199999999999999</v>
      </c>
      <c r="O178" s="77">
        <v>0.24199999999999999</v>
      </c>
      <c r="P178" s="77">
        <v>0.24199999999999999</v>
      </c>
      <c r="Q178" s="77">
        <v>0.24199999999999999</v>
      </c>
      <c r="R178" s="77">
        <v>0.24199999999999999</v>
      </c>
      <c r="S178" s="77">
        <v>0.24199999999999999</v>
      </c>
      <c r="T178" s="77">
        <v>0.24199999999999999</v>
      </c>
      <c r="U178" s="77">
        <v>0.24199999999999999</v>
      </c>
      <c r="V178" s="77">
        <v>0.24199999999999999</v>
      </c>
      <c r="W178" s="77">
        <v>0.24199999999999999</v>
      </c>
      <c r="X178" s="77">
        <v>0.24199999999999999</v>
      </c>
      <c r="Y178" s="77">
        <v>0.24199999999999999</v>
      </c>
      <c r="Z178" s="77">
        <v>0.24199999999999999</v>
      </c>
      <c r="AA178" s="77">
        <v>0.24199999999999999</v>
      </c>
      <c r="AB178" s="77">
        <v>0.24199999999999999</v>
      </c>
      <c r="AC178" s="77">
        <v>0.24199999999999999</v>
      </c>
      <c r="AD178" s="77">
        <v>0.24199999999999999</v>
      </c>
      <c r="AE178" s="77">
        <v>0.24199999999999999</v>
      </c>
      <c r="AF178" s="77">
        <v>0.24199999999999999</v>
      </c>
      <c r="AG178" s="77"/>
      <c r="AH178" s="77"/>
      <c r="AI178" s="77"/>
      <c r="AJ178" s="77"/>
    </row>
    <row r="179" spans="1:36" ht="12.75" x14ac:dyDescent="0.2">
      <c r="A179" s="77" t="s">
        <v>797</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798</v>
      </c>
      <c r="B180" s="77">
        <v>0.24299999999999999</v>
      </c>
      <c r="C180" s="77">
        <v>0.245</v>
      </c>
      <c r="D180" s="77">
        <v>0.247</v>
      </c>
      <c r="E180" s="77">
        <v>0.249</v>
      </c>
      <c r="F180" s="77">
        <v>0.252</v>
      </c>
      <c r="G180" s="77">
        <v>0.254</v>
      </c>
      <c r="H180" s="77">
        <v>0.25600000000000001</v>
      </c>
      <c r="I180" s="77">
        <v>0.25900000000000001</v>
      </c>
      <c r="J180" s="77">
        <v>0.26100000000000001</v>
      </c>
      <c r="K180" s="77">
        <v>0.26300000000000001</v>
      </c>
      <c r="L180" s="77">
        <v>0.26600000000000001</v>
      </c>
      <c r="M180" s="77">
        <v>0.26700000000000002</v>
      </c>
      <c r="N180" s="77">
        <v>0.26800000000000002</v>
      </c>
      <c r="O180" s="77">
        <v>0.26900000000000002</v>
      </c>
      <c r="P180" s="77">
        <v>0.27</v>
      </c>
      <c r="Q180" s="77">
        <v>0.27100000000000002</v>
      </c>
      <c r="R180" s="77">
        <v>0.27200000000000002</v>
      </c>
      <c r="S180" s="77">
        <v>0.27300000000000002</v>
      </c>
      <c r="T180" s="77">
        <v>0.27400000000000002</v>
      </c>
      <c r="U180" s="77">
        <v>0.27500000000000002</v>
      </c>
      <c r="V180" s="77">
        <v>0.27600000000000002</v>
      </c>
      <c r="W180" s="77">
        <v>0.27700000000000002</v>
      </c>
      <c r="X180" s="77">
        <v>0.27800000000000002</v>
      </c>
      <c r="Y180" s="77">
        <v>0.27900000000000003</v>
      </c>
      <c r="Z180" s="77">
        <v>0.28000000000000003</v>
      </c>
      <c r="AA180" s="77">
        <v>0.28100000000000003</v>
      </c>
      <c r="AB180" s="77">
        <v>0.28199999999999997</v>
      </c>
      <c r="AC180" s="77">
        <v>0.28299999999999997</v>
      </c>
      <c r="AD180" s="77">
        <v>0.28399999999999997</v>
      </c>
      <c r="AE180" s="77">
        <v>0.28499999999999998</v>
      </c>
      <c r="AF180" s="77">
        <v>0.28599999999999998</v>
      </c>
      <c r="AG180" s="77"/>
      <c r="AH180" s="77"/>
      <c r="AI180" s="77"/>
      <c r="AJ180" s="77"/>
    </row>
    <row r="181" spans="1:36" ht="12.75" x14ac:dyDescent="0.2">
      <c r="A181" s="77" t="s">
        <v>799</v>
      </c>
      <c r="B181" s="77">
        <v>0.20599999999999999</v>
      </c>
      <c r="C181" s="77">
        <v>0.20599999999999999</v>
      </c>
      <c r="D181" s="77">
        <v>0.20599999999999999</v>
      </c>
      <c r="E181" s="77">
        <v>0.20599999999999999</v>
      </c>
      <c r="F181" s="77">
        <v>0.20599999999999999</v>
      </c>
      <c r="G181" s="77">
        <v>0.20599999999999999</v>
      </c>
      <c r="H181" s="77">
        <v>0.20599999999999999</v>
      </c>
      <c r="I181" s="77">
        <v>0.20599999999999999</v>
      </c>
      <c r="J181" s="77">
        <v>0.20599999999999999</v>
      </c>
      <c r="K181" s="77">
        <v>0.20599999999999999</v>
      </c>
      <c r="L181" s="77">
        <v>0.20599999999999999</v>
      </c>
      <c r="M181" s="77">
        <v>0.20599999999999999</v>
      </c>
      <c r="N181" s="77">
        <v>0.20599999999999999</v>
      </c>
      <c r="O181" s="77">
        <v>0.20599999999999999</v>
      </c>
      <c r="P181" s="77">
        <v>0.20599999999999999</v>
      </c>
      <c r="Q181" s="77">
        <v>0.20599999999999999</v>
      </c>
      <c r="R181" s="77">
        <v>0.20599999999999999</v>
      </c>
      <c r="S181" s="77">
        <v>0.20599999999999999</v>
      </c>
      <c r="T181" s="77">
        <v>0.20599999999999999</v>
      </c>
      <c r="U181" s="77">
        <v>0.20599999999999999</v>
      </c>
      <c r="V181" s="77">
        <v>0.20599999999999999</v>
      </c>
      <c r="W181" s="77">
        <v>0.20599999999999999</v>
      </c>
      <c r="X181" s="77">
        <v>0.20599999999999999</v>
      </c>
      <c r="Y181" s="77">
        <v>0.20599999999999999</v>
      </c>
      <c r="Z181" s="77">
        <v>0.20599999999999999</v>
      </c>
      <c r="AA181" s="77">
        <v>0.20599999999999999</v>
      </c>
      <c r="AB181" s="77">
        <v>0.20599999999999999</v>
      </c>
      <c r="AC181" s="77">
        <v>0.20599999999999999</v>
      </c>
      <c r="AD181" s="77">
        <v>0.20599999999999999</v>
      </c>
      <c r="AE181" s="77">
        <v>0.20599999999999999</v>
      </c>
      <c r="AF181" s="77">
        <v>0.20599999999999999</v>
      </c>
      <c r="AG181" s="77"/>
      <c r="AH181" s="77"/>
      <c r="AI181" s="77"/>
      <c r="AJ181" s="77"/>
    </row>
    <row r="182" spans="1:36" ht="12.75" x14ac:dyDescent="0.2">
      <c r="A182" s="77" t="s">
        <v>800</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801</v>
      </c>
      <c r="B183" s="77">
        <v>0.57599999999999996</v>
      </c>
      <c r="C183" s="77">
        <v>0.57599999999999996</v>
      </c>
      <c r="D183" s="77">
        <v>0.57599999999999996</v>
      </c>
      <c r="E183" s="77">
        <v>0.57599999999999996</v>
      </c>
      <c r="F183" s="77">
        <v>0.57599999999999996</v>
      </c>
      <c r="G183" s="77">
        <v>0.57599999999999996</v>
      </c>
      <c r="H183" s="77">
        <v>0.57599999999999996</v>
      </c>
      <c r="I183" s="77">
        <v>0.57599999999999996</v>
      </c>
      <c r="J183" s="77">
        <v>0.57599999999999996</v>
      </c>
      <c r="K183" s="77">
        <v>0.57599999999999996</v>
      </c>
      <c r="L183" s="77">
        <v>0.57599999999999996</v>
      </c>
      <c r="M183" s="77">
        <v>0.57599999999999996</v>
      </c>
      <c r="N183" s="77">
        <v>0.57599999999999996</v>
      </c>
      <c r="O183" s="77">
        <v>0.57599999999999996</v>
      </c>
      <c r="P183" s="77">
        <v>0.57599999999999996</v>
      </c>
      <c r="Q183" s="77">
        <v>0.57599999999999996</v>
      </c>
      <c r="R183" s="77">
        <v>0.57599999999999996</v>
      </c>
      <c r="S183" s="77">
        <v>0.57599999999999996</v>
      </c>
      <c r="T183" s="77">
        <v>0.57599999999999996</v>
      </c>
      <c r="U183" s="77">
        <v>0.57599999999999996</v>
      </c>
      <c r="V183" s="77">
        <v>0.57599999999999996</v>
      </c>
      <c r="W183" s="77">
        <v>0.57599999999999996</v>
      </c>
      <c r="X183" s="77">
        <v>0.57599999999999996</v>
      </c>
      <c r="Y183" s="77">
        <v>0.57599999999999996</v>
      </c>
      <c r="Z183" s="77">
        <v>0.57599999999999996</v>
      </c>
      <c r="AA183" s="77">
        <v>0.57599999999999996</v>
      </c>
      <c r="AB183" s="77">
        <v>0.57599999999999996</v>
      </c>
      <c r="AC183" s="77">
        <v>0.57599999999999996</v>
      </c>
      <c r="AD183" s="77">
        <v>0.57599999999999996</v>
      </c>
      <c r="AE183" s="77">
        <v>0.57599999999999996</v>
      </c>
      <c r="AF183" s="77">
        <v>0.57599999999999996</v>
      </c>
      <c r="AG183" s="77"/>
      <c r="AH183" s="77"/>
      <c r="AI183" s="77"/>
      <c r="AJ183" s="77"/>
    </row>
    <row r="184" spans="1:36" ht="12.75" x14ac:dyDescent="0.2">
      <c r="A184" s="77" t="s">
        <v>802</v>
      </c>
      <c r="B184" s="77">
        <v>0.625</v>
      </c>
      <c r="C184" s="77">
        <v>0.625</v>
      </c>
      <c r="D184" s="77">
        <v>0.625</v>
      </c>
      <c r="E184" s="77">
        <v>0.625</v>
      </c>
      <c r="F184" s="77">
        <v>0.625</v>
      </c>
      <c r="G184" s="77">
        <v>0.625</v>
      </c>
      <c r="H184" s="77">
        <v>0.625</v>
      </c>
      <c r="I184" s="77">
        <v>0.625</v>
      </c>
      <c r="J184" s="77">
        <v>0.625</v>
      </c>
      <c r="K184" s="77">
        <v>0.625</v>
      </c>
      <c r="L184" s="77">
        <v>0.625</v>
      </c>
      <c r="M184" s="77">
        <v>0.625</v>
      </c>
      <c r="N184" s="77">
        <v>0.625</v>
      </c>
      <c r="O184" s="77">
        <v>0.625</v>
      </c>
      <c r="P184" s="77">
        <v>0.625</v>
      </c>
      <c r="Q184" s="77">
        <v>0.625</v>
      </c>
      <c r="R184" s="77">
        <v>0.625</v>
      </c>
      <c r="S184" s="77">
        <v>0.625</v>
      </c>
      <c r="T184" s="77">
        <v>0.625</v>
      </c>
      <c r="U184" s="77">
        <v>0.625</v>
      </c>
      <c r="V184" s="77">
        <v>0.625</v>
      </c>
      <c r="W184" s="77">
        <v>0.625</v>
      </c>
      <c r="X184" s="77">
        <v>0.625</v>
      </c>
      <c r="Y184" s="77">
        <v>0.625</v>
      </c>
      <c r="Z184" s="77">
        <v>0.625</v>
      </c>
      <c r="AA184" s="77">
        <v>0.625</v>
      </c>
      <c r="AB184" s="77">
        <v>0.625</v>
      </c>
      <c r="AC184" s="77">
        <v>0.625</v>
      </c>
      <c r="AD184" s="77">
        <v>0.625</v>
      </c>
      <c r="AE184" s="77">
        <v>0.625</v>
      </c>
      <c r="AF184" s="77">
        <v>0.625</v>
      </c>
      <c r="AG184" s="77"/>
      <c r="AH184" s="77"/>
      <c r="AI184" s="77"/>
      <c r="AJ184" s="77"/>
    </row>
    <row r="185" spans="1:36" ht="12.75" x14ac:dyDescent="0.2">
      <c r="A185" s="77" t="s">
        <v>803</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804</v>
      </c>
      <c r="B186" s="77">
        <v>0.68799999999999994</v>
      </c>
      <c r="C186" s="77">
        <v>0.68799999999999994</v>
      </c>
      <c r="D186" s="77">
        <v>0.68799999999999994</v>
      </c>
      <c r="E186" s="77">
        <v>0.68799999999999994</v>
      </c>
      <c r="F186" s="77">
        <v>0.68799999999999994</v>
      </c>
      <c r="G186" s="77">
        <v>0.68799999999999994</v>
      </c>
      <c r="H186" s="77">
        <v>0.68799999999999994</v>
      </c>
      <c r="I186" s="77">
        <v>0.68799999999999994</v>
      </c>
      <c r="J186" s="77">
        <v>0.68799999999999994</v>
      </c>
      <c r="K186" s="77">
        <v>0.68799999999999994</v>
      </c>
      <c r="L186" s="77">
        <v>0.68799999999999994</v>
      </c>
      <c r="M186" s="77">
        <v>0.68799999999999994</v>
      </c>
      <c r="N186" s="77">
        <v>0.68799999999999994</v>
      </c>
      <c r="O186" s="77">
        <v>0.68799999999999994</v>
      </c>
      <c r="P186" s="77">
        <v>0.68799999999999994</v>
      </c>
      <c r="Q186" s="77">
        <v>0.68799999999999994</v>
      </c>
      <c r="R186" s="77">
        <v>0.68799999999999994</v>
      </c>
      <c r="S186" s="77">
        <v>0.68799999999999994</v>
      </c>
      <c r="T186" s="77">
        <v>0.68799999999999994</v>
      </c>
      <c r="U186" s="77">
        <v>0.68799999999999994</v>
      </c>
      <c r="V186" s="77">
        <v>0.68799999999999994</v>
      </c>
      <c r="W186" s="77">
        <v>0.68799999999999994</v>
      </c>
      <c r="X186" s="77">
        <v>0.68799999999999994</v>
      </c>
      <c r="Y186" s="77">
        <v>0.68799999999999994</v>
      </c>
      <c r="Z186" s="77">
        <v>0.68799999999999994</v>
      </c>
      <c r="AA186" s="77">
        <v>0.68799999999999994</v>
      </c>
      <c r="AB186" s="77">
        <v>0.68799999999999994</v>
      </c>
      <c r="AC186" s="77">
        <v>0.68799999999999994</v>
      </c>
      <c r="AD186" s="77">
        <v>0.68799999999999994</v>
      </c>
      <c r="AE186" s="77">
        <v>0.68799999999999994</v>
      </c>
      <c r="AF186" s="77">
        <v>0.68799999999999994</v>
      </c>
      <c r="AG186" s="77"/>
      <c r="AH186" s="77"/>
      <c r="AI186" s="77"/>
      <c r="AJ186" s="77"/>
    </row>
    <row r="187" spans="1:36" ht="12.75" x14ac:dyDescent="0.2">
      <c r="A187" s="77" t="s">
        <v>805</v>
      </c>
      <c r="B187" s="77">
        <v>0.69099999999999995</v>
      </c>
      <c r="C187" s="77">
        <v>0.69099999999999995</v>
      </c>
      <c r="D187" s="77">
        <v>0.69099999999999995</v>
      </c>
      <c r="E187" s="77">
        <v>0.69099999999999995</v>
      </c>
      <c r="F187" s="77">
        <v>0.69099999999999995</v>
      </c>
      <c r="G187" s="77">
        <v>0.69099999999999995</v>
      </c>
      <c r="H187" s="77">
        <v>0.69099999999999995</v>
      </c>
      <c r="I187" s="77">
        <v>0.69099999999999995</v>
      </c>
      <c r="J187" s="77">
        <v>0.69099999999999995</v>
      </c>
      <c r="K187" s="77">
        <v>0.69099999999999995</v>
      </c>
      <c r="L187" s="77">
        <v>0.69099999999999995</v>
      </c>
      <c r="M187" s="77">
        <v>0.69099999999999995</v>
      </c>
      <c r="N187" s="77">
        <v>0.69099999999999995</v>
      </c>
      <c r="O187" s="77">
        <v>0.69099999999999995</v>
      </c>
      <c r="P187" s="77">
        <v>0.69099999999999995</v>
      </c>
      <c r="Q187" s="77">
        <v>0.69099999999999995</v>
      </c>
      <c r="R187" s="77">
        <v>0.69099999999999995</v>
      </c>
      <c r="S187" s="77">
        <v>0.69099999999999995</v>
      </c>
      <c r="T187" s="77">
        <v>0.69099999999999995</v>
      </c>
      <c r="U187" s="77">
        <v>0.69099999999999995</v>
      </c>
      <c r="V187" s="77">
        <v>0.69099999999999995</v>
      </c>
      <c r="W187" s="77">
        <v>0.69099999999999995</v>
      </c>
      <c r="X187" s="77">
        <v>0.69099999999999995</v>
      </c>
      <c r="Y187" s="77">
        <v>0.69099999999999995</v>
      </c>
      <c r="Z187" s="77">
        <v>0.69099999999999995</v>
      </c>
      <c r="AA187" s="77">
        <v>0.69099999999999995</v>
      </c>
      <c r="AB187" s="77">
        <v>0.69099999999999995</v>
      </c>
      <c r="AC187" s="77">
        <v>0.69099999999999995</v>
      </c>
      <c r="AD187" s="77">
        <v>0.69099999999999995</v>
      </c>
      <c r="AE187" s="77">
        <v>0.69099999999999995</v>
      </c>
      <c r="AF187" s="77">
        <v>0.69099999999999995</v>
      </c>
      <c r="AG187" s="77"/>
      <c r="AH187" s="77"/>
      <c r="AI187" s="77"/>
      <c r="AJ187" s="77"/>
    </row>
    <row r="188" spans="1:36" ht="12.75" x14ac:dyDescent="0.2">
      <c r="A188" s="77" t="s">
        <v>806</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807</v>
      </c>
      <c r="B189" s="77">
        <v>0.76</v>
      </c>
      <c r="C189" s="77">
        <v>0.76</v>
      </c>
      <c r="D189" s="77">
        <v>0.76</v>
      </c>
      <c r="E189" s="77">
        <v>0.76</v>
      </c>
      <c r="F189" s="77">
        <v>0.76</v>
      </c>
      <c r="G189" s="77">
        <v>0.76</v>
      </c>
      <c r="H189" s="77">
        <v>0.76</v>
      </c>
      <c r="I189" s="77">
        <v>0.76</v>
      </c>
      <c r="J189" s="77">
        <v>0.76</v>
      </c>
      <c r="K189" s="77">
        <v>0.76</v>
      </c>
      <c r="L189" s="77">
        <v>0.76</v>
      </c>
      <c r="M189" s="77">
        <v>0.76</v>
      </c>
      <c r="N189" s="77">
        <v>0.76</v>
      </c>
      <c r="O189" s="77">
        <v>0.76</v>
      </c>
      <c r="P189" s="77">
        <v>0.76</v>
      </c>
      <c r="Q189" s="77">
        <v>0.76</v>
      </c>
      <c r="R189" s="77">
        <v>0.76</v>
      </c>
      <c r="S189" s="77">
        <v>0.76</v>
      </c>
      <c r="T189" s="77">
        <v>0.76</v>
      </c>
      <c r="U189" s="77">
        <v>0.76</v>
      </c>
      <c r="V189" s="77">
        <v>0.76</v>
      </c>
      <c r="W189" s="77">
        <v>0.76</v>
      </c>
      <c r="X189" s="77">
        <v>0.76</v>
      </c>
      <c r="Y189" s="77">
        <v>0.76</v>
      </c>
      <c r="Z189" s="77">
        <v>0.76</v>
      </c>
      <c r="AA189" s="77">
        <v>0.76</v>
      </c>
      <c r="AB189" s="77">
        <v>0.76</v>
      </c>
      <c r="AC189" s="77">
        <v>0.76</v>
      </c>
      <c r="AD189" s="77">
        <v>0.76</v>
      </c>
      <c r="AE189" s="77">
        <v>0.76</v>
      </c>
      <c r="AF189" s="77">
        <v>0.76</v>
      </c>
      <c r="AG189" s="77"/>
      <c r="AH189" s="77"/>
      <c r="AI189" s="77"/>
      <c r="AJ189" s="77"/>
    </row>
    <row r="190" spans="1:36" ht="12.75" x14ac:dyDescent="0.2">
      <c r="A190" s="77" t="s">
        <v>808</v>
      </c>
      <c r="B190" s="77">
        <v>5.6000000000000001E-2</v>
      </c>
      <c r="C190" s="77">
        <v>5.6000000000000001E-2</v>
      </c>
      <c r="D190" s="77">
        <v>5.6000000000000001E-2</v>
      </c>
      <c r="E190" s="77">
        <v>5.6000000000000001E-2</v>
      </c>
      <c r="F190" s="77">
        <v>5.6000000000000001E-2</v>
      </c>
      <c r="G190" s="77">
        <v>5.6000000000000001E-2</v>
      </c>
      <c r="H190" s="77">
        <v>5.6000000000000001E-2</v>
      </c>
      <c r="I190" s="77">
        <v>5.6000000000000001E-2</v>
      </c>
      <c r="J190" s="77">
        <v>5.6000000000000001E-2</v>
      </c>
      <c r="K190" s="77">
        <v>5.6000000000000001E-2</v>
      </c>
      <c r="L190" s="77">
        <v>5.6000000000000001E-2</v>
      </c>
      <c r="M190" s="77">
        <v>5.6000000000000001E-2</v>
      </c>
      <c r="N190" s="77">
        <v>5.6000000000000001E-2</v>
      </c>
      <c r="O190" s="77">
        <v>5.6000000000000001E-2</v>
      </c>
      <c r="P190" s="77">
        <v>5.6000000000000001E-2</v>
      </c>
      <c r="Q190" s="77">
        <v>5.6000000000000001E-2</v>
      </c>
      <c r="R190" s="77">
        <v>5.6000000000000001E-2</v>
      </c>
      <c r="S190" s="77">
        <v>5.6000000000000001E-2</v>
      </c>
      <c r="T190" s="77">
        <v>5.6000000000000001E-2</v>
      </c>
      <c r="U190" s="77">
        <v>5.6000000000000001E-2</v>
      </c>
      <c r="V190" s="77">
        <v>5.6000000000000001E-2</v>
      </c>
      <c r="W190" s="77">
        <v>5.6000000000000001E-2</v>
      </c>
      <c r="X190" s="77">
        <v>5.6000000000000001E-2</v>
      </c>
      <c r="Y190" s="77">
        <v>5.6000000000000001E-2</v>
      </c>
      <c r="Z190" s="77">
        <v>5.6000000000000001E-2</v>
      </c>
      <c r="AA190" s="77">
        <v>5.6000000000000001E-2</v>
      </c>
      <c r="AB190" s="77">
        <v>5.6000000000000001E-2</v>
      </c>
      <c r="AC190" s="77">
        <v>5.6000000000000001E-2</v>
      </c>
      <c r="AD190" s="77">
        <v>5.6000000000000001E-2</v>
      </c>
      <c r="AE190" s="77">
        <v>5.6000000000000001E-2</v>
      </c>
      <c r="AF190" s="77">
        <v>5.6000000000000001E-2</v>
      </c>
      <c r="AG190" s="77"/>
      <c r="AH190" s="77"/>
      <c r="AI190" s="77"/>
      <c r="AJ190" s="77"/>
    </row>
    <row r="191" spans="1:36" ht="12.75" x14ac:dyDescent="0.2">
      <c r="A191" s="77" t="s">
        <v>809</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810</v>
      </c>
      <c r="B192" s="77">
        <v>6.2E-2</v>
      </c>
      <c r="C192" s="77">
        <v>6.2E-2</v>
      </c>
      <c r="D192" s="77">
        <v>6.2E-2</v>
      </c>
      <c r="E192" s="77">
        <v>6.2E-2</v>
      </c>
      <c r="F192" s="77">
        <v>6.2E-2</v>
      </c>
      <c r="G192" s="77">
        <v>6.2E-2</v>
      </c>
      <c r="H192" s="77">
        <v>6.2E-2</v>
      </c>
      <c r="I192" s="77">
        <v>6.2E-2</v>
      </c>
      <c r="J192" s="77">
        <v>6.2E-2</v>
      </c>
      <c r="K192" s="77">
        <v>6.2E-2</v>
      </c>
      <c r="L192" s="77">
        <v>6.2E-2</v>
      </c>
      <c r="M192" s="77">
        <v>6.2E-2</v>
      </c>
      <c r="N192" s="77">
        <v>6.2E-2</v>
      </c>
      <c r="O192" s="77">
        <v>6.2E-2</v>
      </c>
      <c r="P192" s="77">
        <v>6.2E-2</v>
      </c>
      <c r="Q192" s="77">
        <v>6.2E-2</v>
      </c>
      <c r="R192" s="77">
        <v>6.2E-2</v>
      </c>
      <c r="S192" s="77">
        <v>6.2E-2</v>
      </c>
      <c r="T192" s="77">
        <v>6.2E-2</v>
      </c>
      <c r="U192" s="77">
        <v>6.2E-2</v>
      </c>
      <c r="V192" s="77">
        <v>6.2E-2</v>
      </c>
      <c r="W192" s="77">
        <v>6.2E-2</v>
      </c>
      <c r="X192" s="77">
        <v>6.2E-2</v>
      </c>
      <c r="Y192" s="77">
        <v>6.2E-2</v>
      </c>
      <c r="Z192" s="77">
        <v>6.2E-2</v>
      </c>
      <c r="AA192" s="77">
        <v>6.2E-2</v>
      </c>
      <c r="AB192" s="77">
        <v>6.2E-2</v>
      </c>
      <c r="AC192" s="77">
        <v>6.2E-2</v>
      </c>
      <c r="AD192" s="77">
        <v>6.2E-2</v>
      </c>
      <c r="AE192" s="77">
        <v>6.2E-2</v>
      </c>
      <c r="AF192" s="77">
        <v>6.2E-2</v>
      </c>
      <c r="AG192" s="77"/>
      <c r="AH192" s="77"/>
      <c r="AI192" s="77"/>
      <c r="AJ192" s="77"/>
    </row>
    <row r="193" spans="1:36" ht="12.75" x14ac:dyDescent="0.2">
      <c r="A193" s="77" t="s">
        <v>811</v>
      </c>
      <c r="B193" s="77">
        <v>0.13300000000000001</v>
      </c>
      <c r="C193" s="77">
        <v>0.13300000000000001</v>
      </c>
      <c r="D193" s="77">
        <v>0.13300000000000001</v>
      </c>
      <c r="E193" s="77">
        <v>0.13300000000000001</v>
      </c>
      <c r="F193" s="77">
        <v>0.13300000000000001</v>
      </c>
      <c r="G193" s="77">
        <v>0.13300000000000001</v>
      </c>
      <c r="H193" s="77">
        <v>0.13300000000000001</v>
      </c>
      <c r="I193" s="77">
        <v>0.13300000000000001</v>
      </c>
      <c r="J193" s="77">
        <v>0.13300000000000001</v>
      </c>
      <c r="K193" s="77">
        <v>0.13300000000000001</v>
      </c>
      <c r="L193" s="77">
        <v>0.13300000000000001</v>
      </c>
      <c r="M193" s="77">
        <v>0.13300000000000001</v>
      </c>
      <c r="N193" s="77">
        <v>0.13300000000000001</v>
      </c>
      <c r="O193" s="77">
        <v>0.13300000000000001</v>
      </c>
      <c r="P193" s="77">
        <v>0.13300000000000001</v>
      </c>
      <c r="Q193" s="77">
        <v>0.13300000000000001</v>
      </c>
      <c r="R193" s="77">
        <v>0.13300000000000001</v>
      </c>
      <c r="S193" s="77">
        <v>0.13300000000000001</v>
      </c>
      <c r="T193" s="77">
        <v>0.13300000000000001</v>
      </c>
      <c r="U193" s="77">
        <v>0.13300000000000001</v>
      </c>
      <c r="V193" s="77">
        <v>0.13300000000000001</v>
      </c>
      <c r="W193" s="77">
        <v>0.13300000000000001</v>
      </c>
      <c r="X193" s="77">
        <v>0.13300000000000001</v>
      </c>
      <c r="Y193" s="77">
        <v>0.13300000000000001</v>
      </c>
      <c r="Z193" s="77">
        <v>0.13300000000000001</v>
      </c>
      <c r="AA193" s="77">
        <v>0.13300000000000001</v>
      </c>
      <c r="AB193" s="77">
        <v>0.13300000000000001</v>
      </c>
      <c r="AC193" s="77">
        <v>0.13300000000000001</v>
      </c>
      <c r="AD193" s="77">
        <v>0.13300000000000001</v>
      </c>
      <c r="AE193" s="77">
        <v>0.13300000000000001</v>
      </c>
      <c r="AF193" s="77">
        <v>0.13300000000000001</v>
      </c>
      <c r="AG193" s="77"/>
      <c r="AH193" s="77"/>
      <c r="AI193" s="77"/>
      <c r="AJ193" s="77"/>
    </row>
    <row r="194" spans="1:36" ht="12.75" x14ac:dyDescent="0.2">
      <c r="A194" s="77" t="s">
        <v>812</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813</v>
      </c>
      <c r="B195" s="77">
        <v>0.14599999999999999</v>
      </c>
      <c r="C195" s="77">
        <v>0.14599999999999999</v>
      </c>
      <c r="D195" s="77">
        <v>0.14599999999999999</v>
      </c>
      <c r="E195" s="77">
        <v>0.14599999999999999</v>
      </c>
      <c r="F195" s="77">
        <v>0.14599999999999999</v>
      </c>
      <c r="G195" s="77">
        <v>0.14599999999999999</v>
      </c>
      <c r="H195" s="77">
        <v>0.14599999999999999</v>
      </c>
      <c r="I195" s="77">
        <v>0.14599999999999999</v>
      </c>
      <c r="J195" s="77">
        <v>0.14599999999999999</v>
      </c>
      <c r="K195" s="77">
        <v>0.14599999999999999</v>
      </c>
      <c r="L195" s="77">
        <v>0.14599999999999999</v>
      </c>
      <c r="M195" s="77">
        <v>0.14599999999999999</v>
      </c>
      <c r="N195" s="77">
        <v>0.14599999999999999</v>
      </c>
      <c r="O195" s="77">
        <v>0.14599999999999999</v>
      </c>
      <c r="P195" s="77">
        <v>0.14599999999999999</v>
      </c>
      <c r="Q195" s="77">
        <v>0.14599999999999999</v>
      </c>
      <c r="R195" s="77">
        <v>0.14599999999999999</v>
      </c>
      <c r="S195" s="77">
        <v>0.14599999999999999</v>
      </c>
      <c r="T195" s="77">
        <v>0.14599999999999999</v>
      </c>
      <c r="U195" s="77">
        <v>0.14599999999999999</v>
      </c>
      <c r="V195" s="77">
        <v>0.14599999999999999</v>
      </c>
      <c r="W195" s="77">
        <v>0.14599999999999999</v>
      </c>
      <c r="X195" s="77">
        <v>0.14599999999999999</v>
      </c>
      <c r="Y195" s="77">
        <v>0.14599999999999999</v>
      </c>
      <c r="Z195" s="77">
        <v>0.14599999999999999</v>
      </c>
      <c r="AA195" s="77">
        <v>0.14599999999999999</v>
      </c>
      <c r="AB195" s="77">
        <v>0.14599999999999999</v>
      </c>
      <c r="AC195" s="77">
        <v>0.14599999999999999</v>
      </c>
      <c r="AD195" s="77">
        <v>0.14599999999999999</v>
      </c>
      <c r="AE195" s="77">
        <v>0.14599999999999999</v>
      </c>
      <c r="AF195" s="77">
        <v>0.14599999999999999</v>
      </c>
      <c r="AG195" s="77"/>
      <c r="AH195" s="77"/>
      <c r="AI195" s="77"/>
      <c r="AJ195" s="77"/>
    </row>
    <row r="196" spans="1:36" ht="12.75" x14ac:dyDescent="0.2">
      <c r="A196" s="77" t="s">
        <v>814</v>
      </c>
      <c r="B196" s="77">
        <v>0.75800000000000001</v>
      </c>
      <c r="C196" s="77">
        <v>0.75800000000000001</v>
      </c>
      <c r="D196" s="77">
        <v>0.75800000000000001</v>
      </c>
      <c r="E196" s="77">
        <v>0.75800000000000001</v>
      </c>
      <c r="F196" s="77">
        <v>0.75800000000000001</v>
      </c>
      <c r="G196" s="77">
        <v>0.75800000000000001</v>
      </c>
      <c r="H196" s="77">
        <v>0.75800000000000001</v>
      </c>
      <c r="I196" s="77">
        <v>0.75800000000000001</v>
      </c>
      <c r="J196" s="77">
        <v>0.75800000000000001</v>
      </c>
      <c r="K196" s="77">
        <v>0.75800000000000001</v>
      </c>
      <c r="L196" s="77">
        <v>0.75800000000000001</v>
      </c>
      <c r="M196" s="77">
        <v>0.75800000000000001</v>
      </c>
      <c r="N196" s="77">
        <v>0.75800000000000001</v>
      </c>
      <c r="O196" s="77">
        <v>0.75800000000000001</v>
      </c>
      <c r="P196" s="77">
        <v>0.75800000000000001</v>
      </c>
      <c r="Q196" s="77">
        <v>0.75800000000000001</v>
      </c>
      <c r="R196" s="77">
        <v>0.75800000000000001</v>
      </c>
      <c r="S196" s="77">
        <v>0.75800000000000001</v>
      </c>
      <c r="T196" s="77">
        <v>0.75800000000000001</v>
      </c>
      <c r="U196" s="77">
        <v>0.75800000000000001</v>
      </c>
      <c r="V196" s="77">
        <v>0.75800000000000001</v>
      </c>
      <c r="W196" s="77">
        <v>0.75800000000000001</v>
      </c>
      <c r="X196" s="77">
        <v>0.75800000000000001</v>
      </c>
      <c r="Y196" s="77">
        <v>0.75800000000000001</v>
      </c>
      <c r="Z196" s="77">
        <v>0.75800000000000001</v>
      </c>
      <c r="AA196" s="77">
        <v>0.75800000000000001</v>
      </c>
      <c r="AB196" s="77">
        <v>0.75800000000000001</v>
      </c>
      <c r="AC196" s="77">
        <v>0.75800000000000001</v>
      </c>
      <c r="AD196" s="77">
        <v>0.75800000000000001</v>
      </c>
      <c r="AE196" s="77">
        <v>0.75800000000000001</v>
      </c>
      <c r="AF196" s="77">
        <v>0.75800000000000001</v>
      </c>
      <c r="AG196" s="77"/>
      <c r="AH196" s="77"/>
      <c r="AI196" s="77"/>
      <c r="AJ196" s="77"/>
    </row>
    <row r="197" spans="1:36" ht="12.75" x14ac:dyDescent="0.2">
      <c r="A197" s="77" t="s">
        <v>815</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816</v>
      </c>
      <c r="B198" s="77">
        <v>0.83399999999999996</v>
      </c>
      <c r="C198" s="77">
        <v>0.83399999999999996</v>
      </c>
      <c r="D198" s="77">
        <v>0.83399999999999996</v>
      </c>
      <c r="E198" s="77">
        <v>0.83399999999999996</v>
      </c>
      <c r="F198" s="77">
        <v>0.83399999999999996</v>
      </c>
      <c r="G198" s="77">
        <v>0.83399999999999996</v>
      </c>
      <c r="H198" s="77">
        <v>0.83399999999999996</v>
      </c>
      <c r="I198" s="77">
        <v>0.83399999999999996</v>
      </c>
      <c r="J198" s="77">
        <v>0.83399999999999996</v>
      </c>
      <c r="K198" s="77">
        <v>0.83399999999999996</v>
      </c>
      <c r="L198" s="77">
        <v>0.83399999999999996</v>
      </c>
      <c r="M198" s="77">
        <v>0.83399999999999996</v>
      </c>
      <c r="N198" s="77">
        <v>0.83399999999999996</v>
      </c>
      <c r="O198" s="77">
        <v>0.83399999999999996</v>
      </c>
      <c r="P198" s="77">
        <v>0.83399999999999996</v>
      </c>
      <c r="Q198" s="77">
        <v>0.83399999999999996</v>
      </c>
      <c r="R198" s="77">
        <v>0.83399999999999996</v>
      </c>
      <c r="S198" s="77">
        <v>0.83399999999999996</v>
      </c>
      <c r="T198" s="77">
        <v>0.83399999999999996</v>
      </c>
      <c r="U198" s="77">
        <v>0.83399999999999996</v>
      </c>
      <c r="V198" s="77">
        <v>0.83399999999999996</v>
      </c>
      <c r="W198" s="77">
        <v>0.83399999999999996</v>
      </c>
      <c r="X198" s="77">
        <v>0.83399999999999996</v>
      </c>
      <c r="Y198" s="77">
        <v>0.83399999999999996</v>
      </c>
      <c r="Z198" s="77">
        <v>0.83399999999999996</v>
      </c>
      <c r="AA198" s="77">
        <v>0.83399999999999996</v>
      </c>
      <c r="AB198" s="77">
        <v>0.83399999999999996</v>
      </c>
      <c r="AC198" s="77">
        <v>0.83399999999999996</v>
      </c>
      <c r="AD198" s="77">
        <v>0.83399999999999996</v>
      </c>
      <c r="AE198" s="77">
        <v>0.83399999999999996</v>
      </c>
      <c r="AF198" s="77">
        <v>0.83399999999999996</v>
      </c>
      <c r="AG198" s="77"/>
      <c r="AH198" s="77"/>
      <c r="AI198" s="77"/>
      <c r="AJ198" s="77"/>
    </row>
    <row r="199" spans="1:36" ht="12.75" x14ac:dyDescent="0.2">
      <c r="A199" s="77" t="s">
        <v>817</v>
      </c>
      <c r="B199" s="77">
        <v>0.49199999999999999</v>
      </c>
      <c r="C199" s="77">
        <v>0.49199999999999999</v>
      </c>
      <c r="D199" s="77">
        <v>0.49199999999999999</v>
      </c>
      <c r="E199" s="77">
        <v>0.49199999999999999</v>
      </c>
      <c r="F199" s="77">
        <v>0.49199999999999999</v>
      </c>
      <c r="G199" s="77">
        <v>0.49199999999999999</v>
      </c>
      <c r="H199" s="77">
        <v>0.49199999999999999</v>
      </c>
      <c r="I199" s="77">
        <v>0.49199999999999999</v>
      </c>
      <c r="J199" s="77">
        <v>0.49199999999999999</v>
      </c>
      <c r="K199" s="77">
        <v>0.49199999999999999</v>
      </c>
      <c r="L199" s="77">
        <v>0.49199999999999999</v>
      </c>
      <c r="M199" s="77">
        <v>0.49199999999999999</v>
      </c>
      <c r="N199" s="77">
        <v>0.49199999999999999</v>
      </c>
      <c r="O199" s="77">
        <v>0.49199999999999999</v>
      </c>
      <c r="P199" s="77">
        <v>0.49199999999999999</v>
      </c>
      <c r="Q199" s="77">
        <v>0.49199999999999999</v>
      </c>
      <c r="R199" s="77">
        <v>0.49199999999999999</v>
      </c>
      <c r="S199" s="77">
        <v>0.49199999999999999</v>
      </c>
      <c r="T199" s="77">
        <v>0.49199999999999999</v>
      </c>
      <c r="U199" s="77">
        <v>0.49199999999999999</v>
      </c>
      <c r="V199" s="77">
        <v>0.49199999999999999</v>
      </c>
      <c r="W199" s="77">
        <v>0.49199999999999999</v>
      </c>
      <c r="X199" s="77">
        <v>0.49199999999999999</v>
      </c>
      <c r="Y199" s="77">
        <v>0.49199999999999999</v>
      </c>
      <c r="Z199" s="77">
        <v>0.49199999999999999</v>
      </c>
      <c r="AA199" s="77">
        <v>0.49199999999999999</v>
      </c>
      <c r="AB199" s="77">
        <v>0.49199999999999999</v>
      </c>
      <c r="AC199" s="77">
        <v>0.49199999999999999</v>
      </c>
      <c r="AD199" s="77">
        <v>0.49199999999999999</v>
      </c>
      <c r="AE199" s="77">
        <v>0.49199999999999999</v>
      </c>
      <c r="AF199" s="77">
        <v>0.49199999999999999</v>
      </c>
      <c r="AG199" s="77"/>
      <c r="AH199" s="77"/>
      <c r="AI199" s="77"/>
      <c r="AJ199" s="77"/>
    </row>
    <row r="200" spans="1:36" ht="12.75" x14ac:dyDescent="0.2">
      <c r="A200" s="77" t="s">
        <v>818</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819</v>
      </c>
      <c r="B201" s="77">
        <v>0.49199999999999999</v>
      </c>
      <c r="C201" s="77">
        <v>0.498</v>
      </c>
      <c r="D201" s="77">
        <v>0.503</v>
      </c>
      <c r="E201" s="77">
        <v>0.50800000000000001</v>
      </c>
      <c r="F201" s="77">
        <v>0.51200000000000001</v>
      </c>
      <c r="G201" s="77">
        <v>0.51700000000000002</v>
      </c>
      <c r="H201" s="77">
        <v>0.52100000000000002</v>
      </c>
      <c r="I201" s="77">
        <v>0.52500000000000002</v>
      </c>
      <c r="J201" s="77">
        <v>0.52900000000000003</v>
      </c>
      <c r="K201" s="77">
        <v>0.53300000000000003</v>
      </c>
      <c r="L201" s="77">
        <v>0.53700000000000003</v>
      </c>
      <c r="M201" s="77">
        <v>0.53800000000000003</v>
      </c>
      <c r="N201" s="77">
        <v>0.54</v>
      </c>
      <c r="O201" s="77">
        <v>0.54200000000000004</v>
      </c>
      <c r="P201" s="77">
        <v>0.54300000000000004</v>
      </c>
      <c r="Q201" s="77">
        <v>0.54500000000000004</v>
      </c>
      <c r="R201" s="77">
        <v>0.54600000000000004</v>
      </c>
      <c r="S201" s="77">
        <v>0.54800000000000004</v>
      </c>
      <c r="T201" s="77">
        <v>0.54900000000000004</v>
      </c>
      <c r="U201" s="77">
        <v>0.55100000000000005</v>
      </c>
      <c r="V201" s="77">
        <v>0.55200000000000005</v>
      </c>
      <c r="W201" s="77">
        <v>0.55400000000000005</v>
      </c>
      <c r="X201" s="77">
        <v>0.55500000000000005</v>
      </c>
      <c r="Y201" s="77">
        <v>0.55700000000000005</v>
      </c>
      <c r="Z201" s="77">
        <v>0.55800000000000005</v>
      </c>
      <c r="AA201" s="77">
        <v>0.55900000000000005</v>
      </c>
      <c r="AB201" s="77">
        <v>0.56100000000000005</v>
      </c>
      <c r="AC201" s="77">
        <v>0.56200000000000006</v>
      </c>
      <c r="AD201" s="77">
        <v>0.56299999999999994</v>
      </c>
      <c r="AE201" s="77">
        <v>0.56499999999999995</v>
      </c>
      <c r="AF201" s="77">
        <v>0.56599999999999995</v>
      </c>
      <c r="AG201" s="77"/>
      <c r="AH201" s="77"/>
      <c r="AI201" s="77"/>
      <c r="AJ201" s="77"/>
    </row>
    <row r="202" spans="1:36" ht="12.75" x14ac:dyDescent="0.2">
      <c r="A202" s="77" t="s">
        <v>820</v>
      </c>
      <c r="B202" s="77">
        <v>5.6000000000000001E-2</v>
      </c>
      <c r="C202" s="77">
        <v>5.6000000000000001E-2</v>
      </c>
      <c r="D202" s="77">
        <v>5.6000000000000001E-2</v>
      </c>
      <c r="E202" s="77">
        <v>5.6000000000000001E-2</v>
      </c>
      <c r="F202" s="77">
        <v>5.6000000000000001E-2</v>
      </c>
      <c r="G202" s="77">
        <v>5.6000000000000001E-2</v>
      </c>
      <c r="H202" s="77">
        <v>5.6000000000000001E-2</v>
      </c>
      <c r="I202" s="77">
        <v>5.6000000000000001E-2</v>
      </c>
      <c r="J202" s="77">
        <v>5.6000000000000001E-2</v>
      </c>
      <c r="K202" s="77">
        <v>5.6000000000000001E-2</v>
      </c>
      <c r="L202" s="77">
        <v>5.6000000000000001E-2</v>
      </c>
      <c r="M202" s="77">
        <v>5.6000000000000001E-2</v>
      </c>
      <c r="N202" s="77">
        <v>5.6000000000000001E-2</v>
      </c>
      <c r="O202" s="77">
        <v>5.6000000000000001E-2</v>
      </c>
      <c r="P202" s="77">
        <v>5.6000000000000001E-2</v>
      </c>
      <c r="Q202" s="77">
        <v>5.6000000000000001E-2</v>
      </c>
      <c r="R202" s="77">
        <v>5.6000000000000001E-2</v>
      </c>
      <c r="S202" s="77">
        <v>5.6000000000000001E-2</v>
      </c>
      <c r="T202" s="77">
        <v>5.6000000000000001E-2</v>
      </c>
      <c r="U202" s="77">
        <v>5.6000000000000001E-2</v>
      </c>
      <c r="V202" s="77">
        <v>5.6000000000000001E-2</v>
      </c>
      <c r="W202" s="77">
        <v>5.6000000000000001E-2</v>
      </c>
      <c r="X202" s="77">
        <v>5.6000000000000001E-2</v>
      </c>
      <c r="Y202" s="77">
        <v>5.6000000000000001E-2</v>
      </c>
      <c r="Z202" s="77">
        <v>5.6000000000000001E-2</v>
      </c>
      <c r="AA202" s="77">
        <v>5.6000000000000001E-2</v>
      </c>
      <c r="AB202" s="77">
        <v>5.6000000000000001E-2</v>
      </c>
      <c r="AC202" s="77">
        <v>5.6000000000000001E-2</v>
      </c>
      <c r="AD202" s="77">
        <v>5.6000000000000001E-2</v>
      </c>
      <c r="AE202" s="77">
        <v>5.6000000000000001E-2</v>
      </c>
      <c r="AF202" s="77">
        <v>5.6000000000000001E-2</v>
      </c>
      <c r="AG202" s="77"/>
      <c r="AH202" s="77"/>
      <c r="AI202" s="77"/>
      <c r="AJ202" s="77"/>
    </row>
    <row r="203" spans="1:36" ht="12.75" x14ac:dyDescent="0.2">
      <c r="A203" s="77" t="s">
        <v>821</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822</v>
      </c>
      <c r="B204" s="77">
        <v>6.2E-2</v>
      </c>
      <c r="C204" s="77">
        <v>6.2E-2</v>
      </c>
      <c r="D204" s="77">
        <v>6.2E-2</v>
      </c>
      <c r="E204" s="77">
        <v>6.2E-2</v>
      </c>
      <c r="F204" s="77">
        <v>6.2E-2</v>
      </c>
      <c r="G204" s="77">
        <v>6.2E-2</v>
      </c>
      <c r="H204" s="77">
        <v>6.2E-2</v>
      </c>
      <c r="I204" s="77">
        <v>6.2E-2</v>
      </c>
      <c r="J204" s="77">
        <v>6.2E-2</v>
      </c>
      <c r="K204" s="77">
        <v>6.2E-2</v>
      </c>
      <c r="L204" s="77">
        <v>6.2E-2</v>
      </c>
      <c r="M204" s="77">
        <v>6.2E-2</v>
      </c>
      <c r="N204" s="77">
        <v>6.2E-2</v>
      </c>
      <c r="O204" s="77">
        <v>6.2E-2</v>
      </c>
      <c r="P204" s="77">
        <v>6.2E-2</v>
      </c>
      <c r="Q204" s="77">
        <v>6.2E-2</v>
      </c>
      <c r="R204" s="77">
        <v>6.2E-2</v>
      </c>
      <c r="S204" s="77">
        <v>6.2E-2</v>
      </c>
      <c r="T204" s="77">
        <v>6.2E-2</v>
      </c>
      <c r="U204" s="77">
        <v>6.2E-2</v>
      </c>
      <c r="V204" s="77">
        <v>6.2E-2</v>
      </c>
      <c r="W204" s="77">
        <v>6.2E-2</v>
      </c>
      <c r="X204" s="77">
        <v>6.2E-2</v>
      </c>
      <c r="Y204" s="77">
        <v>6.2E-2</v>
      </c>
      <c r="Z204" s="77">
        <v>6.2E-2</v>
      </c>
      <c r="AA204" s="77">
        <v>6.2E-2</v>
      </c>
      <c r="AB204" s="77">
        <v>6.2E-2</v>
      </c>
      <c r="AC204" s="77">
        <v>6.2E-2</v>
      </c>
      <c r="AD204" s="77">
        <v>6.2E-2</v>
      </c>
      <c r="AE204" s="77">
        <v>6.2E-2</v>
      </c>
      <c r="AF204" s="77">
        <v>6.2E-2</v>
      </c>
      <c r="AG204" s="77"/>
      <c r="AH204" s="77"/>
      <c r="AI204" s="77"/>
      <c r="AJ204" s="77"/>
    </row>
    <row r="205" spans="1:36" ht="12.75" x14ac:dyDescent="0.2">
      <c r="A205" s="77" t="s">
        <v>823</v>
      </c>
      <c r="B205" s="77">
        <v>5.6000000000000001E-2</v>
      </c>
      <c r="C205" s="77">
        <v>5.6000000000000001E-2</v>
      </c>
      <c r="D205" s="77">
        <v>5.6000000000000001E-2</v>
      </c>
      <c r="E205" s="77">
        <v>5.6000000000000001E-2</v>
      </c>
      <c r="F205" s="77">
        <v>5.6000000000000001E-2</v>
      </c>
      <c r="G205" s="77">
        <v>5.6000000000000001E-2</v>
      </c>
      <c r="H205" s="77">
        <v>5.6000000000000001E-2</v>
      </c>
      <c r="I205" s="77">
        <v>5.6000000000000001E-2</v>
      </c>
      <c r="J205" s="77">
        <v>5.6000000000000001E-2</v>
      </c>
      <c r="K205" s="77">
        <v>5.6000000000000001E-2</v>
      </c>
      <c r="L205" s="77">
        <v>5.6000000000000001E-2</v>
      </c>
      <c r="M205" s="77">
        <v>5.6000000000000001E-2</v>
      </c>
      <c r="N205" s="77">
        <v>5.6000000000000001E-2</v>
      </c>
      <c r="O205" s="77">
        <v>5.6000000000000001E-2</v>
      </c>
      <c r="P205" s="77">
        <v>5.6000000000000001E-2</v>
      </c>
      <c r="Q205" s="77">
        <v>5.6000000000000001E-2</v>
      </c>
      <c r="R205" s="77">
        <v>5.6000000000000001E-2</v>
      </c>
      <c r="S205" s="77">
        <v>5.6000000000000001E-2</v>
      </c>
      <c r="T205" s="77">
        <v>5.6000000000000001E-2</v>
      </c>
      <c r="U205" s="77">
        <v>5.6000000000000001E-2</v>
      </c>
      <c r="V205" s="77">
        <v>5.6000000000000001E-2</v>
      </c>
      <c r="W205" s="77">
        <v>5.6000000000000001E-2</v>
      </c>
      <c r="X205" s="77">
        <v>5.6000000000000001E-2</v>
      </c>
      <c r="Y205" s="77">
        <v>5.6000000000000001E-2</v>
      </c>
      <c r="Z205" s="77">
        <v>5.6000000000000001E-2</v>
      </c>
      <c r="AA205" s="77">
        <v>5.6000000000000001E-2</v>
      </c>
      <c r="AB205" s="77">
        <v>5.6000000000000001E-2</v>
      </c>
      <c r="AC205" s="77">
        <v>5.6000000000000001E-2</v>
      </c>
      <c r="AD205" s="77">
        <v>5.6000000000000001E-2</v>
      </c>
      <c r="AE205" s="77">
        <v>5.6000000000000001E-2</v>
      </c>
      <c r="AF205" s="77">
        <v>5.6000000000000001E-2</v>
      </c>
      <c r="AG205" s="77"/>
      <c r="AH205" s="77"/>
      <c r="AI205" s="77"/>
      <c r="AJ205" s="77"/>
    </row>
    <row r="206" spans="1:36" ht="12.75" x14ac:dyDescent="0.2">
      <c r="A206" s="77" t="s">
        <v>824</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825</v>
      </c>
      <c r="B207" s="77">
        <v>6.2E-2</v>
      </c>
      <c r="C207" s="77">
        <v>6.2E-2</v>
      </c>
      <c r="D207" s="77">
        <v>6.2E-2</v>
      </c>
      <c r="E207" s="77">
        <v>6.2E-2</v>
      </c>
      <c r="F207" s="77">
        <v>6.2E-2</v>
      </c>
      <c r="G207" s="77">
        <v>6.2E-2</v>
      </c>
      <c r="H207" s="77">
        <v>6.2E-2</v>
      </c>
      <c r="I207" s="77">
        <v>6.2E-2</v>
      </c>
      <c r="J207" s="77">
        <v>6.2E-2</v>
      </c>
      <c r="K207" s="77">
        <v>6.2E-2</v>
      </c>
      <c r="L207" s="77">
        <v>6.2E-2</v>
      </c>
      <c r="M207" s="77">
        <v>6.2E-2</v>
      </c>
      <c r="N207" s="77">
        <v>6.2E-2</v>
      </c>
      <c r="O207" s="77">
        <v>6.2E-2</v>
      </c>
      <c r="P207" s="77">
        <v>6.2E-2</v>
      </c>
      <c r="Q207" s="77">
        <v>6.2E-2</v>
      </c>
      <c r="R207" s="77">
        <v>6.2E-2</v>
      </c>
      <c r="S207" s="77">
        <v>6.2E-2</v>
      </c>
      <c r="T207" s="77">
        <v>6.2E-2</v>
      </c>
      <c r="U207" s="77">
        <v>6.2E-2</v>
      </c>
      <c r="V207" s="77">
        <v>6.2E-2</v>
      </c>
      <c r="W207" s="77">
        <v>6.2E-2</v>
      </c>
      <c r="X207" s="77">
        <v>6.2E-2</v>
      </c>
      <c r="Y207" s="77">
        <v>6.2E-2</v>
      </c>
      <c r="Z207" s="77">
        <v>6.2E-2</v>
      </c>
      <c r="AA207" s="77">
        <v>6.2E-2</v>
      </c>
      <c r="AB207" s="77">
        <v>6.2E-2</v>
      </c>
      <c r="AC207" s="77">
        <v>6.2E-2</v>
      </c>
      <c r="AD207" s="77">
        <v>6.2E-2</v>
      </c>
      <c r="AE207" s="77">
        <v>6.2E-2</v>
      </c>
      <c r="AF207" s="77">
        <v>6.2E-2</v>
      </c>
      <c r="AG207" s="77"/>
      <c r="AH207" s="77"/>
      <c r="AI207" s="77"/>
      <c r="AJ207" s="77"/>
    </row>
    <row r="208" spans="1:36" ht="12.75" x14ac:dyDescent="0.2">
      <c r="A208" s="77" t="s">
        <v>826</v>
      </c>
      <c r="B208" s="77">
        <v>0.64600000000000002</v>
      </c>
      <c r="C208" s="77">
        <v>0.64600000000000002</v>
      </c>
      <c r="D208" s="77">
        <v>0.64600000000000002</v>
      </c>
      <c r="E208" s="77">
        <v>0.64600000000000002</v>
      </c>
      <c r="F208" s="77">
        <v>0.64600000000000002</v>
      </c>
      <c r="G208" s="77">
        <v>0.64600000000000002</v>
      </c>
      <c r="H208" s="77">
        <v>0.64600000000000002</v>
      </c>
      <c r="I208" s="77">
        <v>0.64600000000000002</v>
      </c>
      <c r="J208" s="77">
        <v>0.64600000000000002</v>
      </c>
      <c r="K208" s="77">
        <v>0.64600000000000002</v>
      </c>
      <c r="L208" s="77">
        <v>0.64600000000000002</v>
      </c>
      <c r="M208" s="77">
        <v>0.64600000000000002</v>
      </c>
      <c r="N208" s="77">
        <v>0.64600000000000002</v>
      </c>
      <c r="O208" s="77">
        <v>0.64600000000000002</v>
      </c>
      <c r="P208" s="77">
        <v>0.64600000000000002</v>
      </c>
      <c r="Q208" s="77">
        <v>0.64600000000000002</v>
      </c>
      <c r="R208" s="77">
        <v>0.64600000000000002</v>
      </c>
      <c r="S208" s="77">
        <v>0.64600000000000002</v>
      </c>
      <c r="T208" s="77">
        <v>0.64600000000000002</v>
      </c>
      <c r="U208" s="77">
        <v>0.64600000000000002</v>
      </c>
      <c r="V208" s="77">
        <v>0.64600000000000002</v>
      </c>
      <c r="W208" s="77">
        <v>0.64600000000000002</v>
      </c>
      <c r="X208" s="77">
        <v>0.64600000000000002</v>
      </c>
      <c r="Y208" s="77">
        <v>0.64600000000000002</v>
      </c>
      <c r="Z208" s="77">
        <v>0.64600000000000002</v>
      </c>
      <c r="AA208" s="77">
        <v>0.64600000000000002</v>
      </c>
      <c r="AB208" s="77">
        <v>0.64600000000000002</v>
      </c>
      <c r="AC208" s="77">
        <v>0.64600000000000002</v>
      </c>
      <c r="AD208" s="77">
        <v>0.64600000000000002</v>
      </c>
      <c r="AE208" s="77">
        <v>0.64600000000000002</v>
      </c>
      <c r="AF208" s="77">
        <v>0.64600000000000002</v>
      </c>
      <c r="AG208" s="77"/>
      <c r="AH208" s="77"/>
      <c r="AI208" s="77"/>
      <c r="AJ208" s="77"/>
    </row>
    <row r="209" spans="1:36" ht="12.75" x14ac:dyDescent="0.2">
      <c r="A209" s="77" t="s">
        <v>827</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828</v>
      </c>
      <c r="B210" s="77">
        <v>0.71099999999999997</v>
      </c>
      <c r="C210" s="77">
        <v>0.71099999999999997</v>
      </c>
      <c r="D210" s="77">
        <v>0.71099999999999997</v>
      </c>
      <c r="E210" s="77">
        <v>0.71099999999999997</v>
      </c>
      <c r="F210" s="77">
        <v>0.71099999999999997</v>
      </c>
      <c r="G210" s="77">
        <v>0.71099999999999997</v>
      </c>
      <c r="H210" s="77">
        <v>0.71099999999999997</v>
      </c>
      <c r="I210" s="77">
        <v>0.71099999999999997</v>
      </c>
      <c r="J210" s="77">
        <v>0.71099999999999997</v>
      </c>
      <c r="K210" s="77">
        <v>0.71099999999999997</v>
      </c>
      <c r="L210" s="77">
        <v>0.71099999999999997</v>
      </c>
      <c r="M210" s="77">
        <v>0.71099999999999997</v>
      </c>
      <c r="N210" s="77">
        <v>0.71099999999999997</v>
      </c>
      <c r="O210" s="77">
        <v>0.71099999999999997</v>
      </c>
      <c r="P210" s="77">
        <v>0.71099999999999997</v>
      </c>
      <c r="Q210" s="77">
        <v>0.71099999999999997</v>
      </c>
      <c r="R210" s="77">
        <v>0.71099999999999997</v>
      </c>
      <c r="S210" s="77">
        <v>0.71099999999999997</v>
      </c>
      <c r="T210" s="77">
        <v>0.71099999999999997</v>
      </c>
      <c r="U210" s="77">
        <v>0.71099999999999997</v>
      </c>
      <c r="V210" s="77">
        <v>0.71099999999999997</v>
      </c>
      <c r="W210" s="77">
        <v>0.71099999999999997</v>
      </c>
      <c r="X210" s="77">
        <v>0.71099999999999997</v>
      </c>
      <c r="Y210" s="77">
        <v>0.71099999999999997</v>
      </c>
      <c r="Z210" s="77">
        <v>0.71099999999999997</v>
      </c>
      <c r="AA210" s="77">
        <v>0.71099999999999997</v>
      </c>
      <c r="AB210" s="77">
        <v>0.71099999999999997</v>
      </c>
      <c r="AC210" s="77">
        <v>0.71099999999999997</v>
      </c>
      <c r="AD210" s="77">
        <v>0.71099999999999997</v>
      </c>
      <c r="AE210" s="77">
        <v>0.71099999999999997</v>
      </c>
      <c r="AF210" s="77">
        <v>0.71099999999999997</v>
      </c>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2.75" x14ac:dyDescent="0.2">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2.75" x14ac:dyDescent="0.2">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2.75" x14ac:dyDescent="0.2">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2.75" x14ac:dyDescent="0.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row r="793" spans="1:36" ht="12.75" x14ac:dyDescent="0.2">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row>
    <row r="794" spans="1:36" ht="12.75" x14ac:dyDescent="0.2">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77"/>
      <c r="AH794" s="77"/>
      <c r="AI794" s="77"/>
      <c r="AJ794" s="77"/>
    </row>
    <row r="795" spans="1:36" ht="12.75" x14ac:dyDescent="0.2">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c r="AE795" s="77"/>
      <c r="AF795" s="77"/>
      <c r="AG795" s="77"/>
      <c r="AH795" s="77"/>
      <c r="AI795" s="77"/>
      <c r="AJ795" s="77"/>
    </row>
    <row r="796" spans="1:36" ht="12.75" x14ac:dyDescent="0.2">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77"/>
      <c r="AH796" s="77"/>
      <c r="AI796" s="77"/>
      <c r="AJ796" s="77"/>
    </row>
    <row r="797" spans="1:36" ht="12.75" x14ac:dyDescent="0.2">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c r="AE797" s="77"/>
      <c r="AF797" s="77"/>
      <c r="AG797" s="77"/>
      <c r="AH797" s="77"/>
      <c r="AI797" s="77"/>
      <c r="AJ797" s="77"/>
    </row>
    <row r="798" spans="1:36" ht="12.75" x14ac:dyDescent="0.2">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c r="AE798" s="77"/>
      <c r="AF798" s="77"/>
      <c r="AG798" s="77"/>
      <c r="AH798" s="77"/>
      <c r="AI798" s="77"/>
      <c r="AJ798" s="77"/>
    </row>
    <row r="799" spans="1:36" ht="12.75" x14ac:dyDescent="0.2">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c r="AE799" s="77"/>
      <c r="AF799" s="77"/>
      <c r="AG799" s="77"/>
      <c r="AH799" s="77"/>
      <c r="AI799" s="77"/>
      <c r="AJ799" s="77"/>
    </row>
    <row r="800" spans="1:36" ht="12.75" x14ac:dyDescent="0.2">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c r="AE800" s="77"/>
      <c r="AF800" s="77"/>
      <c r="AG800" s="77"/>
      <c r="AH800" s="77"/>
      <c r="AI800" s="77"/>
      <c r="AJ800" s="77"/>
    </row>
    <row r="801" spans="1:36" ht="12.75" x14ac:dyDescent="0.2">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c r="AE801" s="77"/>
      <c r="AF801" s="77"/>
      <c r="AG801" s="77"/>
      <c r="AH801" s="77"/>
      <c r="AI801" s="77"/>
      <c r="AJ801" s="77"/>
    </row>
    <row r="802" spans="1:36" ht="12.75" x14ac:dyDescent="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c r="AE802" s="77"/>
      <c r="AF802" s="77"/>
      <c r="AG802" s="77"/>
      <c r="AH802" s="77"/>
      <c r="AI802" s="77"/>
      <c r="AJ802" s="77"/>
    </row>
    <row r="803" spans="1:36" ht="12.75" x14ac:dyDescent="0.2">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c r="AE803" s="77"/>
      <c r="AF803" s="77"/>
      <c r="AG803" s="77"/>
      <c r="AH803" s="77"/>
      <c r="AI803" s="77"/>
      <c r="AJ803"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606</v>
      </c>
      <c r="C7" t="s">
        <v>607</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608</v>
      </c>
    </row>
    <row r="8" spans="1:24" x14ac:dyDescent="0.25">
      <c r="A8" t="s">
        <v>273</v>
      </c>
      <c r="B8" t="s">
        <v>231</v>
      </c>
      <c r="C8" s="17" t="s">
        <v>518</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510</v>
      </c>
      <c r="B9" t="s">
        <v>231</v>
      </c>
      <c r="C9" s="17" t="s">
        <v>518</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511</v>
      </c>
    </row>
    <row r="10" spans="1:24" x14ac:dyDescent="0.25">
      <c r="A10" t="s">
        <v>509</v>
      </c>
      <c r="B10" t="s">
        <v>228</v>
      </c>
      <c r="C10" t="s">
        <v>519</v>
      </c>
      <c r="D10" t="s">
        <v>240</v>
      </c>
      <c r="E10" t="s">
        <v>508</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512</v>
      </c>
    </row>
    <row r="11" spans="1:24" x14ac:dyDescent="0.25">
      <c r="A11" t="s">
        <v>510</v>
      </c>
      <c r="B11" t="s">
        <v>228</v>
      </c>
      <c r="C11" t="s">
        <v>519</v>
      </c>
      <c r="D11" t="s">
        <v>240</v>
      </c>
      <c r="E11" t="s">
        <v>508</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513</v>
      </c>
    </row>
    <row r="12" spans="1:24" s="33" customFormat="1" x14ac:dyDescent="0.25">
      <c r="A12" s="33" t="s">
        <v>301</v>
      </c>
      <c r="B12" s="33" t="s">
        <v>228</v>
      </c>
      <c r="C12" s="33" t="s">
        <v>227</v>
      </c>
      <c r="D12" s="33" t="s">
        <v>240</v>
      </c>
      <c r="E12" s="33" t="s">
        <v>508</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517</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318</v>
      </c>
      <c r="B10" s="54" t="s">
        <v>43</v>
      </c>
      <c r="AG10" s="51" t="s">
        <v>620</v>
      </c>
    </row>
    <row r="11" spans="1:33" ht="15" customHeight="1" x14ac:dyDescent="0.2">
      <c r="B11" s="53" t="s">
        <v>44</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616</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615</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614</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614</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557</v>
      </c>
    </row>
    <row r="73" spans="1:33" x14ac:dyDescent="0.2">
      <c r="B73" s="38" t="s">
        <v>539</v>
      </c>
    </row>
    <row r="74" spans="1:33" ht="15" customHeight="1" x14ac:dyDescent="0.2">
      <c r="B74" s="38" t="s">
        <v>68</v>
      </c>
    </row>
    <row r="75" spans="1:33" ht="15" customHeight="1" x14ac:dyDescent="0.2">
      <c r="B75" s="38" t="s">
        <v>613</v>
      </c>
    </row>
    <row r="76" spans="1:33" ht="15" customHeight="1" x14ac:dyDescent="0.2">
      <c r="B76" s="38" t="s">
        <v>69</v>
      </c>
    </row>
    <row r="77" spans="1:33" ht="15" customHeight="1" x14ac:dyDescent="0.2">
      <c r="B77" s="38" t="s">
        <v>541</v>
      </c>
    </row>
    <row r="78" spans="1:33" ht="15" customHeight="1" x14ac:dyDescent="0.2">
      <c r="B78" s="38" t="s">
        <v>612</v>
      </c>
    </row>
    <row r="79" spans="1:33" x14ac:dyDescent="0.2">
      <c r="B79" s="38" t="s">
        <v>71</v>
      </c>
    </row>
    <row r="80" spans="1:33" ht="15" customHeight="1" x14ac:dyDescent="0.2">
      <c r="B80" s="38" t="s">
        <v>542</v>
      </c>
    </row>
    <row r="81" spans="2:2" x14ac:dyDescent="0.2">
      <c r="B81" s="38" t="s">
        <v>543</v>
      </c>
    </row>
    <row r="82" spans="2:2" ht="15" customHeight="1" x14ac:dyDescent="0.2">
      <c r="B82" s="38" t="s">
        <v>544</v>
      </c>
    </row>
    <row r="83" spans="2:2" ht="15" customHeight="1" x14ac:dyDescent="0.2">
      <c r="B83" s="38" t="s">
        <v>545</v>
      </c>
    </row>
    <row r="84" spans="2:2" ht="15" customHeight="1" x14ac:dyDescent="0.2">
      <c r="B84" s="38" t="s">
        <v>546</v>
      </c>
    </row>
    <row r="85" spans="2:2" ht="15" customHeight="1" x14ac:dyDescent="0.2">
      <c r="B85" s="38" t="s">
        <v>547</v>
      </c>
    </row>
    <row r="86" spans="2:2" ht="15" customHeight="1" x14ac:dyDescent="0.2">
      <c r="B86" s="38" t="s">
        <v>192</v>
      </c>
    </row>
    <row r="87" spans="2:2" ht="15" customHeight="1" x14ac:dyDescent="0.2">
      <c r="B87" s="38" t="s">
        <v>72</v>
      </c>
    </row>
    <row r="88" spans="2:2" ht="15" customHeight="1" x14ac:dyDescent="0.2">
      <c r="B88" s="38" t="s">
        <v>548</v>
      </c>
    </row>
    <row r="89" spans="2:2" ht="15" customHeight="1" x14ac:dyDescent="0.2">
      <c r="B89" s="38" t="s">
        <v>611</v>
      </c>
    </row>
    <row r="90" spans="2:2" ht="15" customHeight="1" x14ac:dyDescent="0.2">
      <c r="B90" s="38" t="s">
        <v>73</v>
      </c>
    </row>
    <row r="91" spans="2:2" ht="15" customHeight="1" x14ac:dyDescent="0.2">
      <c r="B91" s="38" t="s">
        <v>550</v>
      </c>
    </row>
    <row r="92" spans="2:2" x14ac:dyDescent="0.2">
      <c r="B92" s="38" t="s">
        <v>551</v>
      </c>
    </row>
    <row r="93" spans="2:2" ht="15" customHeight="1" x14ac:dyDescent="0.2">
      <c r="B93" s="38" t="s">
        <v>74</v>
      </c>
    </row>
    <row r="94" spans="2:2" ht="15" customHeight="1" x14ac:dyDescent="0.2">
      <c r="B94" s="38" t="s">
        <v>552</v>
      </c>
    </row>
    <row r="95" spans="2:2" ht="15" customHeight="1" x14ac:dyDescent="0.2">
      <c r="B95" s="38" t="s">
        <v>553</v>
      </c>
    </row>
    <row r="96" spans="2:2" ht="15" customHeight="1" x14ac:dyDescent="0.2">
      <c r="B96" s="38" t="s">
        <v>554</v>
      </c>
    </row>
    <row r="97" spans="2:33" ht="15" customHeight="1" x14ac:dyDescent="0.2">
      <c r="B97" s="38" t="s">
        <v>555</v>
      </c>
    </row>
    <row r="98" spans="2:33" ht="15" customHeight="1" x14ac:dyDescent="0.2">
      <c r="B98" s="38" t="s">
        <v>556</v>
      </c>
    </row>
    <row r="99" spans="2:33" ht="15" customHeight="1" x14ac:dyDescent="0.2">
      <c r="B99" s="38" t="s">
        <v>610</v>
      </c>
    </row>
    <row r="100" spans="2:33" ht="15" customHeight="1" x14ac:dyDescent="0.2">
      <c r="B100" s="38" t="s">
        <v>609</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616</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648</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557</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649</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540</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650</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541</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542</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543</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651</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545</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546</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547</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548</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549</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550</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551</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552</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553</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556</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652</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373</v>
      </c>
      <c r="B10" s="54" t="s">
        <v>117</v>
      </c>
      <c r="AG10" s="51" t="s">
        <v>620</v>
      </c>
    </row>
    <row r="11" spans="1:33" ht="15" customHeight="1" x14ac:dyDescent="0.2">
      <c r="B11" s="53" t="s">
        <v>118</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616</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616</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505</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629</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629</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569</v>
      </c>
    </row>
    <row r="101" spans="1:33" x14ac:dyDescent="0.2">
      <c r="B101" s="38" t="s">
        <v>558</v>
      </c>
    </row>
    <row r="102" spans="1:33" x14ac:dyDescent="0.2">
      <c r="B102" s="38" t="s">
        <v>559</v>
      </c>
    </row>
    <row r="103" spans="1:33" ht="15" customHeight="1" x14ac:dyDescent="0.2">
      <c r="B103" s="38" t="s">
        <v>560</v>
      </c>
    </row>
    <row r="104" spans="1:33" ht="15" customHeight="1" x14ac:dyDescent="0.2">
      <c r="B104" s="38" t="s">
        <v>561</v>
      </c>
    </row>
    <row r="105" spans="1:33" ht="15" customHeight="1" x14ac:dyDescent="0.2">
      <c r="B105" s="38" t="s">
        <v>562</v>
      </c>
    </row>
    <row r="106" spans="1:33" ht="15" customHeight="1" x14ac:dyDescent="0.2">
      <c r="B106" s="38" t="s">
        <v>563</v>
      </c>
    </row>
    <row r="107" spans="1:33" ht="15" customHeight="1" x14ac:dyDescent="0.2">
      <c r="B107" s="38" t="s">
        <v>164</v>
      </c>
    </row>
    <row r="108" spans="1:33" ht="15" customHeight="1" x14ac:dyDescent="0.2">
      <c r="B108" s="38" t="s">
        <v>564</v>
      </c>
    </row>
    <row r="109" spans="1:33" ht="15" customHeight="1" x14ac:dyDescent="0.2">
      <c r="B109" s="38" t="s">
        <v>76</v>
      </c>
    </row>
    <row r="110" spans="1:33" ht="15" customHeight="1" x14ac:dyDescent="0.2">
      <c r="B110" s="38" t="s">
        <v>77</v>
      </c>
    </row>
    <row r="111" spans="1:33" ht="15" customHeight="1" x14ac:dyDescent="0.2">
      <c r="B111" s="38" t="s">
        <v>565</v>
      </c>
    </row>
    <row r="112" spans="1:33" ht="15" customHeight="1" x14ac:dyDescent="0.2">
      <c r="B112" s="127" t="s">
        <v>570</v>
      </c>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spans="2:2" ht="15" customHeight="1" x14ac:dyDescent="0.2">
      <c r="B113" s="38" t="s">
        <v>566</v>
      </c>
    </row>
    <row r="114" spans="2:2" ht="15" customHeight="1" x14ac:dyDescent="0.2">
      <c r="B114" s="38" t="s">
        <v>567</v>
      </c>
    </row>
    <row r="115" spans="2:2" ht="15" customHeight="1" x14ac:dyDescent="0.2">
      <c r="B115" s="38" t="s">
        <v>568</v>
      </c>
    </row>
    <row r="116" spans="2:2" ht="15" customHeight="1" x14ac:dyDescent="0.2">
      <c r="B116" s="38" t="s">
        <v>165</v>
      </c>
    </row>
    <row r="117" spans="2:2" ht="15" customHeight="1" x14ac:dyDescent="0.2">
      <c r="B117" s="38" t="s">
        <v>555</v>
      </c>
    </row>
    <row r="118" spans="2:2" ht="15" customHeight="1" x14ac:dyDescent="0.2">
      <c r="B118" s="38" t="s">
        <v>556</v>
      </c>
    </row>
    <row r="119" spans="2:2" ht="15" customHeight="1" x14ac:dyDescent="0.2">
      <c r="B119" s="38" t="s">
        <v>628</v>
      </c>
    </row>
    <row r="120" spans="2:2" ht="15" customHeight="1" x14ac:dyDescent="0.2">
      <c r="B120" s="38" t="s">
        <v>627</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616</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616</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505</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616</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654</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654</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8" t="s">
        <v>655</v>
      </c>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58"/>
    </row>
    <row r="101" spans="1:34" ht="12" x14ac:dyDescent="0.2">
      <c r="B101" s="38" t="s">
        <v>558</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560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561</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562</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658</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659</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7" t="s">
        <v>570</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t="s">
        <v>660</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567</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568</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555</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556</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661</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662</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434</v>
      </c>
      <c r="B10" s="54" t="s">
        <v>78</v>
      </c>
      <c r="AG10" s="51" t="s">
        <v>620</v>
      </c>
    </row>
    <row r="11" spans="1:33" ht="15" customHeight="1" x14ac:dyDescent="0.2">
      <c r="B11" s="53" t="s">
        <v>79</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616</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616</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506</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635</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616</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616</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616</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616</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616</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616</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616</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616</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616</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634</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633</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632</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588</v>
      </c>
    </row>
    <row r="84" spans="2:2" ht="15" customHeight="1" x14ac:dyDescent="0.2">
      <c r="B84" s="38" t="s">
        <v>571</v>
      </c>
    </row>
    <row r="85" spans="2:2" ht="15" customHeight="1" x14ac:dyDescent="0.2">
      <c r="B85" s="38" t="s">
        <v>572</v>
      </c>
    </row>
    <row r="86" spans="2:2" ht="15" customHeight="1" x14ac:dyDescent="0.2">
      <c r="B86" s="38" t="s">
        <v>573</v>
      </c>
    </row>
    <row r="87" spans="2:2" ht="15" customHeight="1" x14ac:dyDescent="0.2">
      <c r="B87" s="38" t="s">
        <v>107</v>
      </c>
    </row>
    <row r="88" spans="2:2" ht="15" customHeight="1" x14ac:dyDescent="0.2">
      <c r="B88" s="38" t="s">
        <v>574</v>
      </c>
    </row>
    <row r="89" spans="2:2" ht="15" customHeight="1" x14ac:dyDescent="0.2">
      <c r="B89" s="38" t="s">
        <v>108</v>
      </c>
    </row>
    <row r="90" spans="2:2" ht="15" customHeight="1" x14ac:dyDescent="0.2">
      <c r="B90" s="38" t="s">
        <v>575</v>
      </c>
    </row>
    <row r="91" spans="2:2" ht="15" customHeight="1" x14ac:dyDescent="0.2">
      <c r="B91" s="38" t="s">
        <v>576</v>
      </c>
    </row>
    <row r="92" spans="2:2" x14ac:dyDescent="0.2">
      <c r="B92" s="38" t="s">
        <v>219</v>
      </c>
    </row>
    <row r="93" spans="2:2" ht="15" customHeight="1" x14ac:dyDescent="0.2">
      <c r="B93" s="38" t="s">
        <v>577</v>
      </c>
    </row>
    <row r="94" spans="2:2" ht="15" customHeight="1" x14ac:dyDescent="0.2">
      <c r="B94" s="38" t="s">
        <v>578</v>
      </c>
    </row>
    <row r="95" spans="2:2" ht="15" customHeight="1" x14ac:dyDescent="0.2">
      <c r="B95" s="38" t="s">
        <v>631</v>
      </c>
    </row>
    <row r="96" spans="2:2" ht="15" customHeight="1" x14ac:dyDescent="0.2">
      <c r="B96" s="38" t="s">
        <v>493</v>
      </c>
    </row>
    <row r="97" spans="2:33" ht="15" customHeight="1" x14ac:dyDescent="0.2">
      <c r="B97" s="38" t="s">
        <v>579</v>
      </c>
    </row>
    <row r="98" spans="2:33" ht="15" customHeight="1" x14ac:dyDescent="0.2">
      <c r="B98" s="38" t="s">
        <v>580</v>
      </c>
    </row>
    <row r="99" spans="2:33" ht="15" customHeight="1" x14ac:dyDescent="0.2">
      <c r="B99" s="38" t="s">
        <v>581</v>
      </c>
    </row>
    <row r="100" spans="2:33" ht="15" customHeight="1" x14ac:dyDescent="0.2">
      <c r="B100" s="38" t="s">
        <v>499</v>
      </c>
    </row>
    <row r="101" spans="2:33" x14ac:dyDescent="0.2">
      <c r="B101" s="38" t="s">
        <v>582</v>
      </c>
    </row>
    <row r="102" spans="2:33" x14ac:dyDescent="0.2">
      <c r="B102" s="38" t="s">
        <v>583</v>
      </c>
    </row>
    <row r="103" spans="2:33" ht="15" customHeight="1" x14ac:dyDescent="0.2">
      <c r="B103" s="38" t="s">
        <v>584</v>
      </c>
    </row>
    <row r="104" spans="2:33" ht="15" customHeight="1" x14ac:dyDescent="0.2">
      <c r="B104" s="38" t="s">
        <v>585</v>
      </c>
    </row>
    <row r="105" spans="2:33" ht="15" customHeight="1" x14ac:dyDescent="0.2">
      <c r="B105" s="38" t="s">
        <v>586</v>
      </c>
    </row>
    <row r="106" spans="2:33" ht="15" customHeight="1" x14ac:dyDescent="0.2">
      <c r="B106" s="38" t="s">
        <v>587</v>
      </c>
    </row>
    <row r="107" spans="2:33" ht="15" customHeight="1" x14ac:dyDescent="0.2">
      <c r="B107" s="38" t="s">
        <v>109</v>
      </c>
    </row>
    <row r="108" spans="2:33" ht="15" customHeight="1" x14ac:dyDescent="0.2">
      <c r="B108" s="38" t="s">
        <v>555</v>
      </c>
    </row>
    <row r="109" spans="2:33" ht="15" customHeight="1" x14ac:dyDescent="0.2">
      <c r="B109" s="38" t="s">
        <v>556</v>
      </c>
    </row>
    <row r="110" spans="2:33" ht="15" customHeight="1" x14ac:dyDescent="0.2">
      <c r="B110" s="38" t="s">
        <v>630</v>
      </c>
    </row>
    <row r="111" spans="2:33" ht="15" customHeight="1" x14ac:dyDescent="0.2">
      <c r="B111" s="38" t="s">
        <v>609</v>
      </c>
    </row>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616</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616</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506</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635</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616</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616</v>
      </c>
      <c r="AG39" s="38"/>
    </row>
    <row r="40" spans="1:33" ht="12" x14ac:dyDescent="0.2">
      <c r="A40" s="43" t="s">
        <v>456</v>
      </c>
      <c r="B40" s="66" t="s">
        <v>663</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616</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616</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616</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616</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664</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665</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8" t="s">
        <v>588</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58"/>
    </row>
    <row r="85" spans="1:34" ht="15" customHeight="1" x14ac:dyDescent="0.2">
      <c r="B85" s="38" t="s">
        <v>666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573</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668</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575</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576</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669</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578</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670</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671</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579</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580</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581</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672</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673</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584</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585</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556</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661</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7" t="s">
        <v>653</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2023-07-19T17:30:41Z</dcterms:modified>
</cp:coreProperties>
</file>