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VS\"/>
    </mc:Choice>
  </mc:AlternateContent>
  <xr:revisionPtr revIDLastSave="0" documentId="13_ncr:1_{ACDA6C5A-A488-4546-90F0-F5782A95BD1D}" xr6:coauthVersionLast="47" xr6:coauthVersionMax="47" xr10:uidLastSave="{00000000-0000-0000-0000-000000000000}"/>
  <bookViews>
    <workbookView xWindow="-19310" yWindow="730" windowWidth="19420" windowHeight="10420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P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14" l="1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C42" i="114" s="1"/>
  <c r="C46" i="114" s="1"/>
  <c r="B2" i="2" s="1"/>
  <c r="E19" i="114"/>
  <c r="F19" i="114" s="1"/>
  <c r="G19" i="114" s="1"/>
  <c r="H19" i="114" s="1"/>
  <c r="I19" i="114" s="1"/>
  <c r="J19" i="114" s="1"/>
  <c r="H42" i="114" l="1"/>
  <c r="I42" i="114" s="1"/>
  <c r="J42" i="114" s="1"/>
  <c r="K42" i="114" s="1"/>
  <c r="L42" i="114" s="1"/>
  <c r="M42" i="114" s="1"/>
  <c r="N42" i="114" s="1"/>
  <c r="O42" i="114" s="1"/>
  <c r="P42" i="114" s="1"/>
  <c r="Q42" i="114" s="1"/>
  <c r="R42" i="114" s="1"/>
  <c r="S42" i="114" s="1"/>
  <c r="T42" i="114" s="1"/>
  <c r="U42" i="114" s="1"/>
  <c r="V42" i="114" s="1"/>
  <c r="W42" i="114" s="1"/>
  <c r="X42" i="114" s="1"/>
  <c r="Y42" i="114" s="1"/>
  <c r="Z42" i="114" s="1"/>
  <c r="AA42" i="114" s="1"/>
  <c r="AB42" i="114" s="1"/>
  <c r="AC42" i="114" s="1"/>
  <c r="AD42" i="114" s="1"/>
  <c r="AE42" i="114" s="1"/>
  <c r="AF42" i="114" s="1"/>
  <c r="AF46" i="114" s="1"/>
  <c r="AE2" i="2" s="1"/>
  <c r="AE8" i="2" s="1"/>
  <c r="G42" i="114"/>
  <c r="G47" i="114" s="1"/>
  <c r="F6" i="2" s="1"/>
  <c r="C47" i="114"/>
  <c r="B6" i="2" s="1"/>
  <c r="F42" i="114"/>
  <c r="E42" i="114"/>
  <c r="D42" i="114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<sst xmlns="http://schemas.openxmlformats.org/spreadsheetml/2006/main" count="192" uniqueCount="88">
  <si>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</si>
  <si>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</si>
  <si>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</si>
  <si>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</si>
  <si>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</si>
  <si>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</si>
  <si>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</si>
  <si>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</si>
  <si>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</si>
  <si>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</si>
  <si>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</si>
  <si>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</si>
  <si>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</si>
  <si>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</si>
  <si>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</si>
  <si>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</si>
  <si>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</si>
  <si>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</si>
  <si>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</si>
  <si>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</si>
  <si>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</si>
  <si>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</si>
  <si>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</si>
  <si>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</si>
  <si>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</si>
  <si>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</si>
  <si>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</si>
  <si>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</si>
  <si>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</si>
  <si>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</si>
  <si>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</si>
  <si>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</si>
  <si>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</si>
  <si>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</si>
  <si>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</si>
  <si>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</si>
  <si>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</si>
  <si>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</si>
  <si>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</si>
  <si>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</si>
  <si>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</si>
  <si>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</si>
  <si>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</si>
  <si>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</si>
  <si>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</si>
  <si>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</si>
  <si>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</si>
  <si>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</si>
  <si>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</si>
  <si>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</si>
  <si>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</si>
  <si>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</si>
  <si>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</si>
  <si>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</si>
  <si>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</si>
  <si>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</si>
  <si>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</si>
  <si>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</si>
  <si>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</si>
  <si>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</si>
  <si>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</si>
  <si>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</si>
  <si>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</si>
  <si>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</si>
  <si>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</si>
  <si>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</si>
  <si>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</si>
  <si>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</si>
  <si>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</si>
  <si>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</si>
  <si>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</si>
  <si>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</si>
  <si>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</si>
  <si>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</si>
  <si>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</si>
  <si>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</si>
  <si>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</si>
  <si>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</si>
  <si>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</si>
  <si>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</si>
  <si>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</si>
  <si>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</si>
  <si>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</si>
  <si>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</si>
  <si>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</si>
  <si>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56% cut in our original analysis to represent FEOC restrictions</t>
  </si>
  <si>
    <t>Foreign Entities of Concern Multiplier</t>
  </si>
  <si>
    <t>BloombergNEF, MarkLines, Department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</si>
</sst>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</xdr:rowOff>
    </xdr:from>
    <xdr:to>
      <xdr:col>4</xdr:col>
      <xdr:colOff>474705</xdr:colOff>
      <xdr:row>35</xdr:row>
      <xdr:rowOff>44451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0E37F-B482-C48F-69E5-AB265CCAA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1"/>
          <a:ext cx="653260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B8" sqref="B8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9</v>
      </c>
    </row>
    <row r="3" spans="1:2" x14ac:dyDescent="0.35">
      <c r="A3" s="1" t="s">
        <v>0</v>
      </c>
      <c r="B3" s="20" t="s">
        <v>50</v>
      </c>
    </row>
    <row r="4" spans="1:2" x14ac:dyDescent="0.35">
      <c r="B4" t="s">
        <v>52</v>
      </c>
    </row>
    <row r="5" spans="1:2" x14ac:dyDescent="0.35">
      <c r="B5" s="3">
        <v>2023</v>
      </c>
    </row>
    <row r="6" spans="1:2" x14ac:dyDescent="0.35">
      <c r="B6" t="s">
        <v>51</v>
      </c>
    </row>
    <row r="7" spans="1:2" x14ac:dyDescent="0.35">
      <c r="B7" s="4"/>
    </row>
    <row r="8" spans="1:2" x14ac:dyDescent="0.35">
      <c r="B8" s="20" t="s">
        <v>86</v>
      </c>
    </row>
    <row r="9" spans="1:2" x14ac:dyDescent="0.35">
      <c r="B9" t="s">
        <v>87</v>
      </c>
    </row>
    <row r="12" spans="1:2" x14ac:dyDescent="0.35">
      <c r="B12" s="3"/>
    </row>
    <row r="14" spans="1:2" x14ac:dyDescent="0.35">
      <c r="B14" s="4"/>
    </row>
    <row r="26" spans="1:2" x14ac:dyDescent="0.35">
      <c r="B26" s="3"/>
    </row>
    <row r="28" spans="1:2" x14ac:dyDescent="0.35">
      <c r="B28" s="4"/>
    </row>
    <row r="31" spans="1:2" x14ac:dyDescent="0.35">
      <c r="A31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zoomScaleNormal="100" workbookViewId="0">
      <selection activeCell="D4" sqref="D4:M5"/>
    </sheetView>
  </sheetViews>
  <sheetFormatPr defaultColWidth="8.7265625" defaultRowHeight="14.5" x14ac:dyDescent="0.35"/>
  <cols>
    <col min="1" max="1" width="45.453125" customWidth="1"/>
    <col min="2" max="2" width="15.7265625" customWidth="1"/>
    <col min="3" max="3" width="19.1796875" customWidth="1"/>
  </cols>
  <sheetData>
    <row r="1" spans="1:31" x14ac:dyDescent="0.35">
      <c r="A1" s="1" t="s">
        <v>48</v>
      </c>
    </row>
    <row r="2" spans="1:31" x14ac:dyDescent="0.35">
      <c r="A2" t="s">
        <v>85</v>
      </c>
    </row>
    <row r="3" spans="1:31" x14ac:dyDescent="0.3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35">
      <c r="A4" s="5" t="s">
        <v>45</v>
      </c>
      <c r="B4">
        <v>2435.88</v>
      </c>
      <c r="C4">
        <v>1697.08</v>
      </c>
      <c r="D4">
        <f>D9*(1-0.56)</f>
        <v>1795.2747999999999</v>
      </c>
      <c r="E4">
        <f t="shared" ref="E4:M4" si="0">E9*(1-0.56)</f>
        <v>1761.5091999999997</v>
      </c>
      <c r="F4">
        <f t="shared" si="0"/>
        <v>1940.8883999999996</v>
      </c>
      <c r="G4">
        <f t="shared" si="0"/>
        <v>1860.8171999999997</v>
      </c>
      <c r="H4">
        <f t="shared" si="0"/>
        <v>1800.1103999999998</v>
      </c>
      <c r="I4">
        <f t="shared" si="0"/>
        <v>1803.6743999999999</v>
      </c>
      <c r="J4">
        <f t="shared" si="0"/>
        <v>1815.5235999999995</v>
      </c>
      <c r="K4">
        <f t="shared" si="0"/>
        <v>1918.0611999999996</v>
      </c>
      <c r="L4">
        <f t="shared" si="0"/>
        <v>2016.2427999999998</v>
      </c>
      <c r="M4">
        <f t="shared" si="0"/>
        <v>2035.2199999999998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5" t="s">
        <v>46</v>
      </c>
      <c r="B5">
        <v>6652.72</v>
      </c>
      <c r="C5">
        <v>3617.05</v>
      </c>
      <c r="D5">
        <f>D10*(1-0.56)</f>
        <v>1795.2747999999999</v>
      </c>
      <c r="E5">
        <f t="shared" ref="E5:M5" si="1">E10*(1-0.56)</f>
        <v>1761.5091999999997</v>
      </c>
      <c r="F5">
        <f t="shared" si="1"/>
        <v>1940.8883999999996</v>
      </c>
      <c r="G5">
        <f t="shared" si="1"/>
        <v>1860.8171999999997</v>
      </c>
      <c r="H5">
        <f t="shared" si="1"/>
        <v>1800.1103999999998</v>
      </c>
      <c r="I5">
        <f t="shared" si="1"/>
        <v>1803.6743999999999</v>
      </c>
      <c r="J5">
        <f t="shared" si="1"/>
        <v>1815.5235999999995</v>
      </c>
      <c r="K5">
        <f t="shared" si="1"/>
        <v>1918.0611999999996</v>
      </c>
      <c r="L5">
        <f t="shared" si="1"/>
        <v>2016.2427999999998</v>
      </c>
      <c r="M5">
        <f t="shared" si="1"/>
        <v>2035.2199999999998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5"/>
    </row>
    <row r="7" spans="1:31" x14ac:dyDescent="0.35">
      <c r="A7" s="5" t="s">
        <v>84</v>
      </c>
    </row>
    <row r="8" spans="1:31" x14ac:dyDescent="0.3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35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5"/>
    </row>
    <row r="12" spans="1:31" x14ac:dyDescent="0.35">
      <c r="A12" s="6" t="s">
        <v>10</v>
      </c>
    </row>
    <row r="13" spans="1:31" x14ac:dyDescent="0.35">
      <c r="A13" s="5" t="s">
        <v>11</v>
      </c>
    </row>
    <row r="14" spans="1:31" x14ac:dyDescent="0.35">
      <c r="A14" s="5" t="s">
        <v>12</v>
      </c>
    </row>
    <row r="15" spans="1:31" x14ac:dyDescent="0.35">
      <c r="A15" s="7" t="s">
        <v>13</v>
      </c>
      <c r="B15" s="7"/>
    </row>
    <row r="16" spans="1:31" x14ac:dyDescent="0.35">
      <c r="A16" s="8" t="s">
        <v>14</v>
      </c>
      <c r="B16" s="8"/>
      <c r="C16" s="9" t="s">
        <v>15</v>
      </c>
    </row>
    <row r="17" spans="1:18" x14ac:dyDescent="0.35">
      <c r="A17" s="8" t="s">
        <v>16</v>
      </c>
      <c r="B17" s="8"/>
      <c r="C17" s="9" t="s">
        <v>17</v>
      </c>
    </row>
    <row r="18" spans="1:18" x14ac:dyDescent="0.35">
      <c r="A18" s="8" t="s">
        <v>18</v>
      </c>
      <c r="B18" s="8"/>
    </row>
    <row r="19" spans="1:18" x14ac:dyDescent="0.35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35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35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35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35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35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35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35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35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35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35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35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35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35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35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35">
      <c r="A34" s="8" t="s">
        <v>42</v>
      </c>
      <c r="B34" s="8">
        <v>329.5</v>
      </c>
    </row>
    <row r="35" spans="1:32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35">
      <c r="A36" s="15" t="s">
        <v>43</v>
      </c>
    </row>
    <row r="37" spans="1:32" x14ac:dyDescent="0.35">
      <c r="A37" s="5"/>
    </row>
    <row r="38" spans="1:32" x14ac:dyDescent="0.35">
      <c r="A38" s="5" t="s">
        <v>49</v>
      </c>
      <c r="B38">
        <v>0.78500000000000003</v>
      </c>
    </row>
    <row r="39" spans="1:32" x14ac:dyDescent="0.35">
      <c r="A39" s="5"/>
    </row>
    <row r="40" spans="1:32" x14ac:dyDescent="0.35">
      <c r="A40" s="5" t="s">
        <v>47</v>
      </c>
    </row>
    <row r="41" spans="1:32" x14ac:dyDescent="0.35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35">
      <c r="C42" s="5">
        <f t="shared" ref="C42:H42" si="3">SUMPRODUCT(E20:E33,$B$20:$B$33)/SUM($B$20:$B$33)*$B$38</f>
        <v>600.15334597875574</v>
      </c>
      <c r="D42" s="5">
        <f t="shared" si="3"/>
        <v>576.45146813353574</v>
      </c>
      <c r="E42" s="5">
        <f t="shared" si="3"/>
        <v>576.45146813353574</v>
      </c>
      <c r="F42" s="5">
        <f t="shared" si="3"/>
        <v>568.32511001517457</v>
      </c>
      <c r="G42" s="5">
        <f t="shared" si="3"/>
        <v>568.32511001517457</v>
      </c>
      <c r="H42" s="5">
        <f t="shared" si="3"/>
        <v>568.32511001517457</v>
      </c>
      <c r="I42" s="5">
        <f>H42</f>
        <v>568.32511001517457</v>
      </c>
      <c r="J42" s="5">
        <f t="shared" ref="J42:AF42" si="4">I42</f>
        <v>568.32511001517457</v>
      </c>
      <c r="K42" s="5">
        <f t="shared" si="4"/>
        <v>568.32511001517457</v>
      </c>
      <c r="L42" s="5">
        <f t="shared" si="4"/>
        <v>568.32511001517457</v>
      </c>
      <c r="M42" s="5">
        <f t="shared" si="4"/>
        <v>568.32511001517457</v>
      </c>
      <c r="N42" s="5">
        <f t="shared" si="4"/>
        <v>568.32511001517457</v>
      </c>
      <c r="O42" s="5">
        <f t="shared" si="4"/>
        <v>568.32511001517457</v>
      </c>
      <c r="P42" s="5">
        <f t="shared" si="4"/>
        <v>568.32511001517457</v>
      </c>
      <c r="Q42" s="5">
        <f t="shared" si="4"/>
        <v>568.32511001517457</v>
      </c>
      <c r="R42" s="5">
        <f t="shared" si="4"/>
        <v>568.32511001517457</v>
      </c>
      <c r="S42" s="5">
        <f t="shared" si="4"/>
        <v>568.32511001517457</v>
      </c>
      <c r="T42" s="5">
        <f t="shared" si="4"/>
        <v>568.32511001517457</v>
      </c>
      <c r="U42" s="5">
        <f t="shared" si="4"/>
        <v>568.32511001517457</v>
      </c>
      <c r="V42" s="5">
        <f t="shared" si="4"/>
        <v>568.32511001517457</v>
      </c>
      <c r="W42" s="5">
        <f t="shared" si="4"/>
        <v>568.32511001517457</v>
      </c>
      <c r="X42" s="5">
        <f t="shared" si="4"/>
        <v>568.32511001517457</v>
      </c>
      <c r="Y42" s="5">
        <f t="shared" si="4"/>
        <v>568.32511001517457</v>
      </c>
      <c r="Z42" s="5">
        <f t="shared" si="4"/>
        <v>568.32511001517457</v>
      </c>
      <c r="AA42" s="5">
        <f t="shared" si="4"/>
        <v>568.32511001517457</v>
      </c>
      <c r="AB42" s="5">
        <f t="shared" si="4"/>
        <v>568.32511001517457</v>
      </c>
      <c r="AC42" s="5">
        <f t="shared" si="4"/>
        <v>568.32511001517457</v>
      </c>
      <c r="AD42" s="5">
        <f t="shared" si="4"/>
        <v>568.32511001517457</v>
      </c>
      <c r="AE42" s="5">
        <f t="shared" si="4"/>
        <v>568.32511001517457</v>
      </c>
      <c r="AF42" s="5">
        <f t="shared" si="4"/>
        <v>568.32511001517457</v>
      </c>
    </row>
    <row r="43" spans="1:32" x14ac:dyDescent="0.35">
      <c r="A43" s="5"/>
    </row>
    <row r="44" spans="1:32" x14ac:dyDescent="0.35">
      <c r="A44" s="5" t="s">
        <v>44</v>
      </c>
    </row>
    <row r="45" spans="1:32" x14ac:dyDescent="0.35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35">
      <c r="A46" s="5" t="s">
        <v>45</v>
      </c>
      <c r="B46" s="5"/>
      <c r="C46" s="5">
        <f t="shared" ref="C46:AF46" si="5">B4+C42</f>
        <v>3036.0333459787557</v>
      </c>
      <c r="D46" s="5">
        <f t="shared" si="5"/>
        <v>2273.5314681335358</v>
      </c>
      <c r="E46" s="5">
        <f t="shared" si="5"/>
        <v>2371.7262681335355</v>
      </c>
      <c r="F46" s="5">
        <f t="shared" si="5"/>
        <v>2329.8343100151742</v>
      </c>
      <c r="G46" s="5">
        <f t="shared" si="5"/>
        <v>2509.2135100151741</v>
      </c>
      <c r="H46" s="5">
        <f t="shared" si="5"/>
        <v>2429.1423100151742</v>
      </c>
      <c r="I46" s="5">
        <f t="shared" si="5"/>
        <v>2368.4355100151743</v>
      </c>
      <c r="J46" s="5">
        <f t="shared" si="5"/>
        <v>2371.9995100151746</v>
      </c>
      <c r="K46" s="5">
        <f t="shared" si="5"/>
        <v>2383.8487100151742</v>
      </c>
      <c r="L46" s="5">
        <f t="shared" si="5"/>
        <v>2486.3863100151743</v>
      </c>
      <c r="M46" s="5">
        <f t="shared" si="5"/>
        <v>2584.5679100151742</v>
      </c>
      <c r="N46" s="5">
        <f t="shared" si="5"/>
        <v>2603.5451100151745</v>
      </c>
      <c r="O46" s="5">
        <f t="shared" si="5"/>
        <v>568.32511001517457</v>
      </c>
      <c r="P46" s="5">
        <f t="shared" si="5"/>
        <v>568.32511001517457</v>
      </c>
      <c r="Q46" s="5">
        <f t="shared" si="5"/>
        <v>568.32511001517457</v>
      </c>
      <c r="R46" s="5">
        <f t="shared" si="5"/>
        <v>568.32511001517457</v>
      </c>
      <c r="S46" s="5">
        <f t="shared" si="5"/>
        <v>568.32511001517457</v>
      </c>
      <c r="T46" s="5">
        <f t="shared" si="5"/>
        <v>568.32511001517457</v>
      </c>
      <c r="U46" s="5">
        <f t="shared" si="5"/>
        <v>568.32511001517457</v>
      </c>
      <c r="V46" s="5">
        <f t="shared" si="5"/>
        <v>568.32511001517457</v>
      </c>
      <c r="W46" s="5">
        <f t="shared" si="5"/>
        <v>568.32511001517457</v>
      </c>
      <c r="X46" s="5">
        <f t="shared" si="5"/>
        <v>568.32511001517457</v>
      </c>
      <c r="Y46" s="5">
        <f t="shared" si="5"/>
        <v>568.32511001517457</v>
      </c>
      <c r="Z46" s="5">
        <f t="shared" si="5"/>
        <v>568.32511001517457</v>
      </c>
      <c r="AA46" s="5">
        <f t="shared" si="5"/>
        <v>568.32511001517457</v>
      </c>
      <c r="AB46" s="5">
        <f t="shared" si="5"/>
        <v>568.32511001517457</v>
      </c>
      <c r="AC46" s="5">
        <f t="shared" si="5"/>
        <v>568.32511001517457</v>
      </c>
      <c r="AD46" s="5">
        <f t="shared" si="5"/>
        <v>568.32511001517457</v>
      </c>
      <c r="AE46" s="5">
        <f t="shared" si="5"/>
        <v>568.32511001517457</v>
      </c>
      <c r="AF46" s="5">
        <f t="shared" si="5"/>
        <v>568.32511001517457</v>
      </c>
    </row>
    <row r="47" spans="1:32" x14ac:dyDescent="0.35">
      <c r="A47" s="5" t="s">
        <v>46</v>
      </c>
      <c r="C47" s="5">
        <f t="shared" ref="C47:AF47" si="6">B5+C42</f>
        <v>7252.8733459787563</v>
      </c>
      <c r="D47" s="5">
        <f t="shared" si="6"/>
        <v>4193.501468133536</v>
      </c>
      <c r="E47" s="5">
        <f t="shared" si="6"/>
        <v>2371.7262681335355</v>
      </c>
      <c r="F47" s="5">
        <f t="shared" si="6"/>
        <v>2329.8343100151742</v>
      </c>
      <c r="G47" s="5">
        <f t="shared" si="6"/>
        <v>2509.2135100151741</v>
      </c>
      <c r="H47" s="5">
        <f t="shared" si="6"/>
        <v>2429.1423100151742</v>
      </c>
      <c r="I47" s="5">
        <f t="shared" si="6"/>
        <v>2368.4355100151743</v>
      </c>
      <c r="J47" s="5">
        <f t="shared" si="6"/>
        <v>2371.9995100151746</v>
      </c>
      <c r="K47" s="5">
        <f t="shared" si="6"/>
        <v>2383.8487100151742</v>
      </c>
      <c r="L47" s="5">
        <f t="shared" si="6"/>
        <v>2486.3863100151743</v>
      </c>
      <c r="M47" s="5">
        <f t="shared" si="6"/>
        <v>2584.5679100151742</v>
      </c>
      <c r="N47" s="5">
        <f t="shared" si="6"/>
        <v>2603.5451100151745</v>
      </c>
      <c r="O47" s="5">
        <f t="shared" si="6"/>
        <v>568.32511001517457</v>
      </c>
      <c r="P47" s="5">
        <f t="shared" si="6"/>
        <v>568.32511001517457</v>
      </c>
      <c r="Q47" s="5">
        <f t="shared" si="6"/>
        <v>568.32511001517457</v>
      </c>
      <c r="R47" s="5">
        <f t="shared" si="6"/>
        <v>568.32511001517457</v>
      </c>
      <c r="S47" s="5">
        <f t="shared" si="6"/>
        <v>568.32511001517457</v>
      </c>
      <c r="T47" s="5">
        <f t="shared" si="6"/>
        <v>568.32511001517457</v>
      </c>
      <c r="U47" s="5">
        <f t="shared" si="6"/>
        <v>568.32511001517457</v>
      </c>
      <c r="V47" s="5">
        <f t="shared" si="6"/>
        <v>568.32511001517457</v>
      </c>
      <c r="W47" s="5">
        <f t="shared" si="6"/>
        <v>568.32511001517457</v>
      </c>
      <c r="X47" s="5">
        <f t="shared" si="6"/>
        <v>568.32511001517457</v>
      </c>
      <c r="Y47" s="5">
        <f t="shared" si="6"/>
        <v>568.32511001517457</v>
      </c>
      <c r="Z47" s="5">
        <f t="shared" si="6"/>
        <v>568.32511001517457</v>
      </c>
      <c r="AA47" s="5">
        <f t="shared" si="6"/>
        <v>568.32511001517457</v>
      </c>
      <c r="AB47" s="5">
        <f t="shared" si="6"/>
        <v>568.32511001517457</v>
      </c>
      <c r="AC47" s="5">
        <f t="shared" si="6"/>
        <v>568.32511001517457</v>
      </c>
      <c r="AD47" s="5">
        <f t="shared" si="6"/>
        <v>568.32511001517457</v>
      </c>
      <c r="AE47" s="5">
        <f t="shared" si="6"/>
        <v>568.32511001517457</v>
      </c>
      <c r="AF47" s="5">
        <f t="shared" si="6"/>
        <v>568.32511001517457</v>
      </c>
    </row>
    <row r="59" spans="2:12" x14ac:dyDescent="0.35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>
      <selection activeCell="G23" sqref="G23"/>
    </sheetView>
  </sheetViews>
  <sheetFormatPr defaultColWidth="12.54296875" defaultRowHeight="15.75" customHeight="1" x14ac:dyDescent="0.3"/>
  <cols>
    <col min="1" max="1" width="51.81640625" style="23" customWidth="1"/>
    <col min="2" max="2" width="12.7265625" style="23" bestFit="1" customWidth="1"/>
    <col min="3" max="3" width="12.26953125" style="23" customWidth="1"/>
    <col min="4" max="4" width="9.54296875" style="23" customWidth="1"/>
    <col min="5" max="38" width="7.54296875" style="23" customWidth="1"/>
    <col min="39" max="16384" width="12.54296875" style="23"/>
  </cols>
  <sheetData>
    <row r="1" spans="1:38" ht="14.25" customHeight="1" x14ac:dyDescent="0.35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4.5" x14ac:dyDescent="0.35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5" x14ac:dyDescent="0.35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35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" x14ac:dyDescent="0.3">
      <c r="A7" s="26" t="s">
        <v>78</v>
      </c>
      <c r="B7" s="27">
        <f>B4*$B$16*$B$14</f>
        <v>27004</v>
      </c>
    </row>
    <row r="8" spans="1:38" ht="13" x14ac:dyDescent="0.3">
      <c r="A8" s="26" t="s">
        <v>79</v>
      </c>
      <c r="B8" s="27">
        <f>B4*B14</f>
        <v>31400</v>
      </c>
    </row>
    <row r="9" spans="1:38" ht="13" x14ac:dyDescent="0.3">
      <c r="A9" s="26"/>
      <c r="B9" s="27"/>
    </row>
    <row r="10" spans="1:38" ht="15.75" customHeight="1" x14ac:dyDescent="0.3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3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35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" x14ac:dyDescent="0.3">
      <c r="A14" s="26" t="s">
        <v>55</v>
      </c>
      <c r="B14" s="26">
        <v>0.78500000000000003</v>
      </c>
    </row>
    <row r="15" spans="1:38" ht="13" x14ac:dyDescent="0.3">
      <c r="A15" s="26"/>
    </row>
    <row r="16" spans="1:38" ht="13" x14ac:dyDescent="0.3">
      <c r="A16" s="26" t="s">
        <v>56</v>
      </c>
      <c r="B16" s="26">
        <v>0.86</v>
      </c>
    </row>
    <row r="17" spans="1:33" ht="13" x14ac:dyDescent="0.3">
      <c r="A17" s="26"/>
    </row>
    <row r="18" spans="1:33" ht="13" x14ac:dyDescent="0.3"/>
    <row r="19" spans="1:33" ht="13" x14ac:dyDescent="0.3">
      <c r="A19" s="26" t="s">
        <v>57</v>
      </c>
    </row>
    <row r="20" spans="1:33" ht="13" x14ac:dyDescent="0.3">
      <c r="A20" s="26" t="s">
        <v>58</v>
      </c>
    </row>
    <row r="21" spans="1:33" ht="13" x14ac:dyDescent="0.3"/>
    <row r="22" spans="1:33" ht="39" x14ac:dyDescent="0.3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26" x14ac:dyDescent="0.3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26" x14ac:dyDescent="0.3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26" x14ac:dyDescent="0.3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3" x14ac:dyDescent="0.3"/>
    <row r="27" spans="1:33" ht="13" x14ac:dyDescent="0.3">
      <c r="A27" s="26" t="s">
        <v>69</v>
      </c>
    </row>
    <row r="28" spans="1:33" ht="13" x14ac:dyDescent="0.3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" x14ac:dyDescent="0.3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" x14ac:dyDescent="0.3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" x14ac:dyDescent="0.3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" x14ac:dyDescent="0.3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" x14ac:dyDescent="0.3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" x14ac:dyDescent="0.3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" x14ac:dyDescent="0.3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" x14ac:dyDescent="0.3"/>
    <row r="38" spans="1:32" ht="13" x14ac:dyDescent="0.3"/>
    <row r="39" spans="1:32" ht="13" x14ac:dyDescent="0.3"/>
    <row r="40" spans="1:32" ht="13" x14ac:dyDescent="0.3"/>
    <row r="41" spans="1:32" ht="13" x14ac:dyDescent="0.3"/>
    <row r="42" spans="1:32" ht="13" x14ac:dyDescent="0.3"/>
    <row r="43" spans="1:32" ht="13" x14ac:dyDescent="0.3"/>
    <row r="44" spans="1:32" ht="13" x14ac:dyDescent="0.3"/>
    <row r="45" spans="1:32" ht="13" x14ac:dyDescent="0.3"/>
    <row r="46" spans="1:32" ht="13" x14ac:dyDescent="0.3"/>
    <row r="47" spans="1:32" ht="13" x14ac:dyDescent="0.3"/>
    <row r="48" spans="1:32" ht="13" x14ac:dyDescent="0.3"/>
    <row r="49" ht="13" x14ac:dyDescent="0.3"/>
    <row r="50" ht="13" x14ac:dyDescent="0.3"/>
    <row r="51" ht="13" x14ac:dyDescent="0.3"/>
    <row r="52" ht="13" x14ac:dyDescent="0.3"/>
    <row r="53" ht="13" x14ac:dyDescent="0.3"/>
    <row r="54" ht="13" x14ac:dyDescent="0.3"/>
    <row r="55" ht="13" x14ac:dyDescent="0.3"/>
    <row r="56" ht="13" x14ac:dyDescent="0.3"/>
    <row r="57" ht="13" x14ac:dyDescent="0.3"/>
    <row r="58" ht="13" x14ac:dyDescent="0.3"/>
    <row r="59" ht="13" x14ac:dyDescent="0.3"/>
    <row r="60" ht="13" x14ac:dyDescent="0.3"/>
    <row r="61" ht="13" x14ac:dyDescent="0.3"/>
    <row r="62" ht="13" x14ac:dyDescent="0.3"/>
    <row r="63" ht="13" x14ac:dyDescent="0.3"/>
    <row r="64" ht="13" x14ac:dyDescent="0.3"/>
    <row r="65" ht="13" x14ac:dyDescent="0.3"/>
    <row r="66" ht="13" x14ac:dyDescent="0.3"/>
    <row r="67" ht="13" x14ac:dyDescent="0.3"/>
    <row r="68" ht="13" x14ac:dyDescent="0.3"/>
    <row r="69" ht="13" x14ac:dyDescent="0.3"/>
    <row r="70" ht="13" x14ac:dyDescent="0.3"/>
    <row r="71" ht="13" x14ac:dyDescent="0.3"/>
    <row r="72" ht="13" x14ac:dyDescent="0.3"/>
    <row r="73" ht="13" x14ac:dyDescent="0.3"/>
    <row r="74" ht="13" x14ac:dyDescent="0.3"/>
    <row r="75" ht="13" x14ac:dyDescent="0.3"/>
    <row r="76" ht="13" x14ac:dyDescent="0.3"/>
    <row r="77" ht="13" x14ac:dyDescent="0.3"/>
    <row r="78" ht="13" x14ac:dyDescent="0.3"/>
    <row r="79" ht="13" x14ac:dyDescent="0.3"/>
    <row r="80" ht="13" x14ac:dyDescent="0.3"/>
    <row r="81" ht="13" x14ac:dyDescent="0.3"/>
    <row r="82" ht="13" x14ac:dyDescent="0.3"/>
    <row r="83" ht="13" x14ac:dyDescent="0.3"/>
    <row r="84" ht="13" x14ac:dyDescent="0.3"/>
    <row r="85" ht="13" x14ac:dyDescent="0.3"/>
    <row r="86" ht="13" x14ac:dyDescent="0.3"/>
    <row r="87" ht="13" x14ac:dyDescent="0.3"/>
    <row r="88" ht="13" x14ac:dyDescent="0.3"/>
    <row r="89" ht="13" x14ac:dyDescent="0.3"/>
    <row r="90" ht="13" x14ac:dyDescent="0.3"/>
    <row r="91" ht="13" x14ac:dyDescent="0.3"/>
    <row r="92" ht="13" x14ac:dyDescent="0.3"/>
    <row r="93" ht="13" x14ac:dyDescent="0.3"/>
    <row r="94" ht="13" x14ac:dyDescent="0.3"/>
    <row r="95" ht="13" x14ac:dyDescent="0.3"/>
    <row r="96" ht="13" x14ac:dyDescent="0.3"/>
    <row r="97" ht="13" x14ac:dyDescent="0.3"/>
    <row r="98" ht="13" x14ac:dyDescent="0.3"/>
    <row r="99" ht="13" x14ac:dyDescent="0.3"/>
    <row r="100" ht="13" x14ac:dyDescent="0.3"/>
    <row r="101" ht="13" x14ac:dyDescent="0.3"/>
    <row r="102" ht="13" x14ac:dyDescent="0.3"/>
    <row r="103" ht="13" x14ac:dyDescent="0.3"/>
    <row r="104" ht="13" x14ac:dyDescent="0.3"/>
    <row r="105" ht="13" x14ac:dyDescent="0.3"/>
    <row r="106" ht="13" x14ac:dyDescent="0.3"/>
    <row r="107" ht="13" x14ac:dyDescent="0.3"/>
    <row r="108" ht="13" x14ac:dyDescent="0.3"/>
    <row r="109" ht="13" x14ac:dyDescent="0.3"/>
    <row r="110" ht="13" x14ac:dyDescent="0.3"/>
    <row r="111" ht="13" x14ac:dyDescent="0.3"/>
    <row r="112" ht="13" x14ac:dyDescent="0.3"/>
    <row r="113" ht="13" x14ac:dyDescent="0.3"/>
    <row r="114" ht="13" x14ac:dyDescent="0.3"/>
    <row r="115" ht="13" x14ac:dyDescent="0.3"/>
    <row r="116" ht="13" x14ac:dyDescent="0.3"/>
    <row r="117" ht="13" x14ac:dyDescent="0.3"/>
    <row r="118" ht="13" x14ac:dyDescent="0.3"/>
    <row r="119" ht="13" x14ac:dyDescent="0.3"/>
    <row r="120" ht="13" x14ac:dyDescent="0.3"/>
    <row r="121" ht="13" x14ac:dyDescent="0.3"/>
    <row r="122" ht="13" x14ac:dyDescent="0.3"/>
    <row r="123" ht="13" x14ac:dyDescent="0.3"/>
    <row r="124" ht="13" x14ac:dyDescent="0.3"/>
    <row r="125" ht="13" x14ac:dyDescent="0.3"/>
    <row r="126" ht="13" x14ac:dyDescent="0.3"/>
    <row r="127" ht="13" x14ac:dyDescent="0.3"/>
    <row r="128" ht="13" x14ac:dyDescent="0.3"/>
    <row r="129" ht="13" x14ac:dyDescent="0.3"/>
    <row r="130" ht="13" x14ac:dyDescent="0.3"/>
    <row r="131" ht="13" x14ac:dyDescent="0.3"/>
    <row r="132" ht="13" x14ac:dyDescent="0.3"/>
    <row r="133" ht="13" x14ac:dyDescent="0.3"/>
    <row r="134" ht="13" x14ac:dyDescent="0.3"/>
    <row r="135" ht="13" x14ac:dyDescent="0.3"/>
    <row r="136" ht="13" x14ac:dyDescent="0.3"/>
    <row r="137" ht="13" x14ac:dyDescent="0.3"/>
    <row r="138" ht="13" x14ac:dyDescent="0.3"/>
    <row r="139" ht="13" x14ac:dyDescent="0.3"/>
    <row r="140" ht="13" x14ac:dyDescent="0.3"/>
    <row r="141" ht="13" x14ac:dyDescent="0.3"/>
    <row r="142" ht="13" x14ac:dyDescent="0.3"/>
    <row r="143" ht="13" x14ac:dyDescent="0.3"/>
    <row r="144" ht="13" x14ac:dyDescent="0.3"/>
    <row r="145" ht="13" x14ac:dyDescent="0.3"/>
    <row r="146" ht="13" x14ac:dyDescent="0.3"/>
    <row r="147" ht="13" x14ac:dyDescent="0.3"/>
    <row r="148" ht="13" x14ac:dyDescent="0.3"/>
    <row r="149" ht="13" x14ac:dyDescent="0.3"/>
    <row r="150" ht="13" x14ac:dyDescent="0.3"/>
    <row r="151" ht="13" x14ac:dyDescent="0.3"/>
    <row r="152" ht="13" x14ac:dyDescent="0.3"/>
    <row r="153" ht="13" x14ac:dyDescent="0.3"/>
    <row r="154" ht="13" x14ac:dyDescent="0.3"/>
    <row r="155" ht="13" x14ac:dyDescent="0.3"/>
    <row r="156" ht="13" x14ac:dyDescent="0.3"/>
    <row r="157" ht="13" x14ac:dyDescent="0.3"/>
    <row r="158" ht="13" x14ac:dyDescent="0.3"/>
    <row r="159" ht="13" x14ac:dyDescent="0.3"/>
    <row r="160" ht="13" x14ac:dyDescent="0.3"/>
    <row r="161" ht="13" x14ac:dyDescent="0.3"/>
    <row r="162" ht="13" x14ac:dyDescent="0.3"/>
    <row r="163" ht="13" x14ac:dyDescent="0.3"/>
    <row r="164" ht="13" x14ac:dyDescent="0.3"/>
    <row r="165" ht="13" x14ac:dyDescent="0.3"/>
    <row r="166" ht="13" x14ac:dyDescent="0.3"/>
    <row r="167" ht="13" x14ac:dyDescent="0.3"/>
    <row r="168" ht="13" x14ac:dyDescent="0.3"/>
    <row r="169" ht="13" x14ac:dyDescent="0.3"/>
    <row r="170" ht="13" x14ac:dyDescent="0.3"/>
    <row r="171" ht="13" x14ac:dyDescent="0.3"/>
    <row r="172" ht="13" x14ac:dyDescent="0.3"/>
    <row r="173" ht="13" x14ac:dyDescent="0.3"/>
    <row r="174" ht="13" x14ac:dyDescent="0.3"/>
    <row r="175" ht="13" x14ac:dyDescent="0.3"/>
    <row r="176" ht="13" x14ac:dyDescent="0.3"/>
    <row r="177" ht="13" x14ac:dyDescent="0.3"/>
    <row r="178" ht="13" x14ac:dyDescent="0.3"/>
    <row r="179" ht="13" x14ac:dyDescent="0.3"/>
    <row r="180" ht="13" x14ac:dyDescent="0.3"/>
    <row r="181" ht="13" x14ac:dyDescent="0.3"/>
    <row r="182" ht="13" x14ac:dyDescent="0.3"/>
    <row r="183" ht="13" x14ac:dyDescent="0.3"/>
    <row r="184" ht="13" x14ac:dyDescent="0.3"/>
    <row r="185" ht="13" x14ac:dyDescent="0.3"/>
    <row r="186" ht="13" x14ac:dyDescent="0.3"/>
    <row r="187" ht="13" x14ac:dyDescent="0.3"/>
    <row r="188" ht="13" x14ac:dyDescent="0.3"/>
    <row r="189" ht="13" x14ac:dyDescent="0.3"/>
    <row r="190" ht="13" x14ac:dyDescent="0.3"/>
    <row r="191" ht="13" x14ac:dyDescent="0.3"/>
    <row r="192" ht="13" x14ac:dyDescent="0.3"/>
    <row r="193" ht="13" x14ac:dyDescent="0.3"/>
    <row r="194" ht="13" x14ac:dyDescent="0.3"/>
    <row r="195" ht="13" x14ac:dyDescent="0.3"/>
    <row r="196" ht="13" x14ac:dyDescent="0.3"/>
    <row r="197" ht="13" x14ac:dyDescent="0.3"/>
    <row r="198" ht="13" x14ac:dyDescent="0.3"/>
    <row r="199" ht="13" x14ac:dyDescent="0.3"/>
    <row r="200" ht="13" x14ac:dyDescent="0.3"/>
    <row r="201" ht="13" x14ac:dyDescent="0.3"/>
    <row r="202" ht="13" x14ac:dyDescent="0.3"/>
    <row r="203" ht="13" x14ac:dyDescent="0.3"/>
    <row r="204" ht="13" x14ac:dyDescent="0.3"/>
    <row r="205" ht="13" x14ac:dyDescent="0.3"/>
    <row r="206" ht="13" x14ac:dyDescent="0.3"/>
    <row r="207" ht="13" x14ac:dyDescent="0.3"/>
    <row r="208" ht="13" x14ac:dyDescent="0.3"/>
    <row r="209" ht="13" x14ac:dyDescent="0.3"/>
    <row r="210" ht="13" x14ac:dyDescent="0.3"/>
    <row r="211" ht="13" x14ac:dyDescent="0.3"/>
    <row r="212" ht="13" x14ac:dyDescent="0.3"/>
    <row r="213" ht="13" x14ac:dyDescent="0.3"/>
    <row r="214" ht="13" x14ac:dyDescent="0.3"/>
    <row r="215" ht="13" x14ac:dyDescent="0.3"/>
    <row r="216" ht="13" x14ac:dyDescent="0.3"/>
    <row r="217" ht="13" x14ac:dyDescent="0.3"/>
    <row r="218" ht="13" x14ac:dyDescent="0.3"/>
    <row r="219" ht="13" x14ac:dyDescent="0.3"/>
    <row r="220" ht="13" x14ac:dyDescent="0.3"/>
    <row r="221" ht="13" x14ac:dyDescent="0.3"/>
    <row r="222" ht="13" x14ac:dyDescent="0.3"/>
    <row r="223" ht="13" x14ac:dyDescent="0.3"/>
    <row r="224" ht="13" x14ac:dyDescent="0.3"/>
    <row r="225" ht="13" x14ac:dyDescent="0.3"/>
    <row r="226" ht="13" x14ac:dyDescent="0.3"/>
    <row r="227" ht="13" x14ac:dyDescent="0.3"/>
    <row r="228" ht="13" x14ac:dyDescent="0.3"/>
    <row r="229" ht="13" x14ac:dyDescent="0.3"/>
    <row r="230" ht="13" x14ac:dyDescent="0.3"/>
    <row r="231" ht="13" x14ac:dyDescent="0.3"/>
    <row r="232" ht="13" x14ac:dyDescent="0.3"/>
    <row r="233" ht="13" x14ac:dyDescent="0.3"/>
    <row r="234" ht="13" x14ac:dyDescent="0.3"/>
    <row r="235" ht="13" x14ac:dyDescent="0.3"/>
    <row r="236" ht="13" x14ac:dyDescent="0.3"/>
    <row r="237" ht="13" x14ac:dyDescent="0.3"/>
    <row r="238" ht="13" x14ac:dyDescent="0.3"/>
    <row r="239" ht="13" x14ac:dyDescent="0.3"/>
    <row r="240" ht="13" x14ac:dyDescent="0.3"/>
    <row r="241" ht="13" x14ac:dyDescent="0.3"/>
    <row r="242" ht="13" x14ac:dyDescent="0.3"/>
    <row r="243" ht="13" x14ac:dyDescent="0.3"/>
    <row r="244" ht="13" x14ac:dyDescent="0.3"/>
    <row r="245" ht="13" x14ac:dyDescent="0.3"/>
    <row r="246" ht="13" x14ac:dyDescent="0.3"/>
    <row r="247" ht="13" x14ac:dyDescent="0.3"/>
    <row r="248" ht="13" x14ac:dyDescent="0.3"/>
    <row r="249" ht="13" x14ac:dyDescent="0.3"/>
    <row r="250" ht="13" x14ac:dyDescent="0.3"/>
    <row r="251" ht="13" x14ac:dyDescent="0.3"/>
    <row r="252" ht="13" x14ac:dyDescent="0.3"/>
    <row r="253" ht="13" x14ac:dyDescent="0.3"/>
    <row r="254" ht="13" x14ac:dyDescent="0.3"/>
    <row r="255" ht="13" x14ac:dyDescent="0.3"/>
    <row r="256" ht="13" x14ac:dyDescent="0.3"/>
    <row r="257" ht="13" x14ac:dyDescent="0.3"/>
    <row r="258" ht="13" x14ac:dyDescent="0.3"/>
    <row r="259" ht="13" x14ac:dyDescent="0.3"/>
    <row r="260" ht="13" x14ac:dyDescent="0.3"/>
    <row r="261" ht="13" x14ac:dyDescent="0.3"/>
    <row r="262" ht="13" x14ac:dyDescent="0.3"/>
    <row r="263" ht="13" x14ac:dyDescent="0.3"/>
    <row r="264" ht="13" x14ac:dyDescent="0.3"/>
    <row r="265" ht="13" x14ac:dyDescent="0.3"/>
    <row r="266" ht="13" x14ac:dyDescent="0.3"/>
    <row r="267" ht="13" x14ac:dyDescent="0.3"/>
    <row r="268" ht="13" x14ac:dyDescent="0.3"/>
    <row r="269" ht="13" x14ac:dyDescent="0.3"/>
    <row r="270" ht="13" x14ac:dyDescent="0.3"/>
    <row r="271" ht="13" x14ac:dyDescent="0.3"/>
    <row r="272" ht="13" x14ac:dyDescent="0.3"/>
    <row r="273" ht="13" x14ac:dyDescent="0.3"/>
    <row r="274" ht="13" x14ac:dyDescent="0.3"/>
    <row r="275" ht="13" x14ac:dyDescent="0.3"/>
    <row r="276" ht="13" x14ac:dyDescent="0.3"/>
    <row r="277" ht="13" x14ac:dyDescent="0.3"/>
    <row r="278" ht="13" x14ac:dyDescent="0.3"/>
    <row r="279" ht="13" x14ac:dyDescent="0.3"/>
    <row r="280" ht="13" x14ac:dyDescent="0.3"/>
    <row r="281" ht="13" x14ac:dyDescent="0.3"/>
    <row r="282" ht="13" x14ac:dyDescent="0.3"/>
    <row r="283" ht="13" x14ac:dyDescent="0.3"/>
    <row r="284" ht="13" x14ac:dyDescent="0.3"/>
    <row r="285" ht="13" x14ac:dyDescent="0.3"/>
    <row r="286" ht="13" x14ac:dyDescent="0.3"/>
    <row r="287" ht="13" x14ac:dyDescent="0.3"/>
    <row r="288" ht="13" x14ac:dyDescent="0.3"/>
    <row r="289" ht="13" x14ac:dyDescent="0.3"/>
    <row r="290" ht="13" x14ac:dyDescent="0.3"/>
    <row r="291" ht="13" x14ac:dyDescent="0.3"/>
    <row r="292" ht="13" x14ac:dyDescent="0.3"/>
    <row r="293" ht="13" x14ac:dyDescent="0.3"/>
    <row r="294" ht="13" x14ac:dyDescent="0.3"/>
    <row r="295" ht="13" x14ac:dyDescent="0.3"/>
    <row r="296" ht="13" x14ac:dyDescent="0.3"/>
    <row r="297" ht="13" x14ac:dyDescent="0.3"/>
    <row r="298" ht="13" x14ac:dyDescent="0.3"/>
    <row r="299" ht="13" x14ac:dyDescent="0.3"/>
    <row r="300" ht="13" x14ac:dyDescent="0.3"/>
    <row r="301" ht="13" x14ac:dyDescent="0.3"/>
    <row r="302" ht="13" x14ac:dyDescent="0.3"/>
    <row r="303" ht="13" x14ac:dyDescent="0.3"/>
    <row r="304" ht="13" x14ac:dyDescent="0.3"/>
    <row r="305" ht="13" x14ac:dyDescent="0.3"/>
    <row r="306" ht="13" x14ac:dyDescent="0.3"/>
    <row r="307" ht="13" x14ac:dyDescent="0.3"/>
    <row r="308" ht="13" x14ac:dyDescent="0.3"/>
    <row r="309" ht="13" x14ac:dyDescent="0.3"/>
    <row r="310" ht="13" x14ac:dyDescent="0.3"/>
    <row r="311" ht="13" x14ac:dyDescent="0.3"/>
    <row r="312" ht="13" x14ac:dyDescent="0.3"/>
    <row r="313" ht="13" x14ac:dyDescent="0.3"/>
    <row r="314" ht="13" x14ac:dyDescent="0.3"/>
    <row r="315" ht="13" x14ac:dyDescent="0.3"/>
    <row r="316" ht="13" x14ac:dyDescent="0.3"/>
    <row r="317" ht="13" x14ac:dyDescent="0.3"/>
    <row r="318" ht="13" x14ac:dyDescent="0.3"/>
    <row r="319" ht="13" x14ac:dyDescent="0.3"/>
    <row r="320" ht="13" x14ac:dyDescent="0.3"/>
    <row r="321" ht="13" x14ac:dyDescent="0.3"/>
    <row r="322" ht="13" x14ac:dyDescent="0.3"/>
    <row r="323" ht="13" x14ac:dyDescent="0.3"/>
    <row r="324" ht="13" x14ac:dyDescent="0.3"/>
    <row r="325" ht="13" x14ac:dyDescent="0.3"/>
    <row r="326" ht="13" x14ac:dyDescent="0.3"/>
    <row r="327" ht="13" x14ac:dyDescent="0.3"/>
    <row r="328" ht="13" x14ac:dyDescent="0.3"/>
    <row r="329" ht="13" x14ac:dyDescent="0.3"/>
    <row r="330" ht="13" x14ac:dyDescent="0.3"/>
    <row r="331" ht="13" x14ac:dyDescent="0.3"/>
    <row r="332" ht="13" x14ac:dyDescent="0.3"/>
    <row r="333" ht="13" x14ac:dyDescent="0.3"/>
    <row r="334" ht="13" x14ac:dyDescent="0.3"/>
    <row r="335" ht="13" x14ac:dyDescent="0.3"/>
    <row r="336" ht="13" x14ac:dyDescent="0.3"/>
    <row r="337" ht="13" x14ac:dyDescent="0.3"/>
    <row r="338" ht="13" x14ac:dyDescent="0.3"/>
    <row r="339" ht="13" x14ac:dyDescent="0.3"/>
    <row r="340" ht="13" x14ac:dyDescent="0.3"/>
    <row r="341" ht="13" x14ac:dyDescent="0.3"/>
    <row r="342" ht="13" x14ac:dyDescent="0.3"/>
    <row r="343" ht="13" x14ac:dyDescent="0.3"/>
    <row r="344" ht="13" x14ac:dyDescent="0.3"/>
    <row r="345" ht="13" x14ac:dyDescent="0.3"/>
    <row r="346" ht="13" x14ac:dyDescent="0.3"/>
    <row r="347" ht="13" x14ac:dyDescent="0.3"/>
    <row r="348" ht="13" x14ac:dyDescent="0.3"/>
    <row r="349" ht="13" x14ac:dyDescent="0.3"/>
    <row r="350" ht="13" x14ac:dyDescent="0.3"/>
    <row r="351" ht="13" x14ac:dyDescent="0.3"/>
    <row r="352" ht="13" x14ac:dyDescent="0.3"/>
    <row r="353" ht="13" x14ac:dyDescent="0.3"/>
    <row r="354" ht="13" x14ac:dyDescent="0.3"/>
    <row r="355" ht="13" x14ac:dyDescent="0.3"/>
    <row r="356" ht="13" x14ac:dyDescent="0.3"/>
    <row r="357" ht="13" x14ac:dyDescent="0.3"/>
    <row r="358" ht="13" x14ac:dyDescent="0.3"/>
    <row r="359" ht="13" x14ac:dyDescent="0.3"/>
    <row r="360" ht="13" x14ac:dyDescent="0.3"/>
    <row r="361" ht="13" x14ac:dyDescent="0.3"/>
    <row r="362" ht="13" x14ac:dyDescent="0.3"/>
    <row r="363" ht="13" x14ac:dyDescent="0.3"/>
    <row r="364" ht="13" x14ac:dyDescent="0.3"/>
    <row r="365" ht="13" x14ac:dyDescent="0.3"/>
    <row r="366" ht="13" x14ac:dyDescent="0.3"/>
    <row r="367" ht="13" x14ac:dyDescent="0.3"/>
    <row r="368" ht="13" x14ac:dyDescent="0.3"/>
    <row r="369" ht="13" x14ac:dyDescent="0.3"/>
    <row r="370" ht="13" x14ac:dyDescent="0.3"/>
    <row r="371" ht="13" x14ac:dyDescent="0.3"/>
    <row r="372" ht="13" x14ac:dyDescent="0.3"/>
    <row r="373" ht="13" x14ac:dyDescent="0.3"/>
    <row r="374" ht="13" x14ac:dyDescent="0.3"/>
    <row r="375" ht="13" x14ac:dyDescent="0.3"/>
    <row r="376" ht="13" x14ac:dyDescent="0.3"/>
    <row r="377" ht="13" x14ac:dyDescent="0.3"/>
    <row r="378" ht="13" x14ac:dyDescent="0.3"/>
    <row r="379" ht="13" x14ac:dyDescent="0.3"/>
    <row r="380" ht="13" x14ac:dyDescent="0.3"/>
    <row r="381" ht="13" x14ac:dyDescent="0.3"/>
    <row r="382" ht="13" x14ac:dyDescent="0.3"/>
    <row r="383" ht="13" x14ac:dyDescent="0.3"/>
    <row r="384" ht="13" x14ac:dyDescent="0.3"/>
    <row r="385" ht="13" x14ac:dyDescent="0.3"/>
    <row r="386" ht="13" x14ac:dyDescent="0.3"/>
    <row r="387" ht="13" x14ac:dyDescent="0.3"/>
    <row r="388" ht="13" x14ac:dyDescent="0.3"/>
    <row r="389" ht="13" x14ac:dyDescent="0.3"/>
    <row r="390" ht="13" x14ac:dyDescent="0.3"/>
    <row r="391" ht="13" x14ac:dyDescent="0.3"/>
    <row r="392" ht="13" x14ac:dyDescent="0.3"/>
    <row r="393" ht="13" x14ac:dyDescent="0.3"/>
    <row r="394" ht="13" x14ac:dyDescent="0.3"/>
    <row r="395" ht="13" x14ac:dyDescent="0.3"/>
    <row r="396" ht="13" x14ac:dyDescent="0.3"/>
    <row r="397" ht="13" x14ac:dyDescent="0.3"/>
    <row r="398" ht="13" x14ac:dyDescent="0.3"/>
    <row r="399" ht="13" x14ac:dyDescent="0.3"/>
    <row r="400" ht="13" x14ac:dyDescent="0.3"/>
    <row r="401" ht="13" x14ac:dyDescent="0.3"/>
    <row r="402" ht="13" x14ac:dyDescent="0.3"/>
    <row r="403" ht="13" x14ac:dyDescent="0.3"/>
    <row r="404" ht="13" x14ac:dyDescent="0.3"/>
    <row r="405" ht="13" x14ac:dyDescent="0.3"/>
    <row r="406" ht="13" x14ac:dyDescent="0.3"/>
    <row r="407" ht="13" x14ac:dyDescent="0.3"/>
    <row r="408" ht="13" x14ac:dyDescent="0.3"/>
    <row r="409" ht="13" x14ac:dyDescent="0.3"/>
    <row r="410" ht="13" x14ac:dyDescent="0.3"/>
    <row r="411" ht="13" x14ac:dyDescent="0.3"/>
    <row r="412" ht="13" x14ac:dyDescent="0.3"/>
    <row r="413" ht="13" x14ac:dyDescent="0.3"/>
    <row r="414" ht="13" x14ac:dyDescent="0.3"/>
    <row r="415" ht="13" x14ac:dyDescent="0.3"/>
    <row r="416" ht="13" x14ac:dyDescent="0.3"/>
    <row r="417" ht="13" x14ac:dyDescent="0.3"/>
    <row r="418" ht="13" x14ac:dyDescent="0.3"/>
    <row r="419" ht="13" x14ac:dyDescent="0.3"/>
    <row r="420" ht="13" x14ac:dyDescent="0.3"/>
    <row r="421" ht="13" x14ac:dyDescent="0.3"/>
    <row r="422" ht="13" x14ac:dyDescent="0.3"/>
    <row r="423" ht="13" x14ac:dyDescent="0.3"/>
    <row r="424" ht="13" x14ac:dyDescent="0.3"/>
    <row r="425" ht="13" x14ac:dyDescent="0.3"/>
    <row r="426" ht="13" x14ac:dyDescent="0.3"/>
    <row r="427" ht="13" x14ac:dyDescent="0.3"/>
    <row r="428" ht="13" x14ac:dyDescent="0.3"/>
    <row r="429" ht="13" x14ac:dyDescent="0.3"/>
    <row r="430" ht="13" x14ac:dyDescent="0.3"/>
    <row r="431" ht="13" x14ac:dyDescent="0.3"/>
    <row r="432" ht="13" x14ac:dyDescent="0.3"/>
    <row r="433" ht="13" x14ac:dyDescent="0.3"/>
    <row r="434" ht="13" x14ac:dyDescent="0.3"/>
    <row r="435" ht="13" x14ac:dyDescent="0.3"/>
    <row r="436" ht="13" x14ac:dyDescent="0.3"/>
    <row r="437" ht="13" x14ac:dyDescent="0.3"/>
    <row r="438" ht="13" x14ac:dyDescent="0.3"/>
    <row r="439" ht="13" x14ac:dyDescent="0.3"/>
    <row r="440" ht="13" x14ac:dyDescent="0.3"/>
    <row r="441" ht="13" x14ac:dyDescent="0.3"/>
    <row r="442" ht="13" x14ac:dyDescent="0.3"/>
    <row r="443" ht="13" x14ac:dyDescent="0.3"/>
    <row r="444" ht="13" x14ac:dyDescent="0.3"/>
    <row r="445" ht="13" x14ac:dyDescent="0.3"/>
    <row r="446" ht="13" x14ac:dyDescent="0.3"/>
    <row r="447" ht="13" x14ac:dyDescent="0.3"/>
    <row r="448" ht="13" x14ac:dyDescent="0.3"/>
    <row r="449" ht="13" x14ac:dyDescent="0.3"/>
    <row r="450" ht="13" x14ac:dyDescent="0.3"/>
    <row r="451" ht="13" x14ac:dyDescent="0.3"/>
    <row r="452" ht="13" x14ac:dyDescent="0.3"/>
    <row r="453" ht="13" x14ac:dyDescent="0.3"/>
    <row r="454" ht="13" x14ac:dyDescent="0.3"/>
    <row r="455" ht="13" x14ac:dyDescent="0.3"/>
    <row r="456" ht="13" x14ac:dyDescent="0.3"/>
    <row r="457" ht="13" x14ac:dyDescent="0.3"/>
    <row r="458" ht="13" x14ac:dyDescent="0.3"/>
    <row r="459" ht="13" x14ac:dyDescent="0.3"/>
    <row r="460" ht="13" x14ac:dyDescent="0.3"/>
    <row r="461" ht="13" x14ac:dyDescent="0.3"/>
    <row r="462" ht="13" x14ac:dyDescent="0.3"/>
    <row r="463" ht="13" x14ac:dyDescent="0.3"/>
    <row r="464" ht="13" x14ac:dyDescent="0.3"/>
    <row r="465" ht="13" x14ac:dyDescent="0.3"/>
    <row r="466" ht="13" x14ac:dyDescent="0.3"/>
    <row r="467" ht="13" x14ac:dyDescent="0.3"/>
    <row r="468" ht="13" x14ac:dyDescent="0.3"/>
    <row r="469" ht="13" x14ac:dyDescent="0.3"/>
    <row r="470" ht="13" x14ac:dyDescent="0.3"/>
    <row r="471" ht="13" x14ac:dyDescent="0.3"/>
    <row r="472" ht="13" x14ac:dyDescent="0.3"/>
    <row r="473" ht="13" x14ac:dyDescent="0.3"/>
    <row r="474" ht="13" x14ac:dyDescent="0.3"/>
    <row r="475" ht="13" x14ac:dyDescent="0.3"/>
    <row r="476" ht="13" x14ac:dyDescent="0.3"/>
    <row r="477" ht="13" x14ac:dyDescent="0.3"/>
    <row r="478" ht="13" x14ac:dyDescent="0.3"/>
    <row r="479" ht="13" x14ac:dyDescent="0.3"/>
    <row r="480" ht="13" x14ac:dyDescent="0.3"/>
    <row r="481" ht="13" x14ac:dyDescent="0.3"/>
    <row r="482" ht="13" x14ac:dyDescent="0.3"/>
    <row r="483" ht="13" x14ac:dyDescent="0.3"/>
    <row r="484" ht="13" x14ac:dyDescent="0.3"/>
    <row r="485" ht="13" x14ac:dyDescent="0.3"/>
    <row r="486" ht="13" x14ac:dyDescent="0.3"/>
    <row r="487" ht="13" x14ac:dyDescent="0.3"/>
    <row r="488" ht="13" x14ac:dyDescent="0.3"/>
    <row r="489" ht="13" x14ac:dyDescent="0.3"/>
    <row r="490" ht="13" x14ac:dyDescent="0.3"/>
    <row r="491" ht="13" x14ac:dyDescent="0.3"/>
    <row r="492" ht="13" x14ac:dyDescent="0.3"/>
    <row r="493" ht="13" x14ac:dyDescent="0.3"/>
    <row r="494" ht="13" x14ac:dyDescent="0.3"/>
    <row r="495" ht="13" x14ac:dyDescent="0.3"/>
    <row r="496" ht="13" x14ac:dyDescent="0.3"/>
    <row r="497" ht="13" x14ac:dyDescent="0.3"/>
    <row r="498" ht="13" x14ac:dyDescent="0.3"/>
    <row r="499" ht="13" x14ac:dyDescent="0.3"/>
    <row r="500" ht="13" x14ac:dyDescent="0.3"/>
    <row r="501" ht="13" x14ac:dyDescent="0.3"/>
    <row r="502" ht="13" x14ac:dyDescent="0.3"/>
    <row r="503" ht="13" x14ac:dyDescent="0.3"/>
    <row r="504" ht="13" x14ac:dyDescent="0.3"/>
    <row r="505" ht="13" x14ac:dyDescent="0.3"/>
    <row r="506" ht="13" x14ac:dyDescent="0.3"/>
    <row r="507" ht="13" x14ac:dyDescent="0.3"/>
    <row r="508" ht="13" x14ac:dyDescent="0.3"/>
    <row r="509" ht="13" x14ac:dyDescent="0.3"/>
    <row r="510" ht="13" x14ac:dyDescent="0.3"/>
    <row r="511" ht="13" x14ac:dyDescent="0.3"/>
    <row r="512" ht="13" x14ac:dyDescent="0.3"/>
    <row r="513" ht="13" x14ac:dyDescent="0.3"/>
    <row r="514" ht="13" x14ac:dyDescent="0.3"/>
    <row r="515" ht="13" x14ac:dyDescent="0.3"/>
    <row r="516" ht="13" x14ac:dyDescent="0.3"/>
    <row r="517" ht="13" x14ac:dyDescent="0.3"/>
    <row r="518" ht="13" x14ac:dyDescent="0.3"/>
    <row r="519" ht="13" x14ac:dyDescent="0.3"/>
    <row r="520" ht="13" x14ac:dyDescent="0.3"/>
    <row r="521" ht="13" x14ac:dyDescent="0.3"/>
    <row r="522" ht="13" x14ac:dyDescent="0.3"/>
    <row r="523" ht="13" x14ac:dyDescent="0.3"/>
    <row r="524" ht="13" x14ac:dyDescent="0.3"/>
    <row r="525" ht="13" x14ac:dyDescent="0.3"/>
    <row r="526" ht="13" x14ac:dyDescent="0.3"/>
    <row r="527" ht="13" x14ac:dyDescent="0.3"/>
    <row r="528" ht="13" x14ac:dyDescent="0.3"/>
    <row r="529" ht="13" x14ac:dyDescent="0.3"/>
    <row r="530" ht="13" x14ac:dyDescent="0.3"/>
    <row r="531" ht="13" x14ac:dyDescent="0.3"/>
    <row r="532" ht="13" x14ac:dyDescent="0.3"/>
    <row r="533" ht="13" x14ac:dyDescent="0.3"/>
    <row r="534" ht="13" x14ac:dyDescent="0.3"/>
    <row r="535" ht="13" x14ac:dyDescent="0.3"/>
    <row r="536" ht="13" x14ac:dyDescent="0.3"/>
    <row r="537" ht="13" x14ac:dyDescent="0.3"/>
    <row r="538" ht="13" x14ac:dyDescent="0.3"/>
    <row r="539" ht="13" x14ac:dyDescent="0.3"/>
    <row r="540" ht="13" x14ac:dyDescent="0.3"/>
    <row r="541" ht="13" x14ac:dyDescent="0.3"/>
    <row r="542" ht="13" x14ac:dyDescent="0.3"/>
    <row r="543" ht="13" x14ac:dyDescent="0.3"/>
    <row r="544" ht="13" x14ac:dyDescent="0.3"/>
    <row r="545" ht="13" x14ac:dyDescent="0.3"/>
    <row r="546" ht="13" x14ac:dyDescent="0.3"/>
    <row r="547" ht="13" x14ac:dyDescent="0.3"/>
    <row r="548" ht="13" x14ac:dyDescent="0.3"/>
    <row r="549" ht="13" x14ac:dyDescent="0.3"/>
    <row r="550" ht="13" x14ac:dyDescent="0.3"/>
    <row r="551" ht="13" x14ac:dyDescent="0.3"/>
    <row r="552" ht="13" x14ac:dyDescent="0.3"/>
    <row r="553" ht="13" x14ac:dyDescent="0.3"/>
    <row r="554" ht="13" x14ac:dyDescent="0.3"/>
    <row r="555" ht="13" x14ac:dyDescent="0.3"/>
    <row r="556" ht="13" x14ac:dyDescent="0.3"/>
    <row r="557" ht="13" x14ac:dyDescent="0.3"/>
    <row r="558" ht="13" x14ac:dyDescent="0.3"/>
    <row r="559" ht="13" x14ac:dyDescent="0.3"/>
    <row r="560" ht="13" x14ac:dyDescent="0.3"/>
    <row r="561" ht="13" x14ac:dyDescent="0.3"/>
    <row r="562" ht="13" x14ac:dyDescent="0.3"/>
    <row r="563" ht="13" x14ac:dyDescent="0.3"/>
    <row r="564" ht="13" x14ac:dyDescent="0.3"/>
    <row r="565" ht="13" x14ac:dyDescent="0.3"/>
    <row r="566" ht="13" x14ac:dyDescent="0.3"/>
    <row r="567" ht="13" x14ac:dyDescent="0.3"/>
    <row r="568" ht="13" x14ac:dyDescent="0.3"/>
    <row r="569" ht="13" x14ac:dyDescent="0.3"/>
    <row r="570" ht="13" x14ac:dyDescent="0.3"/>
    <row r="571" ht="13" x14ac:dyDescent="0.3"/>
    <row r="572" ht="13" x14ac:dyDescent="0.3"/>
    <row r="573" ht="13" x14ac:dyDescent="0.3"/>
    <row r="574" ht="13" x14ac:dyDescent="0.3"/>
    <row r="575" ht="13" x14ac:dyDescent="0.3"/>
    <row r="576" ht="13" x14ac:dyDescent="0.3"/>
    <row r="577" ht="13" x14ac:dyDescent="0.3"/>
    <row r="578" ht="13" x14ac:dyDescent="0.3"/>
    <row r="579" ht="13" x14ac:dyDescent="0.3"/>
    <row r="580" ht="13" x14ac:dyDescent="0.3"/>
    <row r="581" ht="13" x14ac:dyDescent="0.3"/>
    <row r="582" ht="13" x14ac:dyDescent="0.3"/>
    <row r="583" ht="13" x14ac:dyDescent="0.3"/>
    <row r="584" ht="13" x14ac:dyDescent="0.3"/>
    <row r="585" ht="13" x14ac:dyDescent="0.3"/>
    <row r="586" ht="13" x14ac:dyDescent="0.3"/>
    <row r="587" ht="13" x14ac:dyDescent="0.3"/>
    <row r="588" ht="13" x14ac:dyDescent="0.3"/>
    <row r="589" ht="13" x14ac:dyDescent="0.3"/>
    <row r="590" ht="13" x14ac:dyDescent="0.3"/>
    <row r="591" ht="13" x14ac:dyDescent="0.3"/>
    <row r="592" ht="13" x14ac:dyDescent="0.3"/>
    <row r="593" ht="13" x14ac:dyDescent="0.3"/>
    <row r="594" ht="13" x14ac:dyDescent="0.3"/>
    <row r="595" ht="13" x14ac:dyDescent="0.3"/>
    <row r="596" ht="13" x14ac:dyDescent="0.3"/>
    <row r="597" ht="13" x14ac:dyDescent="0.3"/>
    <row r="598" ht="13" x14ac:dyDescent="0.3"/>
    <row r="599" ht="13" x14ac:dyDescent="0.3"/>
    <row r="600" ht="13" x14ac:dyDescent="0.3"/>
    <row r="601" ht="13" x14ac:dyDescent="0.3"/>
    <row r="602" ht="13" x14ac:dyDescent="0.3"/>
    <row r="603" ht="13" x14ac:dyDescent="0.3"/>
    <row r="604" ht="13" x14ac:dyDescent="0.3"/>
    <row r="605" ht="13" x14ac:dyDescent="0.3"/>
    <row r="606" ht="13" x14ac:dyDescent="0.3"/>
    <row r="607" ht="13" x14ac:dyDescent="0.3"/>
    <row r="608" ht="13" x14ac:dyDescent="0.3"/>
    <row r="609" ht="13" x14ac:dyDescent="0.3"/>
    <row r="610" ht="13" x14ac:dyDescent="0.3"/>
    <row r="611" ht="13" x14ac:dyDescent="0.3"/>
    <row r="612" ht="13" x14ac:dyDescent="0.3"/>
    <row r="613" ht="13" x14ac:dyDescent="0.3"/>
    <row r="614" ht="13" x14ac:dyDescent="0.3"/>
    <row r="615" ht="13" x14ac:dyDescent="0.3"/>
    <row r="616" ht="13" x14ac:dyDescent="0.3"/>
    <row r="617" ht="13" x14ac:dyDescent="0.3"/>
    <row r="618" ht="13" x14ac:dyDescent="0.3"/>
    <row r="619" ht="13" x14ac:dyDescent="0.3"/>
    <row r="620" ht="13" x14ac:dyDescent="0.3"/>
    <row r="621" ht="13" x14ac:dyDescent="0.3"/>
    <row r="622" ht="13" x14ac:dyDescent="0.3"/>
    <row r="623" ht="13" x14ac:dyDescent="0.3"/>
    <row r="624" ht="13" x14ac:dyDescent="0.3"/>
    <row r="625" ht="13" x14ac:dyDescent="0.3"/>
    <row r="626" ht="13" x14ac:dyDescent="0.3"/>
    <row r="627" ht="13" x14ac:dyDescent="0.3"/>
    <row r="628" ht="13" x14ac:dyDescent="0.3"/>
    <row r="629" ht="13" x14ac:dyDescent="0.3"/>
    <row r="630" ht="13" x14ac:dyDescent="0.3"/>
    <row r="631" ht="13" x14ac:dyDescent="0.3"/>
    <row r="632" ht="13" x14ac:dyDescent="0.3"/>
    <row r="633" ht="13" x14ac:dyDescent="0.3"/>
    <row r="634" ht="13" x14ac:dyDescent="0.3"/>
    <row r="635" ht="13" x14ac:dyDescent="0.3"/>
    <row r="636" ht="13" x14ac:dyDescent="0.3"/>
    <row r="637" ht="13" x14ac:dyDescent="0.3"/>
    <row r="638" ht="13" x14ac:dyDescent="0.3"/>
    <row r="639" ht="13" x14ac:dyDescent="0.3"/>
    <row r="640" ht="13" x14ac:dyDescent="0.3"/>
    <row r="641" ht="13" x14ac:dyDescent="0.3"/>
    <row r="642" ht="13" x14ac:dyDescent="0.3"/>
    <row r="643" ht="13" x14ac:dyDescent="0.3"/>
    <row r="644" ht="13" x14ac:dyDescent="0.3"/>
    <row r="645" ht="13" x14ac:dyDescent="0.3"/>
    <row r="646" ht="13" x14ac:dyDescent="0.3"/>
    <row r="647" ht="13" x14ac:dyDescent="0.3"/>
    <row r="648" ht="13" x14ac:dyDescent="0.3"/>
    <row r="649" ht="13" x14ac:dyDescent="0.3"/>
    <row r="650" ht="13" x14ac:dyDescent="0.3"/>
    <row r="651" ht="13" x14ac:dyDescent="0.3"/>
    <row r="652" ht="13" x14ac:dyDescent="0.3"/>
    <row r="653" ht="13" x14ac:dyDescent="0.3"/>
    <row r="654" ht="13" x14ac:dyDescent="0.3"/>
    <row r="655" ht="13" x14ac:dyDescent="0.3"/>
    <row r="656" ht="13" x14ac:dyDescent="0.3"/>
    <row r="657" ht="13" x14ac:dyDescent="0.3"/>
    <row r="658" ht="13" x14ac:dyDescent="0.3"/>
    <row r="659" ht="13" x14ac:dyDescent="0.3"/>
    <row r="660" ht="13" x14ac:dyDescent="0.3"/>
    <row r="661" ht="13" x14ac:dyDescent="0.3"/>
    <row r="662" ht="13" x14ac:dyDescent="0.3"/>
    <row r="663" ht="13" x14ac:dyDescent="0.3"/>
    <row r="664" ht="13" x14ac:dyDescent="0.3"/>
    <row r="665" ht="13" x14ac:dyDescent="0.3"/>
    <row r="666" ht="13" x14ac:dyDescent="0.3"/>
    <row r="667" ht="13" x14ac:dyDescent="0.3"/>
    <row r="668" ht="13" x14ac:dyDescent="0.3"/>
    <row r="669" ht="13" x14ac:dyDescent="0.3"/>
    <row r="670" ht="13" x14ac:dyDescent="0.3"/>
    <row r="671" ht="13" x14ac:dyDescent="0.3"/>
    <row r="672" ht="13" x14ac:dyDescent="0.3"/>
    <row r="673" ht="13" x14ac:dyDescent="0.3"/>
    <row r="674" ht="13" x14ac:dyDescent="0.3"/>
    <row r="675" ht="13" x14ac:dyDescent="0.3"/>
    <row r="676" ht="13" x14ac:dyDescent="0.3"/>
    <row r="677" ht="13" x14ac:dyDescent="0.3"/>
    <row r="678" ht="13" x14ac:dyDescent="0.3"/>
    <row r="679" ht="13" x14ac:dyDescent="0.3"/>
    <row r="680" ht="13" x14ac:dyDescent="0.3"/>
    <row r="681" ht="13" x14ac:dyDescent="0.3"/>
    <row r="682" ht="13" x14ac:dyDescent="0.3"/>
    <row r="683" ht="13" x14ac:dyDescent="0.3"/>
    <row r="684" ht="13" x14ac:dyDescent="0.3"/>
    <row r="685" ht="13" x14ac:dyDescent="0.3"/>
    <row r="686" ht="13" x14ac:dyDescent="0.3"/>
    <row r="687" ht="13" x14ac:dyDescent="0.3"/>
    <row r="688" ht="13" x14ac:dyDescent="0.3"/>
    <row r="689" ht="13" x14ac:dyDescent="0.3"/>
    <row r="690" ht="13" x14ac:dyDescent="0.3"/>
    <row r="691" ht="13" x14ac:dyDescent="0.3"/>
    <row r="692" ht="13" x14ac:dyDescent="0.3"/>
    <row r="693" ht="13" x14ac:dyDescent="0.3"/>
    <row r="694" ht="13" x14ac:dyDescent="0.3"/>
    <row r="695" ht="13" x14ac:dyDescent="0.3"/>
    <row r="696" ht="13" x14ac:dyDescent="0.3"/>
    <row r="697" ht="13" x14ac:dyDescent="0.3"/>
    <row r="698" ht="13" x14ac:dyDescent="0.3"/>
    <row r="699" ht="13" x14ac:dyDescent="0.3"/>
    <row r="700" ht="13" x14ac:dyDescent="0.3"/>
    <row r="701" ht="13" x14ac:dyDescent="0.3"/>
    <row r="702" ht="13" x14ac:dyDescent="0.3"/>
    <row r="703" ht="13" x14ac:dyDescent="0.3"/>
    <row r="704" ht="13" x14ac:dyDescent="0.3"/>
    <row r="705" ht="13" x14ac:dyDescent="0.3"/>
    <row r="706" ht="13" x14ac:dyDescent="0.3"/>
    <row r="707" ht="13" x14ac:dyDescent="0.3"/>
    <row r="708" ht="13" x14ac:dyDescent="0.3"/>
    <row r="709" ht="13" x14ac:dyDescent="0.3"/>
    <row r="710" ht="13" x14ac:dyDescent="0.3"/>
    <row r="711" ht="13" x14ac:dyDescent="0.3"/>
    <row r="712" ht="13" x14ac:dyDescent="0.3"/>
    <row r="713" ht="13" x14ac:dyDescent="0.3"/>
    <row r="714" ht="13" x14ac:dyDescent="0.3"/>
    <row r="715" ht="13" x14ac:dyDescent="0.3"/>
    <row r="716" ht="13" x14ac:dyDescent="0.3"/>
    <row r="717" ht="13" x14ac:dyDescent="0.3"/>
    <row r="718" ht="13" x14ac:dyDescent="0.3"/>
    <row r="719" ht="13" x14ac:dyDescent="0.3"/>
    <row r="720" ht="13" x14ac:dyDescent="0.3"/>
    <row r="721" ht="13" x14ac:dyDescent="0.3"/>
    <row r="722" ht="13" x14ac:dyDescent="0.3"/>
    <row r="723" ht="13" x14ac:dyDescent="0.3"/>
    <row r="724" ht="13" x14ac:dyDescent="0.3"/>
    <row r="725" ht="13" x14ac:dyDescent="0.3"/>
    <row r="726" ht="13" x14ac:dyDescent="0.3"/>
    <row r="727" ht="13" x14ac:dyDescent="0.3"/>
    <row r="728" ht="13" x14ac:dyDescent="0.3"/>
    <row r="729" ht="13" x14ac:dyDescent="0.3"/>
    <row r="730" ht="13" x14ac:dyDescent="0.3"/>
    <row r="731" ht="13" x14ac:dyDescent="0.3"/>
    <row r="732" ht="13" x14ac:dyDescent="0.3"/>
    <row r="733" ht="13" x14ac:dyDescent="0.3"/>
    <row r="734" ht="13" x14ac:dyDescent="0.3"/>
    <row r="735" ht="13" x14ac:dyDescent="0.3"/>
    <row r="736" ht="13" x14ac:dyDescent="0.3"/>
    <row r="737" ht="13" x14ac:dyDescent="0.3"/>
    <row r="738" ht="13" x14ac:dyDescent="0.3"/>
    <row r="739" ht="13" x14ac:dyDescent="0.3"/>
    <row r="740" ht="13" x14ac:dyDescent="0.3"/>
    <row r="741" ht="13" x14ac:dyDescent="0.3"/>
    <row r="742" ht="13" x14ac:dyDescent="0.3"/>
    <row r="743" ht="13" x14ac:dyDescent="0.3"/>
    <row r="744" ht="13" x14ac:dyDescent="0.3"/>
    <row r="745" ht="13" x14ac:dyDescent="0.3"/>
    <row r="746" ht="13" x14ac:dyDescent="0.3"/>
    <row r="747" ht="13" x14ac:dyDescent="0.3"/>
    <row r="748" ht="13" x14ac:dyDescent="0.3"/>
    <row r="749" ht="13" x14ac:dyDescent="0.3"/>
    <row r="750" ht="13" x14ac:dyDescent="0.3"/>
    <row r="751" ht="13" x14ac:dyDescent="0.3"/>
    <row r="752" ht="13" x14ac:dyDescent="0.3"/>
    <row r="753" ht="13" x14ac:dyDescent="0.3"/>
    <row r="754" ht="13" x14ac:dyDescent="0.3"/>
    <row r="755" ht="13" x14ac:dyDescent="0.3"/>
    <row r="756" ht="13" x14ac:dyDescent="0.3"/>
    <row r="757" ht="13" x14ac:dyDescent="0.3"/>
    <row r="758" ht="13" x14ac:dyDescent="0.3"/>
    <row r="759" ht="13" x14ac:dyDescent="0.3"/>
    <row r="760" ht="13" x14ac:dyDescent="0.3"/>
    <row r="761" ht="13" x14ac:dyDescent="0.3"/>
    <row r="762" ht="13" x14ac:dyDescent="0.3"/>
    <row r="763" ht="13" x14ac:dyDescent="0.3"/>
    <row r="764" ht="13" x14ac:dyDescent="0.3"/>
    <row r="765" ht="13" x14ac:dyDescent="0.3"/>
    <row r="766" ht="13" x14ac:dyDescent="0.3"/>
    <row r="767" ht="13" x14ac:dyDescent="0.3"/>
    <row r="768" ht="13" x14ac:dyDescent="0.3"/>
    <row r="769" ht="13" x14ac:dyDescent="0.3"/>
    <row r="770" ht="13" x14ac:dyDescent="0.3"/>
    <row r="771" ht="13" x14ac:dyDescent="0.3"/>
    <row r="772" ht="13" x14ac:dyDescent="0.3"/>
    <row r="773" ht="13" x14ac:dyDescent="0.3"/>
    <row r="774" ht="13" x14ac:dyDescent="0.3"/>
    <row r="775" ht="13" x14ac:dyDescent="0.3"/>
    <row r="776" ht="13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RowHeight="14.5" x14ac:dyDescent="0.35"/>
  <cols>
    <col min="1" max="1" width="25.1796875" customWidth="1"/>
    <col min="2" max="2" width="53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 s="19">
        <f>'Passenger Vehicle Calculations'!C46</f>
        <v>3036.0333459787557</v>
      </c>
      <c r="C2" s="19">
        <f>'Passenger Vehicle Calculations'!D46</f>
        <v>2273.5314681335358</v>
      </c>
      <c r="D2" s="19">
        <f>'Passenger Vehicle Calculations'!E46</f>
        <v>2371.7262681335355</v>
      </c>
      <c r="E2" s="19">
        <f>'Passenger Vehicle Calculations'!F46</f>
        <v>2329.8343100151742</v>
      </c>
      <c r="F2" s="19">
        <f>'Passenger Vehicle Calculations'!G46</f>
        <v>2509.2135100151741</v>
      </c>
      <c r="G2" s="19">
        <f>'Passenger Vehicle Calculations'!H46</f>
        <v>2429.1423100151742</v>
      </c>
      <c r="H2" s="19">
        <f>'Passenger Vehicle Calculations'!I46</f>
        <v>2368.4355100151743</v>
      </c>
      <c r="I2" s="19">
        <f>'Passenger Vehicle Calculations'!J46</f>
        <v>2371.9995100151746</v>
      </c>
      <c r="J2" s="19">
        <f>'Passenger Vehicle Calculations'!K46</f>
        <v>2383.8487100151742</v>
      </c>
      <c r="K2" s="19">
        <f>'Passenger Vehicle Calculations'!L46</f>
        <v>2486.3863100151743</v>
      </c>
      <c r="L2" s="19">
        <f>'Passenger Vehicle Calculations'!M46</f>
        <v>2584.5679100151742</v>
      </c>
      <c r="M2" s="19">
        <f>'Passenger Vehicle Calculations'!N46</f>
        <v>2603.5451100151745</v>
      </c>
      <c r="N2" s="19">
        <f>'Passenger Vehicle Calculations'!O46</f>
        <v>568.32511001517457</v>
      </c>
      <c r="O2" s="19">
        <f>'Passenger Vehicle Calculations'!P46</f>
        <v>568.32511001517457</v>
      </c>
      <c r="P2" s="19">
        <f>'Passenger Vehicle Calculations'!Q46</f>
        <v>568.32511001517457</v>
      </c>
      <c r="Q2" s="19">
        <f>'Passenger Vehicle Calculations'!R46</f>
        <v>568.32511001517457</v>
      </c>
      <c r="R2" s="19">
        <f>'Passenger Vehicle Calculations'!S46</f>
        <v>568.32511001517457</v>
      </c>
      <c r="S2" s="19">
        <f>'Passenger Vehicle Calculations'!T46</f>
        <v>568.32511001517457</v>
      </c>
      <c r="T2" s="19">
        <f>'Passenger Vehicle Calculations'!U46</f>
        <v>568.32511001517457</v>
      </c>
      <c r="U2" s="19">
        <f>'Passenger Vehicle Calculations'!V46</f>
        <v>568.32511001517457</v>
      </c>
      <c r="V2" s="19">
        <f>'Passenger Vehicle Calculations'!W46</f>
        <v>568.32511001517457</v>
      </c>
      <c r="W2" s="19">
        <f>'Passenger Vehicle Calculations'!X46</f>
        <v>568.32511001517457</v>
      </c>
      <c r="X2" s="19">
        <f>'Passenger Vehicle Calculations'!Y46</f>
        <v>568.32511001517457</v>
      </c>
      <c r="Y2" s="19">
        <f>'Passenger Vehicle Calculations'!Z46</f>
        <v>568.32511001517457</v>
      </c>
      <c r="Z2" s="19">
        <f>'Passenger Vehicle Calculations'!AA46</f>
        <v>568.32511001517457</v>
      </c>
      <c r="AA2" s="19">
        <f>'Passenger Vehicle Calculations'!AB46</f>
        <v>568.32511001517457</v>
      </c>
      <c r="AB2" s="19">
        <f>'Passenger Vehicle Calculations'!AC46</f>
        <v>568.32511001517457</v>
      </c>
      <c r="AC2" s="19">
        <f>'Passenger Vehicle Calculations'!AD46</f>
        <v>568.32511001517457</v>
      </c>
      <c r="AD2" s="19">
        <f>'Passenger Vehicle Calculations'!AE46</f>
        <v>568.32511001517457</v>
      </c>
      <c r="AE2" s="19">
        <f>'Passenger Vehicle Calculations'!AF46</f>
        <v>568.32511001517457</v>
      </c>
    </row>
    <row r="3" spans="1:31" x14ac:dyDescent="0.3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3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3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35">
      <c r="A6" t="s">
        <v>5</v>
      </c>
      <c r="B6" s="19">
        <f>'Passenger Vehicle Calculations'!C47</f>
        <v>7252.8733459787563</v>
      </c>
      <c r="C6" s="19">
        <f>'Passenger Vehicle Calculations'!D47</f>
        <v>4193.501468133536</v>
      </c>
      <c r="D6" s="19">
        <f>'Passenger Vehicle Calculations'!E47</f>
        <v>2371.7262681335355</v>
      </c>
      <c r="E6" s="19">
        <f>'Passenger Vehicle Calculations'!F47</f>
        <v>2329.8343100151742</v>
      </c>
      <c r="F6" s="19">
        <f>'Passenger Vehicle Calculations'!G47</f>
        <v>2509.2135100151741</v>
      </c>
      <c r="G6" s="19">
        <f>'Passenger Vehicle Calculations'!H47</f>
        <v>2429.1423100151742</v>
      </c>
      <c r="H6" s="19">
        <f>'Passenger Vehicle Calculations'!I47</f>
        <v>2368.4355100151743</v>
      </c>
      <c r="I6" s="19">
        <f>'Passenger Vehicle Calculations'!J47</f>
        <v>2371.9995100151746</v>
      </c>
      <c r="J6" s="19">
        <f>'Passenger Vehicle Calculations'!K47</f>
        <v>2383.8487100151742</v>
      </c>
      <c r="K6" s="19">
        <f>'Passenger Vehicle Calculations'!L47</f>
        <v>2486.3863100151743</v>
      </c>
      <c r="L6" s="19">
        <f>'Passenger Vehicle Calculations'!M47</f>
        <v>2584.5679100151742</v>
      </c>
      <c r="M6" s="19">
        <f>'Passenger Vehicle Calculations'!N47</f>
        <v>2603.5451100151745</v>
      </c>
      <c r="N6" s="19">
        <f>'Passenger Vehicle Calculations'!O47</f>
        <v>568.32511001517457</v>
      </c>
      <c r="O6" s="19">
        <f>'Passenger Vehicle Calculations'!P47</f>
        <v>568.32511001517457</v>
      </c>
      <c r="P6" s="19">
        <f>'Passenger Vehicle Calculations'!Q47</f>
        <v>568.32511001517457</v>
      </c>
      <c r="Q6" s="19">
        <f>'Passenger Vehicle Calculations'!R47</f>
        <v>568.32511001517457</v>
      </c>
      <c r="R6" s="19">
        <f>'Passenger Vehicle Calculations'!S47</f>
        <v>568.32511001517457</v>
      </c>
      <c r="S6" s="19">
        <f>'Passenger Vehicle Calculations'!T47</f>
        <v>568.32511001517457</v>
      </c>
      <c r="T6" s="19">
        <f>'Passenger Vehicle Calculations'!U47</f>
        <v>568.32511001517457</v>
      </c>
      <c r="U6" s="19">
        <f>'Passenger Vehicle Calculations'!V47</f>
        <v>568.32511001517457</v>
      </c>
      <c r="V6" s="19">
        <f>'Passenger Vehicle Calculations'!W47</f>
        <v>568.32511001517457</v>
      </c>
      <c r="W6" s="19">
        <f>'Passenger Vehicle Calculations'!X47</f>
        <v>568.32511001517457</v>
      </c>
      <c r="X6" s="19">
        <f>'Passenger Vehicle Calculations'!Y47</f>
        <v>568.32511001517457</v>
      </c>
      <c r="Y6" s="19">
        <f>'Passenger Vehicle Calculations'!Z47</f>
        <v>568.32511001517457</v>
      </c>
      <c r="Z6" s="19">
        <f>'Passenger Vehicle Calculations'!AA47</f>
        <v>568.32511001517457</v>
      </c>
      <c r="AA6" s="19">
        <f>'Passenger Vehicle Calculations'!AB47</f>
        <v>568.32511001517457</v>
      </c>
      <c r="AB6" s="19">
        <f>'Passenger Vehicle Calculations'!AC47</f>
        <v>568.32511001517457</v>
      </c>
      <c r="AC6" s="19">
        <f>'Passenger Vehicle Calculations'!AD47</f>
        <v>568.32511001517457</v>
      </c>
      <c r="AD6" s="19">
        <f>'Passenger Vehicle Calculations'!AE47</f>
        <v>568.32511001517457</v>
      </c>
      <c r="AE6" s="19">
        <f>'Passenger Vehicle Calculations'!AF47</f>
        <v>568.32511001517457</v>
      </c>
    </row>
    <row r="7" spans="1:31" x14ac:dyDescent="0.3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35">
      <c r="A8" t="s">
        <v>7</v>
      </c>
      <c r="B8" s="19">
        <v>0</v>
      </c>
      <c r="C8" s="19">
        <v>0</v>
      </c>
      <c r="D8" s="19">
        <f>D2</f>
        <v>2371.7262681335355</v>
      </c>
      <c r="E8" s="19">
        <f t="shared" ref="E8:AE8" si="0">E2</f>
        <v>2329.8343100151742</v>
      </c>
      <c r="F8" s="19">
        <f t="shared" si="0"/>
        <v>2509.2135100151741</v>
      </c>
      <c r="G8" s="19">
        <f t="shared" si="0"/>
        <v>2429.1423100151742</v>
      </c>
      <c r="H8" s="19">
        <f t="shared" si="0"/>
        <v>2368.4355100151743</v>
      </c>
      <c r="I8" s="19">
        <f t="shared" si="0"/>
        <v>2371.9995100151746</v>
      </c>
      <c r="J8" s="19">
        <f t="shared" si="0"/>
        <v>2383.8487100151742</v>
      </c>
      <c r="K8" s="19">
        <f t="shared" si="0"/>
        <v>2486.3863100151743</v>
      </c>
      <c r="L8" s="19">
        <f t="shared" si="0"/>
        <v>2584.5679100151742</v>
      </c>
      <c r="M8" s="19">
        <f t="shared" si="0"/>
        <v>2603.5451100151745</v>
      </c>
      <c r="N8" s="19">
        <f t="shared" si="0"/>
        <v>568.32511001517457</v>
      </c>
      <c r="O8" s="19">
        <f t="shared" si="0"/>
        <v>568.32511001517457</v>
      </c>
      <c r="P8" s="19">
        <f t="shared" si="0"/>
        <v>568.32511001517457</v>
      </c>
      <c r="Q8" s="19">
        <f t="shared" si="0"/>
        <v>568.32511001517457</v>
      </c>
      <c r="R8" s="19">
        <f t="shared" si="0"/>
        <v>568.32511001517457</v>
      </c>
      <c r="S8" s="19">
        <f t="shared" si="0"/>
        <v>568.32511001517457</v>
      </c>
      <c r="T8" s="19">
        <f t="shared" si="0"/>
        <v>568.32511001517457</v>
      </c>
      <c r="U8" s="19">
        <f t="shared" si="0"/>
        <v>568.32511001517457</v>
      </c>
      <c r="V8" s="19">
        <f t="shared" si="0"/>
        <v>568.32511001517457</v>
      </c>
      <c r="W8" s="19">
        <f t="shared" si="0"/>
        <v>568.32511001517457</v>
      </c>
      <c r="X8" s="19">
        <f t="shared" si="0"/>
        <v>568.32511001517457</v>
      </c>
      <c r="Y8" s="19">
        <f t="shared" si="0"/>
        <v>568.32511001517457</v>
      </c>
      <c r="Z8" s="19">
        <f t="shared" si="0"/>
        <v>568.32511001517457</v>
      </c>
      <c r="AA8" s="19">
        <f t="shared" si="0"/>
        <v>568.32511001517457</v>
      </c>
      <c r="AB8" s="19">
        <f t="shared" si="0"/>
        <v>568.32511001517457</v>
      </c>
      <c r="AC8" s="19">
        <f t="shared" si="0"/>
        <v>568.32511001517457</v>
      </c>
      <c r="AD8" s="19">
        <f t="shared" si="0"/>
        <v>568.32511001517457</v>
      </c>
      <c r="AE8" s="19">
        <f t="shared" si="0"/>
        <v>568.32511001517457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D7" sqref="D7:M7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RowHeight="14.5" x14ac:dyDescent="0.35"/>
  <cols>
    <col min="1" max="1" width="25.1796875" customWidth="1"/>
  </cols>
  <sheetData>
    <row r="1" spans="1:31" x14ac:dyDescent="0.3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BVP-psgr-rail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2024-01-04T17:32:20Z</dcterms:modified>
</cp:coreProperties>
</file>