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US\Models\eps-us\InputData\fuels\BS\"/>
    </mc:Choice>
  </mc:AlternateContent>
  <xr:revisionPtr revIDLastSave="0" documentId="13_ncr:1_{EABE35D8-0E4F-4B99-9425-78149C1E4D0F}" xr6:coauthVersionLast="47" xr6:coauthVersionMax="47" xr10:uidLastSave="{00000000-0000-0000-0000-000000000000}"/>
  <bookViews>
    <workbookView xWindow="-120" yWindow="-120" windowWidth="57840" windowHeight="2364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externalReferences>
    <externalReference r:id="rId20"/>
  </externalReferences>
  <definedNames>
    <definedName name="dollars_2020_2012">About!$A$83</definedName>
    <definedName name="dollars_2022_2012">[1]About!$A$103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10" i="24" l="1"/>
  <c r="U110" i="24"/>
  <c r="V110" i="24"/>
  <c r="W110" i="24"/>
  <c r="X110" i="24"/>
  <c r="Y110" i="24"/>
  <c r="Z110" i="24"/>
  <c r="AA110" i="24"/>
  <c r="AB110" i="24"/>
  <c r="AC110" i="24"/>
  <c r="S110" i="24"/>
  <c r="N110" i="24"/>
  <c r="O110" i="24" s="1"/>
  <c r="O140" i="24"/>
  <c r="M110" i="24"/>
  <c r="D140" i="24"/>
  <c r="E140" i="24"/>
  <c r="F140" i="24"/>
  <c r="G140" i="24"/>
  <c r="H140" i="24"/>
  <c r="I140" i="24"/>
  <c r="J140" i="24"/>
  <c r="K140" i="24"/>
  <c r="L140" i="24"/>
  <c r="M140" i="24"/>
  <c r="N140" i="24"/>
  <c r="C140" i="24"/>
  <c r="B230" i="24"/>
  <c r="B231" i="24" s="1"/>
  <c r="B224" i="24"/>
  <c r="B225" i="24" s="1"/>
  <c r="P110" i="24" l="1"/>
  <c r="Q110" i="24" s="1"/>
  <c r="R110" i="24" s="1"/>
  <c r="P140" i="24"/>
  <c r="R140" i="24"/>
  <c r="Q140" i="24"/>
  <c r="K243" i="24"/>
  <c r="K22" i="10" s="1"/>
  <c r="H243" i="24"/>
  <c r="H22" i="10" s="1"/>
  <c r="G243" i="24"/>
  <c r="G22" i="10" s="1"/>
  <c r="I243" i="24"/>
  <c r="I22" i="10" s="1"/>
  <c r="D243" i="24"/>
  <c r="D22" i="10" s="1"/>
  <c r="F243" i="24"/>
  <c r="F22" i="10" s="1"/>
  <c r="E243" i="24"/>
  <c r="E22" i="10" s="1"/>
  <c r="J243" i="24"/>
  <c r="J22" i="10" s="1"/>
  <c r="M243" i="24"/>
  <c r="M22" i="10" s="1"/>
  <c r="L243" i="24"/>
  <c r="L22" i="10" s="1"/>
  <c r="S140" i="24" l="1"/>
  <c r="B95" i="24"/>
  <c r="B9" i="16"/>
  <c r="T140" i="24" l="1"/>
  <c r="C8" i="16"/>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U140" i="24" l="1"/>
  <c r="B40" i="24"/>
  <c r="A8" i="24"/>
  <c r="V140" i="24" l="1"/>
  <c r="R95" i="24"/>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0" i="24" l="1"/>
  <c r="T95" i="24"/>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0" i="24" l="1"/>
  <c r="S95" i="24"/>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0" i="24" l="1"/>
  <c r="T114" i="24"/>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L114" i="24"/>
  <c r="I114" i="24"/>
  <c r="R114" i="24"/>
  <c r="M114" i="24"/>
  <c r="U114" i="24"/>
  <c r="U115" i="24" s="1"/>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B73" i="24"/>
  <c r="B74" i="24" s="1"/>
  <c r="V126" i="24"/>
  <c r="V127" i="24" s="1"/>
  <c r="C162" i="24"/>
  <c r="E15" i="16" s="1"/>
  <c r="Y126" i="24"/>
  <c r="Y127" i="24" s="1"/>
  <c r="V122" i="24"/>
  <c r="V123" i="24" s="1"/>
  <c r="R126" i="24"/>
  <c r="R127" i="24" s="1"/>
  <c r="V130" i="24"/>
  <c r="V131" i="24" s="1"/>
  <c r="U122" i="24"/>
  <c r="U123" i="24" s="1"/>
  <c r="U130" i="24"/>
  <c r="U131" i="24" s="1"/>
  <c r="W122" i="24"/>
  <c r="W123" i="24" s="1"/>
  <c r="S126" i="24"/>
  <c r="S127" i="24" s="1"/>
  <c r="W130" i="24"/>
  <c r="W131" i="24" s="1"/>
  <c r="X122" i="24"/>
  <c r="X123" i="24" s="1"/>
  <c r="T126" i="24"/>
  <c r="T127" i="24" s="1"/>
  <c r="X130" i="24"/>
  <c r="X131" i="24" s="1"/>
  <c r="Y122" i="24"/>
  <c r="Y123" i="24" s="1"/>
  <c r="U126" i="24"/>
  <c r="U127" i="24" s="1"/>
  <c r="Y130" i="24"/>
  <c r="Y131" i="24" s="1"/>
  <c r="R130" i="24"/>
  <c r="R131" i="24" s="1"/>
  <c r="S122" i="24"/>
  <c r="S123" i="24" s="1"/>
  <c r="W126" i="24"/>
  <c r="W127" i="24" s="1"/>
  <c r="S130" i="24"/>
  <c r="S131" i="24" s="1"/>
  <c r="T122" i="24"/>
  <c r="T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6" i="24" l="1"/>
  <c r="Z9" i="16" s="1"/>
  <c r="X159" i="24"/>
  <c r="Z11" i="16" s="1"/>
  <c r="X162" i="24"/>
  <c r="Z15" i="16" s="1"/>
  <c r="Z140" i="24"/>
  <c r="D115" i="24"/>
  <c r="F7" i="19" s="1"/>
  <c r="C67" i="24"/>
  <c r="H67" i="24"/>
  <c r="I115" i="24"/>
  <c r="O115" i="24"/>
  <c r="B159" i="24"/>
  <c r="D11" i="16" s="1"/>
  <c r="E11" i="16"/>
  <c r="V115" i="24"/>
  <c r="X7" i="19" s="1"/>
  <c r="R115" i="24"/>
  <c r="T7" i="19" s="1"/>
  <c r="L115" i="24"/>
  <c r="N7" i="19" s="1"/>
  <c r="J115" i="24"/>
  <c r="W115" i="24"/>
  <c r="Y7" i="19" s="1"/>
  <c r="Z96" i="24"/>
  <c r="Y96" i="24"/>
  <c r="AC96" i="24"/>
  <c r="AA96" i="24"/>
  <c r="AB96" i="24"/>
  <c r="M115" i="24"/>
  <c r="O7" i="19" s="1"/>
  <c r="S117" i="24"/>
  <c r="X73" i="24"/>
  <c r="X74" i="24" s="1"/>
  <c r="W73" i="24"/>
  <c r="W74" i="24" s="1"/>
  <c r="J123" i="24"/>
  <c r="J124" i="24" s="1"/>
  <c r="Y73" i="24"/>
  <c r="Y74" i="24" s="1"/>
  <c r="R123" i="24"/>
  <c r="R124" i="24" s="1"/>
  <c r="L73" i="24"/>
  <c r="L74" i="24" s="1"/>
  <c r="M117" i="24" s="1"/>
  <c r="M118" i="24" s="1"/>
  <c r="Z73" i="24"/>
  <c r="Z74"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H128" i="24"/>
  <c r="R7" i="19"/>
  <c r="G128" i="24"/>
  <c r="R132" i="24"/>
  <c r="T18" i="19" s="1"/>
  <c r="Y124" i="24"/>
  <c r="V7" i="19"/>
  <c r="G132" i="24"/>
  <c r="I18" i="19" s="1"/>
  <c r="I128" i="24"/>
  <c r="J128" i="24"/>
  <c r="AA7" i="19"/>
  <c r="F128" i="24"/>
  <c r="P128" i="24"/>
  <c r="I7" i="19"/>
  <c r="W7" i="19"/>
  <c r="M132" i="24"/>
  <c r="O18" i="19" s="1"/>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N128" i="24"/>
  <c r="T132" i="24"/>
  <c r="V18" i="19" s="1"/>
  <c r="L132" i="24"/>
  <c r="N18" i="19" s="1"/>
  <c r="S132" i="24"/>
  <c r="U18" i="19" s="1"/>
  <c r="H132" i="24"/>
  <c r="J18" i="19" s="1"/>
  <c r="E124" i="24"/>
  <c r="W124" i="24"/>
  <c r="M7" i="19"/>
  <c r="N132" i="24"/>
  <c r="P18" i="19" s="1"/>
  <c r="Y128" i="24"/>
  <c r="Z7" i="19"/>
  <c r="E128" i="24"/>
  <c r="O132" i="24"/>
  <c r="Q18" i="19" s="1"/>
  <c r="H7" i="19"/>
  <c r="J7" i="19"/>
  <c r="Q124" i="24"/>
  <c r="X124" i="24"/>
  <c r="U124" i="24"/>
  <c r="K7" i="19"/>
  <c r="K132" i="24"/>
  <c r="M18" i="19" s="1"/>
  <c r="U128" i="24"/>
  <c r="B162" i="24"/>
  <c r="D15" i="16" s="1"/>
  <c r="O128" i="24"/>
  <c r="L128" i="24"/>
  <c r="R128" i="24"/>
  <c r="L7" i="19"/>
  <c r="T124" i="24"/>
  <c r="Q132" i="24"/>
  <c r="S18" i="19" s="1"/>
  <c r="P124" i="24"/>
  <c r="S7" i="19"/>
  <c r="O124" i="24"/>
  <c r="F132" i="24"/>
  <c r="H18" i="19" s="1"/>
  <c r="X128" i="24"/>
  <c r="W128" i="24"/>
  <c r="Q7" i="19"/>
  <c r="M128" i="24"/>
  <c r="T128" i="24"/>
  <c r="W132" i="24"/>
  <c r="Y18" i="19" s="1"/>
  <c r="G124" i="24"/>
  <c r="U132" i="24"/>
  <c r="W18" i="19" s="1"/>
  <c r="M124" i="24"/>
  <c r="V128" i="24"/>
  <c r="C130" i="24"/>
  <c r="C131" i="24" s="1"/>
  <c r="D132" i="24"/>
  <c r="F18" i="19" s="1"/>
  <c r="C115" i="24"/>
  <c r="C122" i="24"/>
  <c r="C123" i="24" s="1"/>
  <c r="D124" i="24"/>
  <c r="D128" i="24"/>
  <c r="C126" i="24"/>
  <c r="C127" i="24" s="1"/>
  <c r="D46" i="14"/>
  <c r="Y156" i="24" l="1"/>
  <c r="AA9" i="16" s="1"/>
  <c r="Y159" i="24"/>
  <c r="AA11" i="16" s="1"/>
  <c r="Y162" i="24"/>
  <c r="AA15" i="16" s="1"/>
  <c r="AA140" i="24"/>
  <c r="Z153" i="24" s="1"/>
  <c r="Z122" i="24"/>
  <c r="Z123" i="24" s="1"/>
  <c r="Z124" i="24" s="1"/>
  <c r="Z130" i="24"/>
  <c r="Z131" i="24" s="1"/>
  <c r="Z132" i="24" s="1"/>
  <c r="AB18" i="19" s="1"/>
  <c r="Z126" i="24"/>
  <c r="Z127" i="24" s="1"/>
  <c r="Z128" i="24" s="1"/>
  <c r="Z114" i="24"/>
  <c r="Z115" i="24" s="1"/>
  <c r="AB7" i="19" s="1"/>
  <c r="R118" i="24"/>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17" i="24"/>
  <c r="Z118" i="24" s="1"/>
  <c r="Z119" i="24" s="1"/>
  <c r="AB8" i="19"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M153" i="24"/>
  <c r="K153" i="24"/>
  <c r="Q153" i="24"/>
  <c r="R153" i="24"/>
  <c r="L153" i="24"/>
  <c r="C124" i="24"/>
  <c r="B122" i="24"/>
  <c r="B123" i="24" s="1"/>
  <c r="E7" i="19"/>
  <c r="B115" i="24"/>
  <c r="C128" i="24"/>
  <c r="B126" i="24"/>
  <c r="B127" i="24" s="1"/>
  <c r="B130" i="24"/>
  <c r="B131" i="24" s="1"/>
  <c r="C132" i="24"/>
  <c r="E18" i="19" s="1"/>
  <c r="A30" i="17"/>
  <c r="Z156" i="24" l="1"/>
  <c r="AB9" i="16" s="1"/>
  <c r="Z162" i="24"/>
  <c r="AB15" i="16" s="1"/>
  <c r="Z159" i="24"/>
  <c r="AB11" i="16" s="1"/>
  <c r="AB140" i="24"/>
  <c r="AA126" i="24"/>
  <c r="AA127" i="24" s="1"/>
  <c r="AA128" i="24" s="1"/>
  <c r="AA122" i="24"/>
  <c r="AA123" i="24" s="1"/>
  <c r="AA124" i="24" s="1"/>
  <c r="AA130" i="24"/>
  <c r="AA131" i="24" s="1"/>
  <c r="AA132" i="24" s="1"/>
  <c r="AC18" i="19" s="1"/>
  <c r="AA114" i="24"/>
  <c r="AA115" i="24" s="1"/>
  <c r="AC7" i="19" s="1"/>
  <c r="AA117" i="24"/>
  <c r="AA118" i="24" s="1"/>
  <c r="AA119" i="24" s="1"/>
  <c r="AC8" i="19" s="1"/>
  <c r="O118" i="24"/>
  <c r="O119" i="24" s="1"/>
  <c r="Q8" i="19" s="1"/>
  <c r="U118" i="24"/>
  <c r="U119" i="24" s="1"/>
  <c r="W8" i="19" s="1"/>
  <c r="X118" i="24"/>
  <c r="X119" i="24" s="1"/>
  <c r="Z8" i="19" s="1"/>
  <c r="N118" i="24"/>
  <c r="N119" i="24" s="1"/>
  <c r="P8" i="19" s="1"/>
  <c r="P118" i="24"/>
  <c r="P119" i="24" s="1"/>
  <c r="R8" i="19" s="1"/>
  <c r="J118" i="24"/>
  <c r="J119" i="24" s="1"/>
  <c r="L8" i="19" s="1"/>
  <c r="E73" i="24"/>
  <c r="F73" i="24" s="1"/>
  <c r="M119" i="24"/>
  <c r="O8" i="19" s="1"/>
  <c r="W119" i="24"/>
  <c r="Y8" i="19" s="1"/>
  <c r="Q119" i="24"/>
  <c r="S8" i="19" s="1"/>
  <c r="L119" i="24"/>
  <c r="N8" i="19" s="1"/>
  <c r="K119" i="24"/>
  <c r="M8" i="19" s="1"/>
  <c r="I119" i="24"/>
  <c r="K8" i="19" s="1"/>
  <c r="D119" i="24"/>
  <c r="F8" i="19" s="1"/>
  <c r="C117" i="24"/>
  <c r="C118" i="24" s="1"/>
  <c r="D7" i="19"/>
  <c r="B124" i="24"/>
  <c r="B132" i="24"/>
  <c r="D18" i="19" s="1"/>
  <c r="B128" i="24"/>
  <c r="E153" i="24"/>
  <c r="D14" i="14"/>
  <c r="G11" i="12"/>
  <c r="H11" i="12"/>
  <c r="I11" i="12"/>
  <c r="F11" i="12"/>
  <c r="N10" i="12"/>
  <c r="M10" i="12"/>
  <c r="L10" i="12"/>
  <c r="AA162" i="24" l="1"/>
  <c r="AC15" i="16" s="1"/>
  <c r="AA156" i="24"/>
  <c r="AC9" i="16" s="1"/>
  <c r="AA159" i="24"/>
  <c r="AC11" i="16" s="1"/>
  <c r="AA153" i="24"/>
  <c r="AC140" i="24"/>
  <c r="AB114" i="24"/>
  <c r="AB115" i="24" s="1"/>
  <c r="AD7" i="19" s="1"/>
  <c r="AB122" i="24"/>
  <c r="AB123" i="24" s="1"/>
  <c r="AB124" i="24" s="1"/>
  <c r="AB130" i="24"/>
  <c r="AB131" i="24" s="1"/>
  <c r="AB132" i="24" s="1"/>
  <c r="AD18" i="19" s="1"/>
  <c r="AB126" i="24"/>
  <c r="AB127" i="24" s="1"/>
  <c r="AB128" i="24" s="1"/>
  <c r="AB117" i="24"/>
  <c r="AB118" i="24" s="1"/>
  <c r="AB119" i="24" s="1"/>
  <c r="AD8" i="19" s="1"/>
  <c r="E74" i="24"/>
  <c r="F117" i="24" s="1"/>
  <c r="F118" i="24" s="1"/>
  <c r="C119" i="24"/>
  <c r="E8" i="19" s="1"/>
  <c r="B117" i="24"/>
  <c r="B118" i="24" s="1"/>
  <c r="E119" i="24"/>
  <c r="G8" i="19" s="1"/>
  <c r="F74" i="24"/>
  <c r="G117" i="24" s="1"/>
  <c r="G118" i="24" s="1"/>
  <c r="G73" i="24"/>
  <c r="G74" i="24" s="1"/>
  <c r="H117" i="24" s="1"/>
  <c r="H118" i="24" s="1"/>
  <c r="M11" i="12"/>
  <c r="L11" i="12"/>
  <c r="AB162" i="24" l="1"/>
  <c r="AD15" i="16" s="1"/>
  <c r="AB159" i="24"/>
  <c r="AD11" i="16" s="1"/>
  <c r="AB156" i="24"/>
  <c r="AD9" i="16" s="1"/>
  <c r="AB153" i="24"/>
  <c r="AD140" i="24"/>
  <c r="AC126" i="24"/>
  <c r="AC127" i="24" s="1"/>
  <c r="AC128" i="24" s="1"/>
  <c r="AC122" i="24"/>
  <c r="AC123" i="24" s="1"/>
  <c r="AC124" i="24" s="1"/>
  <c r="AC130" i="24"/>
  <c r="AC131" i="24" s="1"/>
  <c r="AC132" i="24" s="1"/>
  <c r="AE18" i="19" s="1"/>
  <c r="AC114" i="24"/>
  <c r="AC115" i="24" s="1"/>
  <c r="AE7" i="19" s="1"/>
  <c r="AC117" i="24"/>
  <c r="AC118" i="24" s="1"/>
  <c r="AC119" i="24" s="1"/>
  <c r="AE8" i="19" s="1"/>
  <c r="F153" i="24"/>
  <c r="B119" i="24"/>
  <c r="D8" i="19" s="1"/>
  <c r="F119" i="24"/>
  <c r="H8" i="19" s="1"/>
  <c r="H153" i="24"/>
  <c r="G153" i="24"/>
  <c r="B16" i="16"/>
  <c r="B17" i="16"/>
  <c r="AC162" i="24" l="1"/>
  <c r="AE15" i="16" s="1"/>
  <c r="AC159" i="24"/>
  <c r="AE11" i="16" s="1"/>
  <c r="AC156" i="24"/>
  <c r="AE9" i="16" s="1"/>
  <c r="AC153" i="24"/>
  <c r="G119" i="24"/>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<sst xmlns="http://schemas.openxmlformats.org/spreadsheetml/2006/main" count="3456" uniqueCount="1077">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</sst>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0">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mahajan\Documents\eps-us\InputData\fuels\BFPaT\BAU%20Fuel%20Prices%20and%20Taxes.xlsx" TargetMode="External"/><Relationship Id="rId1" Type="http://schemas.openxmlformats.org/officeDocument/2006/relationships/externalLinkPath" Target="/Users/mmahajan/Documents/eps-us/InputData/fuels/BFPaT/BAU%20Fuel%20Prices%20and%20Tax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2023 Table 2"/>
      <sheetName val="AEO 2022 Table 2"/>
      <sheetName val="Gas Futures"/>
      <sheetName val="Henry Hub Historicals"/>
      <sheetName val="NG Sector Price Historicals"/>
      <sheetName val="Historical Monthly Gas Cons"/>
      <sheetName val="NG Calcs"/>
      <sheetName val="AEO 2023 Table 3"/>
      <sheetName val="AEO 2022 Table 3"/>
      <sheetName val="AEO 2023 Table 12"/>
      <sheetName val="AEO 2022 Table 12"/>
      <sheetName val="AEO 2023 Table 57"/>
      <sheetName val="AEO 2022 Table 57"/>
      <sheetName val="AEO Table 57"/>
      <sheetName val="STEO"/>
      <sheetName val="Hard Coal and Lig Multipliers"/>
      <sheetName val="Hydrogen"/>
      <sheetName val="Transp Charging"/>
      <sheetName val="Other Fuels"/>
      <sheetName val="Inflation Reduction Act"/>
      <sheetName val="Tax Percentages"/>
      <sheetName val="Pretax &gt;"/>
      <sheetName val="BFPaT-pretax-electricity"/>
      <sheetName val="BFPaT-pretax-coal"/>
      <sheetName val="BFPaT-pretax-natgas"/>
      <sheetName val="BFPaT-pretax-nuclear"/>
      <sheetName val="BFPaT-pretax-hydro"/>
      <sheetName val="BFPaT-pretax-wind"/>
      <sheetName val="BFPaT-pretax-solar"/>
      <sheetName val="BFPaT-pretax-biomass"/>
      <sheetName val="BFPaT-pretax-petgas"/>
      <sheetName val="BFPaT-pretax-petdies"/>
      <sheetName val="BFPaT-pretax-biogas"/>
      <sheetName val="BFPaT-pretax-biodies"/>
      <sheetName val="BFPaT-pretax-jetkerosene"/>
      <sheetName val="BFPaT-pretax-heat"/>
      <sheetName val="BFPaT-pretax-geothermal"/>
      <sheetName val="BFPaT-pretax-lignite"/>
      <sheetName val="BFPaT-pretax-crude"/>
      <sheetName val="BFPaT-pretax-heavyfueloil"/>
      <sheetName val="BFPaT-pretax-lpgpropbut"/>
      <sheetName val="BFPaT-pretax-msw"/>
      <sheetName val="BFPaT-pretax-hydrogen"/>
      <sheetName val="Summary_pretax"/>
      <sheetName val="Fuel Tax &gt;"/>
      <sheetName val="BFPaT-fueltax-electricity"/>
      <sheetName val="BFPaT-fueltax-coal"/>
      <sheetName val="BFPaT-fueltax-natgas"/>
      <sheetName val="BFPaT-fueltax-nuclear"/>
      <sheetName val="BFPaT-fueltax-hydro"/>
      <sheetName val="BFPaT-fueltax-wind"/>
      <sheetName val="BFPaT-fueltax-solar"/>
      <sheetName val="BFPaT-fueltax-biomass"/>
      <sheetName val="BFPaT-fueltax-petgas"/>
      <sheetName val="BFPaT-fueltax-petdies"/>
      <sheetName val="BFPaT-fueltax-biogas"/>
      <sheetName val="BFPaT-fueltax-biodies"/>
      <sheetName val="BFPaT-fueltax-jetkerosene"/>
      <sheetName val="BFPaT-fueltax-heat"/>
      <sheetName val="BFPaT-fueltax-geothermal"/>
      <sheetName val="BFPaT-fueltax-lignite"/>
      <sheetName val="BFPaT-fueltax-crude"/>
      <sheetName val="BFPaT-fueltax-heavyfueloil"/>
      <sheetName val="BFPaT-fueltax-lpgpropbut"/>
      <sheetName val="BFPaT-fueltax-msw"/>
      <sheetName val="BFPaT-fueltax-hydrogen"/>
      <sheetName val="Summary_tax"/>
    </sheetNames>
    <sheetDataSet>
      <sheetData sheetId="0">
        <row r="103">
          <cell r="A103">
            <v>0.78500000000000003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31" sqref="B31"/>
    </sheetView>
  </sheetViews>
  <sheetFormatPr defaultColWidth="9.1796875" defaultRowHeight="14.5" x14ac:dyDescent="0.35"/>
  <cols>
    <col min="2" max="2" width="83.26953125" customWidth="1"/>
  </cols>
  <sheetData>
    <row r="1" spans="1:2" x14ac:dyDescent="0.35">
      <c r="A1" s="1" t="s">
        <v>184</v>
      </c>
    </row>
    <row r="2" spans="1:2" x14ac:dyDescent="0.35">
      <c r="A2" s="1" t="s">
        <v>183</v>
      </c>
    </row>
    <row r="3" spans="1:2" x14ac:dyDescent="0.35">
      <c r="A3" s="1" t="s">
        <v>310</v>
      </c>
    </row>
    <row r="5" spans="1:2" x14ac:dyDescent="0.35">
      <c r="A5" s="1" t="s">
        <v>0</v>
      </c>
      <c r="B5" s="27" t="s">
        <v>115</v>
      </c>
    </row>
    <row r="6" spans="1:2" x14ac:dyDescent="0.35">
      <c r="B6" t="s">
        <v>1</v>
      </c>
    </row>
    <row r="7" spans="1:2" x14ac:dyDescent="0.35">
      <c r="B7" s="2">
        <v>2014</v>
      </c>
    </row>
    <row r="8" spans="1:2" x14ac:dyDescent="0.35">
      <c r="B8" t="s">
        <v>2</v>
      </c>
    </row>
    <row r="9" spans="1:2" x14ac:dyDescent="0.35">
      <c r="B9" s="28" t="s">
        <v>3</v>
      </c>
    </row>
    <row r="10" spans="1:2" x14ac:dyDescent="0.35">
      <c r="B10" t="s">
        <v>4</v>
      </c>
    </row>
    <row r="12" spans="1:2" x14ac:dyDescent="0.35">
      <c r="B12" s="27" t="s">
        <v>256</v>
      </c>
    </row>
    <row r="13" spans="1:2" x14ac:dyDescent="0.35">
      <c r="B13" t="s">
        <v>288</v>
      </c>
    </row>
    <row r="14" spans="1:2" x14ac:dyDescent="0.35">
      <c r="B14" s="2">
        <v>2015</v>
      </c>
    </row>
    <row r="15" spans="1:2" x14ac:dyDescent="0.35">
      <c r="B15" t="s">
        <v>289</v>
      </c>
    </row>
    <row r="16" spans="1:2" x14ac:dyDescent="0.35">
      <c r="B16" s="28" t="s">
        <v>230</v>
      </c>
    </row>
    <row r="18" spans="2:2" x14ac:dyDescent="0.35">
      <c r="B18" s="27" t="s">
        <v>290</v>
      </c>
    </row>
    <row r="19" spans="2:2" x14ac:dyDescent="0.35">
      <c r="B19" t="s">
        <v>521</v>
      </c>
    </row>
    <row r="20" spans="2:2" x14ac:dyDescent="0.35">
      <c r="B20" s="2">
        <v>2020</v>
      </c>
    </row>
    <row r="21" spans="2:2" x14ac:dyDescent="0.35">
      <c r="B21" t="s">
        <v>520</v>
      </c>
    </row>
    <row r="22" spans="2:2" x14ac:dyDescent="0.35">
      <c r="B22" s="28" t="s">
        <v>519</v>
      </c>
    </row>
    <row r="24" spans="2:2" x14ac:dyDescent="0.35">
      <c r="B24" s="27" t="s">
        <v>291</v>
      </c>
    </row>
    <row r="25" spans="2:2" x14ac:dyDescent="0.35">
      <c r="B25" t="s">
        <v>292</v>
      </c>
    </row>
    <row r="26" spans="2:2" x14ac:dyDescent="0.35">
      <c r="B26" s="2">
        <v>2015</v>
      </c>
    </row>
    <row r="27" spans="2:2" x14ac:dyDescent="0.35">
      <c r="B27" t="s">
        <v>293</v>
      </c>
    </row>
    <row r="28" spans="2:2" x14ac:dyDescent="0.35">
      <c r="B28" s="28" t="s">
        <v>224</v>
      </c>
    </row>
    <row r="30" spans="2:2" x14ac:dyDescent="0.35">
      <c r="B30" s="27" t="s">
        <v>297</v>
      </c>
    </row>
    <row r="31" spans="2:2" x14ac:dyDescent="0.35">
      <c r="B31" t="s">
        <v>294</v>
      </c>
    </row>
    <row r="32" spans="2:2" x14ac:dyDescent="0.35">
      <c r="B32" s="2">
        <v>2015</v>
      </c>
    </row>
    <row r="33" spans="2:2" x14ac:dyDescent="0.35">
      <c r="B33" t="s">
        <v>295</v>
      </c>
    </row>
    <row r="34" spans="2:2" x14ac:dyDescent="0.35">
      <c r="B34" s="28" t="s">
        <v>235</v>
      </c>
    </row>
    <row r="35" spans="2:2" x14ac:dyDescent="0.35">
      <c r="B35" t="s">
        <v>296</v>
      </c>
    </row>
    <row r="37" spans="2:2" x14ac:dyDescent="0.35">
      <c r="B37" s="27" t="s">
        <v>167</v>
      </c>
    </row>
    <row r="38" spans="2:2" x14ac:dyDescent="0.35">
      <c r="B38" t="s">
        <v>168</v>
      </c>
    </row>
    <row r="39" spans="2:2" x14ac:dyDescent="0.35">
      <c r="B39" s="2" t="s">
        <v>637</v>
      </c>
    </row>
    <row r="40" spans="2:2" x14ac:dyDescent="0.35">
      <c r="B40" t="s">
        <v>638</v>
      </c>
    </row>
    <row r="41" spans="2:2" x14ac:dyDescent="0.35">
      <c r="B41" s="28" t="s">
        <v>588</v>
      </c>
    </row>
    <row r="42" spans="2:2" x14ac:dyDescent="0.35">
      <c r="B42" t="s">
        <v>636</v>
      </c>
    </row>
    <row r="44" spans="2:2" x14ac:dyDescent="0.35">
      <c r="B44" s="27" t="s">
        <v>526</v>
      </c>
    </row>
    <row r="45" spans="2:2" x14ac:dyDescent="0.35">
      <c r="B45" t="s">
        <v>522</v>
      </c>
    </row>
    <row r="46" spans="2:2" x14ac:dyDescent="0.35">
      <c r="B46" s="2">
        <v>2020</v>
      </c>
    </row>
    <row r="47" spans="2:2" x14ac:dyDescent="0.35">
      <c r="B47" t="s">
        <v>523</v>
      </c>
    </row>
    <row r="48" spans="2:2" x14ac:dyDescent="0.35">
      <c r="B48" s="28" t="s">
        <v>517</v>
      </c>
    </row>
    <row r="50" spans="1:2" x14ac:dyDescent="0.35">
      <c r="B50" s="27" t="s">
        <v>533</v>
      </c>
    </row>
    <row r="51" spans="1:2" x14ac:dyDescent="0.35">
      <c r="B51" t="s">
        <v>527</v>
      </c>
    </row>
    <row r="52" spans="1:2" x14ac:dyDescent="0.35">
      <c r="B52" s="2">
        <v>2020</v>
      </c>
    </row>
    <row r="53" spans="1:2" x14ac:dyDescent="0.35">
      <c r="B53" t="s">
        <v>528</v>
      </c>
    </row>
    <row r="54" spans="1:2" x14ac:dyDescent="0.35">
      <c r="B54" t="s">
        <v>529</v>
      </c>
    </row>
    <row r="55" spans="1:2" x14ac:dyDescent="0.35">
      <c r="B55" t="s">
        <v>534</v>
      </c>
    </row>
    <row r="57" spans="1:2" x14ac:dyDescent="0.35">
      <c r="B57" s="27" t="s">
        <v>1058</v>
      </c>
    </row>
    <row r="58" spans="1:2" x14ac:dyDescent="0.35">
      <c r="B58" t="s">
        <v>1059</v>
      </c>
    </row>
    <row r="59" spans="1:2" x14ac:dyDescent="0.35">
      <c r="B59" s="2">
        <v>2023</v>
      </c>
    </row>
    <row r="60" spans="1:2" x14ac:dyDescent="0.35">
      <c r="B60" t="s">
        <v>1061</v>
      </c>
    </row>
    <row r="61" spans="1:2" x14ac:dyDescent="0.35">
      <c r="B61" s="138" t="s">
        <v>1060</v>
      </c>
    </row>
    <row r="64" spans="1:2" x14ac:dyDescent="0.35">
      <c r="A64" s="1" t="s">
        <v>169</v>
      </c>
    </row>
    <row r="65" spans="1:1" x14ac:dyDescent="0.35">
      <c r="A65" t="s">
        <v>671</v>
      </c>
    </row>
    <row r="66" spans="1:1" x14ac:dyDescent="0.35">
      <c r="A66" t="s">
        <v>672</v>
      </c>
    </row>
    <row r="67" spans="1:1" x14ac:dyDescent="0.35">
      <c r="A67" s="1"/>
    </row>
    <row r="68" spans="1:1" x14ac:dyDescent="0.35">
      <c r="A68" t="s">
        <v>170</v>
      </c>
    </row>
    <row r="69" spans="1:1" x14ac:dyDescent="0.35">
      <c r="A69" t="s">
        <v>171</v>
      </c>
    </row>
    <row r="71" spans="1:1" x14ac:dyDescent="0.35">
      <c r="A71" t="s">
        <v>174</v>
      </c>
    </row>
    <row r="72" spans="1:1" x14ac:dyDescent="0.35">
      <c r="A72" t="s">
        <v>175</v>
      </c>
    </row>
    <row r="73" spans="1:1" x14ac:dyDescent="0.35">
      <c r="A73" t="s">
        <v>176</v>
      </c>
    </row>
    <row r="74" spans="1:1" x14ac:dyDescent="0.35">
      <c r="A74" t="s">
        <v>177</v>
      </c>
    </row>
    <row r="76" spans="1:1" x14ac:dyDescent="0.35">
      <c r="A76" t="s">
        <v>186</v>
      </c>
    </row>
    <row r="77" spans="1:1" x14ac:dyDescent="0.35">
      <c r="A77" t="s">
        <v>187</v>
      </c>
    </row>
    <row r="78" spans="1:1" x14ac:dyDescent="0.35">
      <c r="A78" t="s">
        <v>188</v>
      </c>
    </row>
    <row r="79" spans="1:1" x14ac:dyDescent="0.35">
      <c r="A79" t="s">
        <v>190</v>
      </c>
    </row>
    <row r="80" spans="1:1" x14ac:dyDescent="0.35">
      <c r="A80">
        <v>0.97099999999999997</v>
      </c>
    </row>
    <row r="81" spans="1:5" x14ac:dyDescent="0.35">
      <c r="A81" t="s">
        <v>189</v>
      </c>
    </row>
    <row r="83" spans="1:5" x14ac:dyDescent="0.35">
      <c r="A83" t="s">
        <v>524</v>
      </c>
    </row>
    <row r="84" spans="1:5" x14ac:dyDescent="0.35">
      <c r="A84">
        <v>0.89805481563188172</v>
      </c>
    </row>
    <row r="85" spans="1:5" x14ac:dyDescent="0.35">
      <c r="A85" t="s">
        <v>189</v>
      </c>
    </row>
    <row r="86" spans="1:5" x14ac:dyDescent="0.35">
      <c r="A86">
        <v>0.88711067149387013</v>
      </c>
      <c r="B86" t="s">
        <v>537</v>
      </c>
      <c r="E86" s="19"/>
    </row>
    <row r="87" spans="1:5" x14ac:dyDescent="0.35">
      <c r="A87">
        <v>0.78452102304761584</v>
      </c>
      <c r="B87" t="s">
        <v>839</v>
      </c>
      <c r="E87" s="19"/>
    </row>
    <row r="88" spans="1:5" x14ac:dyDescent="0.35">
      <c r="E88" s="19"/>
    </row>
    <row r="89" spans="1:5" x14ac:dyDescent="0.35">
      <c r="E89" s="19"/>
    </row>
    <row r="90" spans="1:5" x14ac:dyDescent="0.35">
      <c r="E90" s="19"/>
    </row>
    <row r="93" spans="1:5" x14ac:dyDescent="0.35">
      <c r="A93" s="1" t="s">
        <v>530</v>
      </c>
    </row>
    <row r="94" spans="1:5" x14ac:dyDescent="0.35">
      <c r="A94" t="s">
        <v>589</v>
      </c>
    </row>
    <row r="95" spans="1:5" x14ac:dyDescent="0.35">
      <c r="A95" t="s">
        <v>590</v>
      </c>
    </row>
    <row r="96" spans="1:5" x14ac:dyDescent="0.35">
      <c r="A96" t="s">
        <v>531</v>
      </c>
    </row>
    <row r="97" spans="1:1" x14ac:dyDescent="0.35">
      <c r="A97" t="s">
        <v>532</v>
      </c>
    </row>
    <row r="99" spans="1:1" x14ac:dyDescent="0.35">
      <c r="A99" s="1" t="s">
        <v>305</v>
      </c>
    </row>
    <row r="100" spans="1:1" x14ac:dyDescent="0.35">
      <c r="A100" t="s">
        <v>316</v>
      </c>
    </row>
    <row r="101" spans="1:1" x14ac:dyDescent="0.35">
      <c r="A101" t="s">
        <v>317</v>
      </c>
    </row>
    <row r="102" spans="1:1" x14ac:dyDescent="0.35">
      <c r="A102" t="s">
        <v>306</v>
      </c>
    </row>
    <row r="103" spans="1:1" x14ac:dyDescent="0.35">
      <c r="A103" t="s">
        <v>307</v>
      </c>
    </row>
    <row r="105" spans="1:1" x14ac:dyDescent="0.35">
      <c r="A105" s="1" t="s">
        <v>535</v>
      </c>
    </row>
    <row r="106" spans="1:1" x14ac:dyDescent="0.35">
      <c r="A106" t="s">
        <v>831</v>
      </c>
    </row>
    <row r="107" spans="1:1" x14ac:dyDescent="0.35">
      <c r="A107" t="s">
        <v>832</v>
      </c>
    </row>
    <row r="109" spans="1:1" x14ac:dyDescent="0.35">
      <c r="A109" t="s">
        <v>536</v>
      </c>
    </row>
    <row r="110" spans="1:1" x14ac:dyDescent="0.3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3"/>
  <cols>
    <col min="1" max="1" width="19.81640625" style="37" bestFit="1" customWidth="1"/>
    <col min="2" max="2" width="46.7265625" style="37" customWidth="1"/>
    <col min="3" max="16384" width="8.7265625" style="37"/>
  </cols>
  <sheetData>
    <row r="1" spans="1:33" ht="15" customHeight="1" thickBot="1" x14ac:dyDescent="0.3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494</v>
      </c>
      <c r="D3" s="73" t="s">
        <v>640</v>
      </c>
      <c r="E3" s="55"/>
      <c r="F3" s="55"/>
      <c r="G3" s="55"/>
    </row>
    <row r="4" spans="1:33" ht="15" customHeight="1" x14ac:dyDescent="0.3">
      <c r="C4" s="73" t="s">
        <v>495</v>
      </c>
      <c r="D4" s="73" t="s">
        <v>641</v>
      </c>
      <c r="E4" s="55"/>
      <c r="F4" s="55"/>
      <c r="G4" s="73" t="s">
        <v>620</v>
      </c>
    </row>
    <row r="5" spans="1:33" ht="15" customHeight="1" x14ac:dyDescent="0.3">
      <c r="C5" s="73" t="s">
        <v>496</v>
      </c>
      <c r="D5" s="73" t="s">
        <v>642</v>
      </c>
      <c r="E5" s="55"/>
      <c r="F5" s="55"/>
      <c r="G5" s="55"/>
    </row>
    <row r="6" spans="1:33" ht="15" customHeight="1" x14ac:dyDescent="0.3">
      <c r="C6" s="73" t="s">
        <v>497</v>
      </c>
      <c r="D6" s="55"/>
      <c r="E6" s="73" t="s">
        <v>643</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3">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3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3">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3">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3">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3">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3">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3">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3">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3">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3">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3">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3">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3">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3">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3">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3">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3">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3">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3">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3">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3">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3">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3">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3">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3">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3">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3">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3">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3">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3">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3">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3">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3">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3">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3">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3">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3">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3">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3">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3">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3">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3">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3">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3">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3">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3">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3">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3">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3">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3">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3">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3">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3">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3">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3">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3">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3">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3">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3">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3">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3">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3">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3">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3">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3">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3">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3">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3">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3">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3">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3">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3">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3">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3">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3">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3">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3">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3">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3">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3">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3">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3">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3">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3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3">
      <c r="B100" s="476" t="s">
        <v>652</v>
      </c>
      <c r="C100" s="477"/>
      <c r="D100" s="477"/>
      <c r="E100" s="477"/>
      <c r="F100" s="477"/>
      <c r="G100" s="477"/>
      <c r="H100" s="477"/>
      <c r="I100" s="477"/>
      <c r="J100" s="477"/>
      <c r="K100" s="477"/>
      <c r="L100" s="477"/>
      <c r="M100" s="477"/>
      <c r="N100" s="477"/>
      <c r="O100" s="477"/>
      <c r="P100" s="477"/>
      <c r="Q100" s="477"/>
      <c r="R100" s="477"/>
      <c r="S100" s="477"/>
      <c r="T100" s="477"/>
      <c r="U100" s="477"/>
      <c r="V100" s="477"/>
      <c r="W100" s="477"/>
      <c r="X100" s="477"/>
      <c r="Y100" s="477"/>
      <c r="Z100" s="477"/>
      <c r="AA100" s="477"/>
      <c r="AB100" s="477"/>
      <c r="AC100" s="477"/>
      <c r="AD100" s="477"/>
      <c r="AE100" s="477"/>
      <c r="AF100" s="477"/>
      <c r="AG100" s="477"/>
      <c r="AH100" s="58"/>
    </row>
    <row r="101" spans="1:34" ht="12" x14ac:dyDescent="0.3">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3">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3">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3">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3">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3">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3">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3">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3">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3">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3">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3">
      <c r="B112" s="475"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38"/>
    </row>
    <row r="113" spans="2:33" ht="15" customHeight="1" x14ac:dyDescent="0.3">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3">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3">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3">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3">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3">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3">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3">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3">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3">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3">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3">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3">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3">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3">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3">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3">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3">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3">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3">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3">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3">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3">
      <c r="B308" s="474"/>
      <c r="C308" s="474"/>
      <c r="D308" s="474"/>
      <c r="E308" s="474"/>
      <c r="F308" s="474"/>
      <c r="G308" s="474"/>
      <c r="H308" s="474"/>
      <c r="I308" s="474"/>
      <c r="J308" s="474"/>
      <c r="K308" s="474"/>
      <c r="L308" s="474"/>
      <c r="M308" s="474"/>
      <c r="N308" s="474"/>
      <c r="O308" s="474"/>
      <c r="P308" s="474"/>
      <c r="Q308" s="474"/>
      <c r="R308" s="474"/>
      <c r="S308" s="474"/>
      <c r="T308" s="474"/>
      <c r="U308" s="474"/>
      <c r="V308" s="474"/>
      <c r="W308" s="474"/>
      <c r="X308" s="474"/>
      <c r="Y308" s="474"/>
      <c r="Z308" s="474"/>
      <c r="AA308" s="474"/>
      <c r="AB308" s="474"/>
      <c r="AC308" s="474"/>
      <c r="AD308" s="474"/>
      <c r="AE308" s="474"/>
      <c r="AF308" s="474"/>
    </row>
    <row r="511" spans="2:32" ht="15" customHeight="1" x14ac:dyDescent="0.3">
      <c r="B511" s="474"/>
      <c r="C511" s="474"/>
      <c r="D511" s="474"/>
      <c r="E511" s="474"/>
      <c r="F511" s="474"/>
      <c r="G511" s="474"/>
      <c r="H511" s="474"/>
      <c r="I511" s="474"/>
      <c r="J511" s="474"/>
      <c r="K511" s="474"/>
      <c r="L511" s="474"/>
      <c r="M511" s="474"/>
      <c r="N511" s="474"/>
      <c r="O511" s="474"/>
      <c r="P511" s="474"/>
      <c r="Q511" s="474"/>
      <c r="R511" s="474"/>
      <c r="S511" s="474"/>
      <c r="T511" s="474"/>
      <c r="U511" s="474"/>
      <c r="V511" s="474"/>
      <c r="W511" s="474"/>
      <c r="X511" s="474"/>
      <c r="Y511" s="474"/>
      <c r="Z511" s="474"/>
      <c r="AA511" s="474"/>
      <c r="AB511" s="474"/>
      <c r="AC511" s="474"/>
      <c r="AD511" s="474"/>
      <c r="AE511" s="474"/>
      <c r="AF511" s="474"/>
    </row>
    <row r="712" spans="2:32" ht="15" customHeight="1" x14ac:dyDescent="0.3">
      <c r="B712" s="474"/>
      <c r="C712" s="474"/>
      <c r="D712" s="474"/>
      <c r="E712" s="474"/>
      <c r="F712" s="474"/>
      <c r="G712" s="474"/>
      <c r="H712" s="474"/>
      <c r="I712" s="474"/>
      <c r="J712" s="474"/>
      <c r="K712" s="474"/>
      <c r="L712" s="474"/>
      <c r="M712" s="474"/>
      <c r="N712" s="474"/>
      <c r="O712" s="474"/>
      <c r="P712" s="474"/>
      <c r="Q712" s="474"/>
      <c r="R712" s="474"/>
      <c r="S712" s="474"/>
      <c r="T712" s="474"/>
      <c r="U712" s="474"/>
      <c r="V712" s="474"/>
      <c r="W712" s="474"/>
      <c r="X712" s="474"/>
      <c r="Y712" s="474"/>
      <c r="Z712" s="474"/>
      <c r="AA712" s="474"/>
      <c r="AB712" s="474"/>
      <c r="AC712" s="474"/>
      <c r="AD712" s="474"/>
      <c r="AE712" s="474"/>
      <c r="AF712" s="474"/>
    </row>
    <row r="887" spans="2:32" ht="15" customHeight="1" x14ac:dyDescent="0.3">
      <c r="B887" s="474"/>
      <c r="C887" s="474"/>
      <c r="D887" s="474"/>
      <c r="E887" s="474"/>
      <c r="F887" s="474"/>
      <c r="G887" s="474"/>
      <c r="H887" s="474"/>
      <c r="I887" s="474"/>
      <c r="J887" s="474"/>
      <c r="K887" s="474"/>
      <c r="L887" s="474"/>
      <c r="M887" s="474"/>
      <c r="N887" s="474"/>
      <c r="O887" s="474"/>
      <c r="P887" s="474"/>
      <c r="Q887" s="474"/>
      <c r="R887" s="474"/>
      <c r="S887" s="474"/>
      <c r="T887" s="474"/>
      <c r="U887" s="474"/>
      <c r="V887" s="474"/>
      <c r="W887" s="474"/>
      <c r="X887" s="474"/>
      <c r="Y887" s="474"/>
      <c r="Z887" s="474"/>
      <c r="AA887" s="474"/>
      <c r="AB887" s="474"/>
      <c r="AC887" s="474"/>
      <c r="AD887" s="474"/>
      <c r="AE887" s="474"/>
      <c r="AF887" s="474"/>
    </row>
    <row r="1101" spans="2:32" ht="15" customHeight="1" x14ac:dyDescent="0.3">
      <c r="B1101" s="474"/>
      <c r="C1101" s="474"/>
      <c r="D1101" s="474"/>
      <c r="E1101" s="474"/>
      <c r="F1101" s="474"/>
      <c r="G1101" s="474"/>
      <c r="H1101" s="474"/>
      <c r="I1101" s="474"/>
      <c r="J1101" s="474"/>
      <c r="K1101" s="474"/>
      <c r="L1101" s="474"/>
      <c r="M1101" s="474"/>
      <c r="N1101" s="474"/>
      <c r="O1101" s="474"/>
      <c r="P1101" s="474"/>
      <c r="Q1101" s="474"/>
      <c r="R1101" s="474"/>
      <c r="S1101" s="474"/>
      <c r="T1101" s="474"/>
      <c r="U1101" s="474"/>
      <c r="V1101" s="474"/>
      <c r="W1101" s="474"/>
      <c r="X1101" s="474"/>
      <c r="Y1101" s="474"/>
      <c r="Z1101" s="474"/>
      <c r="AA1101" s="474"/>
      <c r="AB1101" s="474"/>
      <c r="AC1101" s="474"/>
      <c r="AD1101" s="474"/>
      <c r="AE1101" s="474"/>
      <c r="AF1101" s="474"/>
    </row>
    <row r="1229" spans="2:32" ht="15" customHeight="1" x14ac:dyDescent="0.3">
      <c r="B1229" s="474"/>
      <c r="C1229" s="474"/>
      <c r="D1229" s="474"/>
      <c r="E1229" s="474"/>
      <c r="F1229" s="474"/>
      <c r="G1229" s="474"/>
      <c r="H1229" s="474"/>
      <c r="I1229" s="474"/>
      <c r="J1229" s="474"/>
      <c r="K1229" s="474"/>
      <c r="L1229" s="474"/>
      <c r="M1229" s="474"/>
      <c r="N1229" s="474"/>
      <c r="O1229" s="474"/>
      <c r="P1229" s="474"/>
      <c r="Q1229" s="474"/>
      <c r="R1229" s="474"/>
      <c r="S1229" s="474"/>
      <c r="T1229" s="474"/>
      <c r="U1229" s="474"/>
      <c r="V1229" s="474"/>
      <c r="W1229" s="474"/>
      <c r="X1229" s="474"/>
      <c r="Y1229" s="474"/>
      <c r="Z1229" s="474"/>
      <c r="AA1229" s="474"/>
      <c r="AB1229" s="474"/>
      <c r="AC1229" s="474"/>
      <c r="AD1229" s="474"/>
      <c r="AE1229" s="474"/>
      <c r="AF1229" s="474"/>
    </row>
    <row r="1390" spans="2:32" ht="15" customHeight="1" x14ac:dyDescent="0.3">
      <c r="B1390" s="474"/>
      <c r="C1390" s="474"/>
      <c r="D1390" s="474"/>
      <c r="E1390" s="474"/>
      <c r="F1390" s="474"/>
      <c r="G1390" s="474"/>
      <c r="H1390" s="474"/>
      <c r="I1390" s="474"/>
      <c r="J1390" s="474"/>
      <c r="K1390" s="474"/>
      <c r="L1390" s="474"/>
      <c r="M1390" s="474"/>
      <c r="N1390" s="474"/>
      <c r="O1390" s="474"/>
      <c r="P1390" s="474"/>
      <c r="Q1390" s="474"/>
      <c r="R1390" s="474"/>
      <c r="S1390" s="474"/>
      <c r="T1390" s="474"/>
      <c r="U1390" s="474"/>
      <c r="V1390" s="474"/>
      <c r="W1390" s="474"/>
      <c r="X1390" s="474"/>
      <c r="Y1390" s="474"/>
      <c r="Z1390" s="474"/>
      <c r="AA1390" s="474"/>
      <c r="AB1390" s="474"/>
      <c r="AC1390" s="474"/>
      <c r="AD1390" s="474"/>
      <c r="AE1390" s="474"/>
      <c r="AF1390" s="474"/>
    </row>
    <row r="1502" spans="2:32" ht="15" customHeight="1" x14ac:dyDescent="0.3">
      <c r="B1502" s="474"/>
      <c r="C1502" s="474"/>
      <c r="D1502" s="474"/>
      <c r="E1502" s="474"/>
      <c r="F1502" s="474"/>
      <c r="G1502" s="474"/>
      <c r="H1502" s="474"/>
      <c r="I1502" s="474"/>
      <c r="J1502" s="474"/>
      <c r="K1502" s="474"/>
      <c r="L1502" s="474"/>
      <c r="M1502" s="474"/>
      <c r="N1502" s="474"/>
      <c r="O1502" s="474"/>
      <c r="P1502" s="474"/>
      <c r="Q1502" s="474"/>
      <c r="R1502" s="474"/>
      <c r="S1502" s="474"/>
      <c r="T1502" s="474"/>
      <c r="U1502" s="474"/>
      <c r="V1502" s="474"/>
      <c r="W1502" s="474"/>
      <c r="X1502" s="474"/>
      <c r="Y1502" s="474"/>
      <c r="Z1502" s="474"/>
      <c r="AA1502" s="474"/>
      <c r="AB1502" s="474"/>
      <c r="AC1502" s="474"/>
      <c r="AD1502" s="474"/>
      <c r="AE1502" s="474"/>
      <c r="AF1502" s="474"/>
    </row>
    <row r="1604" spans="2:32" ht="15" customHeight="1" x14ac:dyDescent="0.3">
      <c r="B1604" s="474"/>
      <c r="C1604" s="474"/>
      <c r="D1604" s="474"/>
      <c r="E1604" s="474"/>
      <c r="F1604" s="474"/>
      <c r="G1604" s="474"/>
      <c r="H1604" s="474"/>
      <c r="I1604" s="474"/>
      <c r="J1604" s="474"/>
      <c r="K1604" s="474"/>
      <c r="L1604" s="474"/>
      <c r="M1604" s="474"/>
      <c r="N1604" s="474"/>
      <c r="O1604" s="474"/>
      <c r="P1604" s="474"/>
      <c r="Q1604" s="474"/>
      <c r="R1604" s="474"/>
      <c r="S1604" s="474"/>
      <c r="T1604" s="474"/>
      <c r="U1604" s="474"/>
      <c r="V1604" s="474"/>
      <c r="W1604" s="474"/>
      <c r="X1604" s="474"/>
      <c r="Y1604" s="474"/>
      <c r="Z1604" s="474"/>
      <c r="AA1604" s="474"/>
      <c r="AB1604" s="474"/>
      <c r="AC1604" s="474"/>
      <c r="AD1604" s="474"/>
      <c r="AE1604" s="474"/>
      <c r="AF1604" s="474"/>
    </row>
    <row r="1699" spans="2:32" ht="15" customHeight="1" x14ac:dyDescent="0.3">
      <c r="B1699" s="474"/>
      <c r="C1699" s="474"/>
      <c r="D1699" s="474"/>
      <c r="E1699" s="474"/>
      <c r="F1699" s="474"/>
      <c r="G1699" s="474"/>
      <c r="H1699" s="474"/>
      <c r="I1699" s="474"/>
      <c r="J1699" s="474"/>
      <c r="K1699" s="474"/>
      <c r="L1699" s="474"/>
      <c r="M1699" s="474"/>
      <c r="N1699" s="474"/>
      <c r="O1699" s="474"/>
      <c r="P1699" s="474"/>
      <c r="Q1699" s="474"/>
      <c r="R1699" s="474"/>
      <c r="S1699" s="474"/>
      <c r="T1699" s="474"/>
      <c r="U1699" s="474"/>
      <c r="V1699" s="474"/>
      <c r="W1699" s="474"/>
      <c r="X1699" s="474"/>
      <c r="Y1699" s="474"/>
      <c r="Z1699" s="474"/>
      <c r="AA1699" s="474"/>
      <c r="AB1699" s="474"/>
      <c r="AC1699" s="474"/>
      <c r="AD1699" s="474"/>
      <c r="AE1699" s="474"/>
      <c r="AF1699" s="474"/>
    </row>
    <row r="1945" spans="2:32" ht="15" customHeight="1" x14ac:dyDescent="0.3">
      <c r="B1945" s="474"/>
      <c r="C1945" s="474"/>
      <c r="D1945" s="474"/>
      <c r="E1945" s="474"/>
      <c r="F1945" s="474"/>
      <c r="G1945" s="474"/>
      <c r="H1945" s="474"/>
      <c r="I1945" s="474"/>
      <c r="J1945" s="474"/>
      <c r="K1945" s="474"/>
      <c r="L1945" s="474"/>
      <c r="M1945" s="474"/>
      <c r="N1945" s="474"/>
      <c r="O1945" s="474"/>
      <c r="P1945" s="474"/>
      <c r="Q1945" s="474"/>
      <c r="R1945" s="474"/>
      <c r="S1945" s="474"/>
      <c r="T1945" s="474"/>
      <c r="U1945" s="474"/>
      <c r="V1945" s="474"/>
      <c r="W1945" s="474"/>
      <c r="X1945" s="474"/>
      <c r="Y1945" s="474"/>
      <c r="Z1945" s="474"/>
      <c r="AA1945" s="474"/>
      <c r="AB1945" s="474"/>
      <c r="AC1945" s="474"/>
      <c r="AD1945" s="474"/>
      <c r="AE1945" s="474"/>
      <c r="AF1945" s="474"/>
    </row>
    <row r="2031" spans="2:32" ht="15" customHeight="1" x14ac:dyDescent="0.3">
      <c r="B2031" s="474"/>
      <c r="C2031" s="474"/>
      <c r="D2031" s="474"/>
      <c r="E2031" s="474"/>
      <c r="F2031" s="474"/>
      <c r="G2031" s="474"/>
      <c r="H2031" s="474"/>
      <c r="I2031" s="474"/>
      <c r="J2031" s="474"/>
      <c r="K2031" s="474"/>
      <c r="L2031" s="474"/>
      <c r="M2031" s="474"/>
      <c r="N2031" s="474"/>
      <c r="O2031" s="474"/>
      <c r="P2031" s="474"/>
      <c r="Q2031" s="474"/>
      <c r="R2031" s="474"/>
      <c r="S2031" s="474"/>
      <c r="T2031" s="474"/>
      <c r="U2031" s="474"/>
      <c r="V2031" s="474"/>
      <c r="W2031" s="474"/>
      <c r="X2031" s="474"/>
      <c r="Y2031" s="474"/>
      <c r="Z2031" s="474"/>
      <c r="AA2031" s="474"/>
      <c r="AB2031" s="474"/>
      <c r="AC2031" s="474"/>
      <c r="AD2031" s="474"/>
      <c r="AE2031" s="474"/>
      <c r="AF2031" s="474"/>
    </row>
    <row r="2153" spans="2:32" ht="15" customHeight="1" x14ac:dyDescent="0.3">
      <c r="B2153" s="474"/>
      <c r="C2153" s="474"/>
      <c r="D2153" s="474"/>
      <c r="E2153" s="474"/>
      <c r="F2153" s="474"/>
      <c r="G2153" s="474"/>
      <c r="H2153" s="474"/>
      <c r="I2153" s="474"/>
      <c r="J2153" s="474"/>
      <c r="K2153" s="474"/>
      <c r="L2153" s="474"/>
      <c r="M2153" s="474"/>
      <c r="N2153" s="474"/>
      <c r="O2153" s="474"/>
      <c r="P2153" s="474"/>
      <c r="Q2153" s="474"/>
      <c r="R2153" s="474"/>
      <c r="S2153" s="474"/>
      <c r="T2153" s="474"/>
      <c r="U2153" s="474"/>
      <c r="V2153" s="474"/>
      <c r="W2153" s="474"/>
      <c r="X2153" s="474"/>
      <c r="Y2153" s="474"/>
      <c r="Z2153" s="474"/>
      <c r="AA2153" s="474"/>
      <c r="AB2153" s="474"/>
      <c r="AC2153" s="474"/>
      <c r="AD2153" s="474"/>
      <c r="AE2153" s="474"/>
      <c r="AF2153" s="474"/>
    </row>
    <row r="2317" spans="2:32" ht="15" customHeight="1" x14ac:dyDescent="0.3">
      <c r="B2317" s="474"/>
      <c r="C2317" s="474"/>
      <c r="D2317" s="474"/>
      <c r="E2317" s="474"/>
      <c r="F2317" s="474"/>
      <c r="G2317" s="474"/>
      <c r="H2317" s="474"/>
      <c r="I2317" s="474"/>
      <c r="J2317" s="474"/>
      <c r="K2317" s="474"/>
      <c r="L2317" s="474"/>
      <c r="M2317" s="474"/>
      <c r="N2317" s="474"/>
      <c r="O2317" s="474"/>
      <c r="P2317" s="474"/>
      <c r="Q2317" s="474"/>
      <c r="R2317" s="474"/>
      <c r="S2317" s="474"/>
      <c r="T2317" s="474"/>
      <c r="U2317" s="474"/>
      <c r="V2317" s="474"/>
      <c r="W2317" s="474"/>
      <c r="X2317" s="474"/>
      <c r="Y2317" s="474"/>
      <c r="Z2317" s="474"/>
      <c r="AA2317" s="474"/>
      <c r="AB2317" s="474"/>
      <c r="AC2317" s="474"/>
      <c r="AD2317" s="474"/>
      <c r="AE2317" s="474"/>
      <c r="AF2317" s="474"/>
    </row>
    <row r="2419" spans="2:32" ht="15" customHeight="1" x14ac:dyDescent="0.3">
      <c r="B2419" s="474"/>
      <c r="C2419" s="474"/>
      <c r="D2419" s="474"/>
      <c r="E2419" s="474"/>
      <c r="F2419" s="474"/>
      <c r="G2419" s="474"/>
      <c r="H2419" s="474"/>
      <c r="I2419" s="474"/>
      <c r="J2419" s="474"/>
      <c r="K2419" s="474"/>
      <c r="L2419" s="474"/>
      <c r="M2419" s="474"/>
      <c r="N2419" s="474"/>
      <c r="O2419" s="474"/>
      <c r="P2419" s="474"/>
      <c r="Q2419" s="474"/>
      <c r="R2419" s="474"/>
      <c r="S2419" s="474"/>
      <c r="T2419" s="474"/>
      <c r="U2419" s="474"/>
      <c r="V2419" s="474"/>
      <c r="W2419" s="474"/>
      <c r="X2419" s="474"/>
      <c r="Y2419" s="474"/>
      <c r="Z2419" s="474"/>
      <c r="AA2419" s="474"/>
      <c r="AB2419" s="474"/>
      <c r="AC2419" s="474"/>
      <c r="AD2419" s="474"/>
      <c r="AE2419" s="474"/>
      <c r="AF2419" s="474"/>
    </row>
    <row r="2509" spans="2:32" ht="15" customHeight="1" x14ac:dyDescent="0.3">
      <c r="B2509" s="474"/>
      <c r="C2509" s="474"/>
      <c r="D2509" s="474"/>
      <c r="E2509" s="474"/>
      <c r="F2509" s="474"/>
      <c r="G2509" s="474"/>
      <c r="H2509" s="474"/>
      <c r="I2509" s="474"/>
      <c r="J2509" s="474"/>
      <c r="K2509" s="474"/>
      <c r="L2509" s="474"/>
      <c r="M2509" s="474"/>
      <c r="N2509" s="474"/>
      <c r="O2509" s="474"/>
      <c r="P2509" s="474"/>
      <c r="Q2509" s="474"/>
      <c r="R2509" s="474"/>
      <c r="S2509" s="474"/>
      <c r="T2509" s="474"/>
      <c r="U2509" s="474"/>
      <c r="V2509" s="474"/>
      <c r="W2509" s="474"/>
      <c r="X2509" s="474"/>
      <c r="Y2509" s="474"/>
      <c r="Z2509" s="474"/>
      <c r="AA2509" s="474"/>
      <c r="AB2509" s="474"/>
      <c r="AC2509" s="474"/>
      <c r="AD2509" s="474"/>
      <c r="AE2509" s="474"/>
      <c r="AF2509" s="474"/>
    </row>
    <row r="2598" spans="2:32" ht="15" customHeight="1" x14ac:dyDescent="0.3">
      <c r="B2598" s="474"/>
      <c r="C2598" s="474"/>
      <c r="D2598" s="474"/>
      <c r="E2598" s="474"/>
      <c r="F2598" s="474"/>
      <c r="G2598" s="474"/>
      <c r="H2598" s="474"/>
      <c r="I2598" s="474"/>
      <c r="J2598" s="474"/>
      <c r="K2598" s="474"/>
      <c r="L2598" s="474"/>
      <c r="M2598" s="474"/>
      <c r="N2598" s="474"/>
      <c r="O2598" s="474"/>
      <c r="P2598" s="474"/>
      <c r="Q2598" s="474"/>
      <c r="R2598" s="474"/>
      <c r="S2598" s="474"/>
      <c r="T2598" s="474"/>
      <c r="U2598" s="474"/>
      <c r="V2598" s="474"/>
      <c r="W2598" s="474"/>
      <c r="X2598" s="474"/>
      <c r="Y2598" s="474"/>
      <c r="Z2598" s="474"/>
      <c r="AA2598" s="474"/>
      <c r="AB2598" s="474"/>
      <c r="AC2598" s="474"/>
      <c r="AD2598" s="474"/>
      <c r="AE2598" s="474"/>
      <c r="AF2598" s="474"/>
    </row>
    <row r="2719" spans="2:32" ht="15" customHeight="1" x14ac:dyDescent="0.3">
      <c r="B2719" s="474"/>
      <c r="C2719" s="474"/>
      <c r="D2719" s="474"/>
      <c r="E2719" s="474"/>
      <c r="F2719" s="474"/>
      <c r="G2719" s="474"/>
      <c r="H2719" s="474"/>
      <c r="I2719" s="474"/>
      <c r="J2719" s="474"/>
      <c r="K2719" s="474"/>
      <c r="L2719" s="474"/>
      <c r="M2719" s="474"/>
      <c r="N2719" s="474"/>
      <c r="O2719" s="474"/>
      <c r="P2719" s="474"/>
      <c r="Q2719" s="474"/>
      <c r="R2719" s="474"/>
      <c r="S2719" s="474"/>
      <c r="T2719" s="474"/>
      <c r="U2719" s="474"/>
      <c r="V2719" s="474"/>
      <c r="W2719" s="474"/>
      <c r="X2719" s="474"/>
      <c r="Y2719" s="474"/>
      <c r="Z2719" s="474"/>
      <c r="AA2719" s="474"/>
      <c r="AB2719" s="474"/>
      <c r="AC2719" s="474"/>
      <c r="AD2719" s="474"/>
      <c r="AE2719" s="474"/>
      <c r="AF2719" s="474"/>
    </row>
    <row r="2837" spans="2:32" ht="15" customHeight="1" x14ac:dyDescent="0.3">
      <c r="B2837" s="474"/>
      <c r="C2837" s="474"/>
      <c r="D2837" s="474"/>
      <c r="E2837" s="474"/>
      <c r="F2837" s="474"/>
      <c r="G2837" s="474"/>
      <c r="H2837" s="474"/>
      <c r="I2837" s="474"/>
      <c r="J2837" s="474"/>
      <c r="K2837" s="474"/>
      <c r="L2837" s="474"/>
      <c r="M2837" s="474"/>
      <c r="N2837" s="474"/>
      <c r="O2837" s="474"/>
      <c r="P2837" s="474"/>
      <c r="Q2837" s="474"/>
      <c r="R2837" s="474"/>
      <c r="S2837" s="474"/>
      <c r="T2837" s="474"/>
      <c r="U2837" s="474"/>
      <c r="V2837" s="474"/>
      <c r="W2837" s="474"/>
      <c r="X2837" s="474"/>
      <c r="Y2837" s="474"/>
      <c r="Z2837" s="474"/>
      <c r="AA2837" s="474"/>
      <c r="AB2837" s="474"/>
      <c r="AC2837" s="474"/>
      <c r="AD2837" s="474"/>
      <c r="AE2837" s="474"/>
      <c r="AF2837" s="474"/>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 x14ac:dyDescent="0.3"/>
  <cols>
    <col min="1" max="1" width="19.81640625" style="37" bestFit="1" customWidth="1"/>
    <col min="2" max="2" width="46.7265625" style="37" customWidth="1"/>
    <col min="3" max="16384" width="8.7265625" style="37"/>
  </cols>
  <sheetData>
    <row r="1" spans="1:33" ht="15" customHeight="1" thickBot="1" x14ac:dyDescent="0.3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494</v>
      </c>
      <c r="D3" s="55" t="s">
        <v>622</v>
      </c>
      <c r="E3" s="55"/>
      <c r="F3" s="55"/>
      <c r="G3" s="55"/>
    </row>
    <row r="4" spans="1:33" ht="15" customHeight="1" x14ac:dyDescent="0.3">
      <c r="C4" s="55" t="s">
        <v>495</v>
      </c>
      <c r="D4" s="55" t="s">
        <v>621</v>
      </c>
      <c r="E4" s="55"/>
      <c r="F4" s="55"/>
      <c r="G4" s="55" t="s">
        <v>620</v>
      </c>
    </row>
    <row r="5" spans="1:33" ht="15" customHeight="1" x14ac:dyDescent="0.3">
      <c r="C5" s="55" t="s">
        <v>496</v>
      </c>
      <c r="D5" s="55" t="s">
        <v>619</v>
      </c>
      <c r="E5" s="55"/>
      <c r="F5" s="55"/>
      <c r="G5" s="55"/>
    </row>
    <row r="6" spans="1:33" ht="15" customHeight="1" x14ac:dyDescent="0.3">
      <c r="C6" s="55" t="s">
        <v>497</v>
      </c>
      <c r="D6" s="55"/>
      <c r="E6" s="55" t="s">
        <v>618</v>
      </c>
      <c r="F6" s="55"/>
      <c r="G6" s="55"/>
    </row>
    <row r="10" spans="1:33" ht="15" customHeight="1" x14ac:dyDescent="0.35">
      <c r="A10" s="43" t="s">
        <v>434</v>
      </c>
      <c r="B10" s="54" t="s">
        <v>78</v>
      </c>
      <c r="AG10" s="51" t="s">
        <v>617</v>
      </c>
    </row>
    <row r="11" spans="1:33" ht="15" customHeight="1" x14ac:dyDescent="0.3">
      <c r="B11" s="53" t="s">
        <v>79</v>
      </c>
      <c r="AG11" s="51" t="s">
        <v>616</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3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3"/>
    <row r="15" spans="1:33" ht="15" customHeight="1" x14ac:dyDescent="0.3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3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3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3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3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3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3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3">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3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3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3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3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3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3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3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5" x14ac:dyDescent="0.3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5" x14ac:dyDescent="0.3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5" x14ac:dyDescent="0.3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5" x14ac:dyDescent="0.3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5" x14ac:dyDescent="0.3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5" x14ac:dyDescent="0.3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5" x14ac:dyDescent="0.3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5" x14ac:dyDescent="0.3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5" x14ac:dyDescent="0.3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5" x14ac:dyDescent="0.3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5" x14ac:dyDescent="0.3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5" x14ac:dyDescent="0.3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5" x14ac:dyDescent="0.3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5" x14ac:dyDescent="0.3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5" x14ac:dyDescent="0.3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5" x14ac:dyDescent="0.3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5" x14ac:dyDescent="0.3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5" x14ac:dyDescent="0.3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5" x14ac:dyDescent="0.3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3">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3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3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3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3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3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3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3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3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3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3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3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3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3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3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3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5" x14ac:dyDescent="0.3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3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3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3">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3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3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35">
      <c r="B72"/>
      <c r="C72"/>
      <c r="D72"/>
      <c r="E72"/>
      <c r="F72"/>
      <c r="G72"/>
      <c r="H72"/>
      <c r="I72"/>
      <c r="J72"/>
      <c r="K72"/>
      <c r="L72"/>
      <c r="M72"/>
      <c r="N72"/>
      <c r="O72"/>
      <c r="P72"/>
      <c r="Q72"/>
      <c r="R72"/>
      <c r="S72"/>
      <c r="T72"/>
      <c r="U72"/>
      <c r="V72"/>
      <c r="W72"/>
      <c r="X72"/>
      <c r="Y72"/>
      <c r="Z72"/>
      <c r="AA72"/>
      <c r="AB72"/>
      <c r="AC72"/>
      <c r="AD72"/>
      <c r="AE72"/>
      <c r="AF72"/>
      <c r="AG72"/>
    </row>
    <row r="73" spans="1:33" ht="14.5" x14ac:dyDescent="0.3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3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3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3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3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3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5" x14ac:dyDescent="0.3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3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35"/>
    <row r="83" spans="2:2" ht="15" customHeight="1" x14ac:dyDescent="0.3">
      <c r="B83" s="39" t="s">
        <v>587</v>
      </c>
    </row>
    <row r="84" spans="2:2" ht="15" customHeight="1" x14ac:dyDescent="0.3">
      <c r="B84" s="38" t="s">
        <v>570</v>
      </c>
    </row>
    <row r="85" spans="2:2" ht="15" customHeight="1" x14ac:dyDescent="0.3">
      <c r="B85" s="38" t="s">
        <v>571</v>
      </c>
    </row>
    <row r="86" spans="2:2" ht="15" customHeight="1" x14ac:dyDescent="0.3">
      <c r="B86" s="38" t="s">
        <v>572</v>
      </c>
    </row>
    <row r="87" spans="2:2" ht="15" customHeight="1" x14ac:dyDescent="0.3">
      <c r="B87" s="38" t="s">
        <v>107</v>
      </c>
    </row>
    <row r="88" spans="2:2" ht="15" customHeight="1" x14ac:dyDescent="0.3">
      <c r="B88" s="38" t="s">
        <v>573</v>
      </c>
    </row>
    <row r="89" spans="2:2" ht="15" customHeight="1" x14ac:dyDescent="0.3">
      <c r="B89" s="38" t="s">
        <v>108</v>
      </c>
    </row>
    <row r="90" spans="2:2" ht="15" customHeight="1" x14ac:dyDescent="0.3">
      <c r="B90" s="38" t="s">
        <v>574</v>
      </c>
    </row>
    <row r="91" spans="2:2" ht="15" customHeight="1" x14ac:dyDescent="0.3">
      <c r="B91" s="38" t="s">
        <v>575</v>
      </c>
    </row>
    <row r="92" spans="2:2" x14ac:dyDescent="0.3">
      <c r="B92" s="38" t="s">
        <v>219</v>
      </c>
    </row>
    <row r="93" spans="2:2" ht="15" customHeight="1" x14ac:dyDescent="0.3">
      <c r="B93" s="38" t="s">
        <v>576</v>
      </c>
    </row>
    <row r="94" spans="2:2" ht="15" customHeight="1" x14ac:dyDescent="0.3">
      <c r="B94" s="38" t="s">
        <v>577</v>
      </c>
    </row>
    <row r="95" spans="2:2" ht="15" customHeight="1" x14ac:dyDescent="0.3">
      <c r="B95" s="38" t="s">
        <v>628</v>
      </c>
    </row>
    <row r="96" spans="2:2" ht="15" customHeight="1" x14ac:dyDescent="0.3">
      <c r="B96" s="38" t="s">
        <v>493</v>
      </c>
    </row>
    <row r="97" spans="2:33" ht="15" customHeight="1" x14ac:dyDescent="0.3">
      <c r="B97" s="38" t="s">
        <v>578</v>
      </c>
    </row>
    <row r="98" spans="2:33" ht="15" customHeight="1" x14ac:dyDescent="0.3">
      <c r="B98" s="38" t="s">
        <v>579</v>
      </c>
    </row>
    <row r="99" spans="2:33" ht="15" customHeight="1" x14ac:dyDescent="0.3">
      <c r="B99" s="38" t="s">
        <v>580</v>
      </c>
    </row>
    <row r="100" spans="2:33" ht="15" customHeight="1" x14ac:dyDescent="0.3">
      <c r="B100" s="38" t="s">
        <v>499</v>
      </c>
    </row>
    <row r="101" spans="2:33" x14ac:dyDescent="0.3">
      <c r="B101" s="38" t="s">
        <v>581</v>
      </c>
    </row>
    <row r="102" spans="2:33" x14ac:dyDescent="0.3">
      <c r="B102" s="38" t="s">
        <v>582</v>
      </c>
    </row>
    <row r="103" spans="2:33" ht="15" customHeight="1" x14ac:dyDescent="0.3">
      <c r="B103" s="38" t="s">
        <v>583</v>
      </c>
    </row>
    <row r="104" spans="2:33" ht="15" customHeight="1" x14ac:dyDescent="0.3">
      <c r="B104" s="38" t="s">
        <v>584</v>
      </c>
    </row>
    <row r="105" spans="2:33" ht="15" customHeight="1" x14ac:dyDescent="0.3">
      <c r="B105" s="38" t="s">
        <v>585</v>
      </c>
    </row>
    <row r="106" spans="2:33" ht="15" customHeight="1" x14ac:dyDescent="0.3">
      <c r="B106" s="38" t="s">
        <v>586</v>
      </c>
    </row>
    <row r="107" spans="2:33" ht="15" customHeight="1" x14ac:dyDescent="0.3">
      <c r="B107" s="38" t="s">
        <v>109</v>
      </c>
    </row>
    <row r="108" spans="2:33" ht="15" customHeight="1" x14ac:dyDescent="0.3">
      <c r="B108" s="38" t="s">
        <v>554</v>
      </c>
    </row>
    <row r="109" spans="2:33" ht="15" customHeight="1" x14ac:dyDescent="0.3">
      <c r="B109" s="38" t="s">
        <v>555</v>
      </c>
    </row>
    <row r="110" spans="2:33" ht="15" customHeight="1" x14ac:dyDescent="0.3">
      <c r="B110" s="38" t="s">
        <v>627</v>
      </c>
    </row>
    <row r="111" spans="2:33" ht="15" customHeight="1" x14ac:dyDescent="0.3">
      <c r="B111" s="38" t="s">
        <v>606</v>
      </c>
    </row>
    <row r="112" spans="2:33" ht="15" customHeight="1" x14ac:dyDescent="0.3">
      <c r="B112" s="474"/>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474"/>
    </row>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4" ht="15" customHeight="1" x14ac:dyDescent="0.3"/>
    <row r="225"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474"/>
      <c r="C308" s="474"/>
      <c r="D308" s="474"/>
      <c r="E308" s="474"/>
      <c r="F308" s="474"/>
      <c r="G308" s="474"/>
      <c r="H308" s="474"/>
      <c r="I308" s="474"/>
      <c r="J308" s="474"/>
      <c r="K308" s="474"/>
      <c r="L308" s="474"/>
      <c r="M308" s="474"/>
      <c r="N308" s="474"/>
      <c r="O308" s="474"/>
      <c r="P308" s="474"/>
      <c r="Q308" s="474"/>
      <c r="R308" s="474"/>
      <c r="S308" s="474"/>
      <c r="T308" s="474"/>
      <c r="U308" s="474"/>
      <c r="V308" s="474"/>
      <c r="W308" s="474"/>
      <c r="X308" s="474"/>
      <c r="Y308" s="474"/>
      <c r="Z308" s="474"/>
      <c r="AA308" s="474"/>
      <c r="AB308" s="474"/>
      <c r="AC308" s="474"/>
      <c r="AD308" s="474"/>
      <c r="AE308" s="474"/>
      <c r="AF308" s="474"/>
      <c r="AG308" s="474"/>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499"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09" spans="2:33" ht="15" customHeight="1" x14ac:dyDescent="0.3"/>
    <row r="510" spans="2:33" ht="15" customHeight="1" x14ac:dyDescent="0.3"/>
    <row r="511" spans="2:33" ht="15" customHeight="1" x14ac:dyDescent="0.3">
      <c r="B511" s="474"/>
      <c r="C511" s="474"/>
      <c r="D511" s="474"/>
      <c r="E511" s="474"/>
      <c r="F511" s="474"/>
      <c r="G511" s="474"/>
      <c r="H511" s="474"/>
      <c r="I511" s="474"/>
      <c r="J511" s="474"/>
      <c r="K511" s="474"/>
      <c r="L511" s="474"/>
      <c r="M511" s="474"/>
      <c r="N511" s="474"/>
      <c r="O511" s="474"/>
      <c r="P511" s="474"/>
      <c r="Q511" s="474"/>
      <c r="R511" s="474"/>
      <c r="S511" s="474"/>
      <c r="T511" s="474"/>
      <c r="U511" s="474"/>
      <c r="V511" s="474"/>
      <c r="W511" s="474"/>
      <c r="X511" s="474"/>
      <c r="Y511" s="474"/>
      <c r="Z511" s="474"/>
      <c r="AA511" s="474"/>
      <c r="AB511" s="474"/>
      <c r="AC511" s="474"/>
      <c r="AD511" s="474"/>
      <c r="AE511" s="474"/>
      <c r="AF511" s="474"/>
      <c r="AG511" s="474"/>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474"/>
      <c r="C712" s="474"/>
      <c r="D712" s="474"/>
      <c r="E712" s="474"/>
      <c r="F712" s="474"/>
      <c r="G712" s="474"/>
      <c r="H712" s="474"/>
      <c r="I712" s="474"/>
      <c r="J712" s="474"/>
      <c r="K712" s="474"/>
      <c r="L712" s="474"/>
      <c r="M712" s="474"/>
      <c r="N712" s="474"/>
      <c r="O712" s="474"/>
      <c r="P712" s="474"/>
      <c r="Q712" s="474"/>
      <c r="R712" s="474"/>
      <c r="S712" s="474"/>
      <c r="T712" s="474"/>
      <c r="U712" s="474"/>
      <c r="V712" s="474"/>
      <c r="W712" s="474"/>
      <c r="X712" s="474"/>
      <c r="Y712" s="474"/>
      <c r="Z712" s="474"/>
      <c r="AA712" s="474"/>
      <c r="AB712" s="474"/>
      <c r="AC712" s="474"/>
      <c r="AD712" s="474"/>
      <c r="AE712" s="474"/>
      <c r="AF712" s="474"/>
      <c r="AG712" s="474"/>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474"/>
      <c r="C887" s="474"/>
      <c r="D887" s="474"/>
      <c r="E887" s="474"/>
      <c r="F887" s="474"/>
      <c r="G887" s="474"/>
      <c r="H887" s="474"/>
      <c r="I887" s="474"/>
      <c r="J887" s="474"/>
      <c r="K887" s="474"/>
      <c r="L887" s="474"/>
      <c r="M887" s="474"/>
      <c r="N887" s="474"/>
      <c r="O887" s="474"/>
      <c r="P887" s="474"/>
      <c r="Q887" s="474"/>
      <c r="R887" s="474"/>
      <c r="S887" s="474"/>
      <c r="T887" s="474"/>
      <c r="U887" s="474"/>
      <c r="V887" s="474"/>
      <c r="W887" s="474"/>
      <c r="X887" s="474"/>
      <c r="Y887" s="474"/>
      <c r="Z887" s="474"/>
      <c r="AA887" s="474"/>
      <c r="AB887" s="474"/>
      <c r="AC887" s="474"/>
      <c r="AD887" s="474"/>
      <c r="AE887" s="474"/>
      <c r="AF887" s="474"/>
      <c r="AG887" s="474"/>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5"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474"/>
      <c r="C1100" s="474"/>
      <c r="D1100" s="474"/>
      <c r="E1100" s="474"/>
      <c r="F1100" s="474"/>
      <c r="G1100" s="474"/>
      <c r="H1100" s="474"/>
      <c r="I1100" s="474"/>
      <c r="J1100" s="474"/>
      <c r="K1100" s="474"/>
      <c r="L1100" s="474"/>
      <c r="M1100" s="474"/>
      <c r="N1100" s="474"/>
      <c r="O1100" s="474"/>
      <c r="P1100" s="474"/>
      <c r="Q1100" s="474"/>
      <c r="R1100" s="474"/>
      <c r="S1100" s="474"/>
      <c r="T1100" s="474"/>
      <c r="U1100" s="474"/>
      <c r="V1100" s="474"/>
      <c r="W1100" s="474"/>
      <c r="X1100" s="474"/>
      <c r="Y1100" s="474"/>
      <c r="Z1100" s="474"/>
      <c r="AA1100" s="474"/>
      <c r="AB1100" s="474"/>
      <c r="AC1100" s="474"/>
      <c r="AD1100" s="474"/>
      <c r="AE1100" s="474"/>
      <c r="AF1100" s="474"/>
      <c r="AG1100" s="474"/>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3"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0"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474"/>
      <c r="C1227" s="474"/>
      <c r="D1227" s="474"/>
      <c r="E1227" s="474"/>
      <c r="F1227" s="474"/>
      <c r="G1227" s="474"/>
      <c r="H1227" s="474"/>
      <c r="I1227" s="474"/>
      <c r="J1227" s="474"/>
      <c r="K1227" s="474"/>
      <c r="L1227" s="474"/>
      <c r="M1227" s="474"/>
      <c r="N1227" s="474"/>
      <c r="O1227" s="474"/>
      <c r="P1227" s="474"/>
      <c r="Q1227" s="474"/>
      <c r="R1227" s="474"/>
      <c r="S1227" s="474"/>
      <c r="T1227" s="474"/>
      <c r="U1227" s="474"/>
      <c r="V1227" s="474"/>
      <c r="W1227" s="474"/>
      <c r="X1227" s="474"/>
      <c r="Y1227" s="474"/>
      <c r="Z1227" s="474"/>
      <c r="AA1227" s="474"/>
      <c r="AB1227" s="474"/>
      <c r="AC1227" s="474"/>
      <c r="AD1227" s="474"/>
      <c r="AE1227" s="474"/>
      <c r="AF1227" s="474"/>
      <c r="AG1227" s="474"/>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15" customHeight="1" x14ac:dyDescent="0.3"/>
    <row r="1259" ht="15" customHeight="1" x14ac:dyDescent="0.3"/>
    <row r="1260" ht="15" customHeight="1" x14ac:dyDescent="0.3"/>
    <row r="1261" ht="15" customHeight="1" x14ac:dyDescent="0.3"/>
    <row r="1262" ht="15" customHeight="1" x14ac:dyDescent="0.3"/>
    <row r="1263" ht="15" customHeight="1" x14ac:dyDescent="0.3"/>
    <row r="1264" ht="15" customHeight="1" x14ac:dyDescent="0.3"/>
    <row r="1265" ht="15" customHeight="1" x14ac:dyDescent="0.3"/>
    <row r="1266" ht="15" customHeight="1" x14ac:dyDescent="0.3"/>
    <row r="1267" ht="15" customHeight="1" x14ac:dyDescent="0.3"/>
    <row r="1268" ht="15" customHeight="1" x14ac:dyDescent="0.3"/>
    <row r="1269" ht="15" customHeight="1" x14ac:dyDescent="0.3"/>
    <row r="1270" ht="15" customHeight="1" x14ac:dyDescent="0.3"/>
    <row r="1271" ht="15" customHeight="1" x14ac:dyDescent="0.3"/>
    <row r="1272" ht="15" customHeight="1" x14ac:dyDescent="0.3"/>
    <row r="1273" ht="15" customHeight="1" x14ac:dyDescent="0.3"/>
    <row r="1274" ht="15" customHeight="1" x14ac:dyDescent="0.3"/>
    <row r="1275" ht="15" customHeight="1" x14ac:dyDescent="0.3"/>
    <row r="1276" ht="15" customHeight="1" x14ac:dyDescent="0.3"/>
    <row r="1277" ht="15" customHeight="1" x14ac:dyDescent="0.3"/>
    <row r="1278" ht="15" customHeight="1" x14ac:dyDescent="0.3"/>
    <row r="1279" ht="15" customHeight="1" x14ac:dyDescent="0.3"/>
    <row r="1280" ht="15" customHeight="1" x14ac:dyDescent="0.3"/>
    <row r="1281" ht="15" customHeight="1" x14ac:dyDescent="0.3"/>
    <row r="1282" ht="15" customHeight="1" x14ac:dyDescent="0.3"/>
    <row r="1283" ht="15" customHeight="1" x14ac:dyDescent="0.3"/>
    <row r="1284" ht="15" customHeight="1" x14ac:dyDescent="0.3"/>
    <row r="1285" ht="15" customHeight="1" x14ac:dyDescent="0.3"/>
    <row r="1286" ht="15" customHeight="1" x14ac:dyDescent="0.3"/>
    <row r="1287" ht="15" customHeight="1" x14ac:dyDescent="0.3"/>
    <row r="1288" ht="15" customHeight="1" x14ac:dyDescent="0.3"/>
    <row r="1289" ht="15" customHeight="1" x14ac:dyDescent="0.3"/>
    <row r="1290" ht="15" customHeight="1" x14ac:dyDescent="0.3"/>
    <row r="1291" ht="15" customHeight="1" x14ac:dyDescent="0.3"/>
    <row r="1292" ht="15" customHeight="1" x14ac:dyDescent="0.3"/>
    <row r="1293" ht="15" customHeight="1" x14ac:dyDescent="0.3"/>
    <row r="1294" ht="15" customHeight="1" x14ac:dyDescent="0.3"/>
    <row r="1295" ht="15" customHeight="1" x14ac:dyDescent="0.3"/>
    <row r="1296" ht="15" customHeight="1" x14ac:dyDescent="0.3"/>
    <row r="1297" ht="15" customHeight="1" x14ac:dyDescent="0.3"/>
    <row r="1298" ht="15" customHeight="1" x14ac:dyDescent="0.3"/>
    <row r="1299"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6"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6" ht="15" customHeight="1" x14ac:dyDescent="0.3"/>
    <row r="1327" ht="15" customHeight="1" x14ac:dyDescent="0.3"/>
    <row r="1328"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39"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49" ht="15" customHeight="1" x14ac:dyDescent="0.3"/>
    <row r="1350" ht="15" customHeight="1" x14ac:dyDescent="0.3"/>
    <row r="1351"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0"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4"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4"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474"/>
      <c r="C1390" s="474"/>
      <c r="D1390" s="474"/>
      <c r="E1390" s="474"/>
      <c r="F1390" s="474"/>
      <c r="G1390" s="474"/>
      <c r="H1390" s="474"/>
      <c r="I1390" s="474"/>
      <c r="J1390" s="474"/>
      <c r="K1390" s="474"/>
      <c r="L1390" s="474"/>
      <c r="M1390" s="474"/>
      <c r="N1390" s="474"/>
      <c r="O1390" s="474"/>
      <c r="P1390" s="474"/>
      <c r="Q1390" s="474"/>
      <c r="R1390" s="474"/>
      <c r="S1390" s="474"/>
      <c r="T1390" s="474"/>
      <c r="U1390" s="474"/>
      <c r="V1390" s="474"/>
      <c r="W1390" s="474"/>
      <c r="X1390" s="474"/>
      <c r="Y1390" s="474"/>
      <c r="Z1390" s="474"/>
      <c r="AA1390" s="474"/>
      <c r="AB1390" s="474"/>
      <c r="AC1390" s="474"/>
      <c r="AD1390" s="474"/>
      <c r="AE1390" s="474"/>
      <c r="AF1390" s="474"/>
      <c r="AG1390" s="474"/>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11" ht="15"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0"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spans="2:33" ht="15" customHeight="1" x14ac:dyDescent="0.3"/>
    <row r="1490"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499" spans="2:33" ht="15" customHeight="1" x14ac:dyDescent="0.3"/>
    <row r="1500" spans="2:33" ht="15" customHeight="1" x14ac:dyDescent="0.3"/>
    <row r="1501" spans="2:33" ht="15" customHeight="1" x14ac:dyDescent="0.3"/>
    <row r="1502" spans="2:33" ht="15" customHeight="1" x14ac:dyDescent="0.3">
      <c r="B1502" s="474"/>
      <c r="C1502" s="474"/>
      <c r="D1502" s="474"/>
      <c r="E1502" s="474"/>
      <c r="F1502" s="474"/>
      <c r="G1502" s="474"/>
      <c r="H1502" s="474"/>
      <c r="I1502" s="474"/>
      <c r="J1502" s="474"/>
      <c r="K1502" s="474"/>
      <c r="L1502" s="474"/>
      <c r="M1502" s="474"/>
      <c r="N1502" s="474"/>
      <c r="O1502" s="474"/>
      <c r="P1502" s="474"/>
      <c r="Q1502" s="474"/>
      <c r="R1502" s="474"/>
      <c r="S1502" s="474"/>
      <c r="T1502" s="474"/>
      <c r="U1502" s="474"/>
      <c r="V1502" s="474"/>
      <c r="W1502" s="474"/>
      <c r="X1502" s="474"/>
      <c r="Y1502" s="474"/>
      <c r="Z1502" s="474"/>
      <c r="AA1502" s="474"/>
      <c r="AB1502" s="474"/>
      <c r="AC1502" s="474"/>
      <c r="AD1502" s="474"/>
      <c r="AE1502" s="474"/>
      <c r="AF1502" s="474"/>
      <c r="AG1502" s="474"/>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15" customHeight="1" x14ac:dyDescent="0.3"/>
    <row r="1531" ht="15" customHeight="1" x14ac:dyDescent="0.3"/>
    <row r="1532" ht="15" customHeight="1" x14ac:dyDescent="0.3"/>
    <row r="1533" ht="15" customHeight="1" x14ac:dyDescent="0.3"/>
    <row r="1534" ht="15"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15"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15"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15"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15"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15"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15" customHeight="1" x14ac:dyDescent="0.3"/>
    <row r="1596" ht="15" customHeight="1" x14ac:dyDescent="0.3"/>
    <row r="1597" ht="15" customHeight="1" x14ac:dyDescent="0.3"/>
    <row r="1598"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474"/>
      <c r="C1604" s="474"/>
      <c r="D1604" s="474"/>
      <c r="E1604" s="474"/>
      <c r="F1604" s="474"/>
      <c r="G1604" s="474"/>
      <c r="H1604" s="474"/>
      <c r="I1604" s="474"/>
      <c r="J1604" s="474"/>
      <c r="K1604" s="474"/>
      <c r="L1604" s="474"/>
      <c r="M1604" s="474"/>
      <c r="N1604" s="474"/>
      <c r="O1604" s="474"/>
      <c r="P1604" s="474"/>
      <c r="Q1604" s="474"/>
      <c r="R1604" s="474"/>
      <c r="S1604" s="474"/>
      <c r="T1604" s="474"/>
      <c r="U1604" s="474"/>
      <c r="V1604" s="474"/>
      <c r="W1604" s="474"/>
      <c r="X1604" s="474"/>
      <c r="Y1604" s="474"/>
      <c r="Z1604" s="474"/>
      <c r="AA1604" s="474"/>
      <c r="AB1604" s="474"/>
      <c r="AC1604" s="474"/>
      <c r="AD1604" s="474"/>
      <c r="AE1604" s="474"/>
      <c r="AF1604" s="474"/>
      <c r="AG1604" s="474"/>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12" spans="2:33" ht="15" customHeight="1" x14ac:dyDescent="0.3"/>
    <row r="1613" spans="2:33" ht="15" customHeight="1" x14ac:dyDescent="0.3"/>
    <row r="1614" spans="2:33" ht="15" customHeight="1" x14ac:dyDescent="0.3"/>
    <row r="1615" spans="2:33" ht="15" customHeight="1" x14ac:dyDescent="0.3"/>
    <row r="1616" spans="2:33" ht="15" customHeight="1" x14ac:dyDescent="0.3"/>
    <row r="1617" ht="15" customHeight="1" x14ac:dyDescent="0.3"/>
    <row r="1618" ht="15" customHeight="1" x14ac:dyDescent="0.3"/>
    <row r="1619" ht="15" customHeight="1" x14ac:dyDescent="0.3"/>
    <row r="1620" ht="15" customHeight="1" x14ac:dyDescent="0.3"/>
    <row r="1621" ht="15" customHeight="1" x14ac:dyDescent="0.3"/>
    <row r="1622" ht="15" customHeight="1" x14ac:dyDescent="0.3"/>
    <row r="1623" ht="15" customHeight="1" x14ac:dyDescent="0.3"/>
    <row r="1624"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39"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4" ht="15" customHeight="1" x14ac:dyDescent="0.3"/>
    <row r="1665" ht="15" customHeight="1" x14ac:dyDescent="0.3"/>
    <row r="1666" ht="15" customHeight="1" x14ac:dyDescent="0.3"/>
    <row r="1667"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spans="2:33" ht="15" customHeight="1" x14ac:dyDescent="0.3"/>
    <row r="1698" spans="2:33" ht="15" customHeight="1" x14ac:dyDescent="0.3">
      <c r="B1698" s="474"/>
      <c r="C1698" s="474"/>
      <c r="D1698" s="474"/>
      <c r="E1698" s="474"/>
      <c r="F1698" s="474"/>
      <c r="G1698" s="474"/>
      <c r="H1698" s="474"/>
      <c r="I1698" s="474"/>
      <c r="J1698" s="474"/>
      <c r="K1698" s="474"/>
      <c r="L1698" s="474"/>
      <c r="M1698" s="474"/>
      <c r="N1698" s="474"/>
      <c r="O1698" s="474"/>
      <c r="P1698" s="474"/>
      <c r="Q1698" s="474"/>
      <c r="R1698" s="474"/>
      <c r="S1698" s="474"/>
      <c r="T1698" s="474"/>
      <c r="U1698" s="474"/>
      <c r="V1698" s="474"/>
      <c r="W1698" s="474"/>
      <c r="X1698" s="474"/>
      <c r="Y1698" s="474"/>
      <c r="Z1698" s="474"/>
      <c r="AA1698" s="474"/>
      <c r="AB1698" s="474"/>
      <c r="AC1698" s="474"/>
      <c r="AD1698" s="474"/>
      <c r="AE1698" s="474"/>
      <c r="AF1698" s="474"/>
      <c r="AG1698" s="474"/>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15" customHeight="1" x14ac:dyDescent="0.3"/>
    <row r="1768" ht="15" customHeight="1" x14ac:dyDescent="0.3"/>
    <row r="1769" ht="15" customHeight="1" x14ac:dyDescent="0.3"/>
    <row r="1770" ht="15" customHeight="1" x14ac:dyDescent="0.3"/>
    <row r="1771" ht="15" customHeight="1" x14ac:dyDescent="0.3"/>
    <row r="1772" ht="15" customHeight="1" x14ac:dyDescent="0.3"/>
    <row r="1773" ht="15"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15" customHeight="1" x14ac:dyDescent="0.3"/>
    <row r="1788" ht="15" customHeight="1" x14ac:dyDescent="0.3"/>
    <row r="1789" ht="15" customHeight="1" x14ac:dyDescent="0.3"/>
    <row r="1790" ht="15" customHeight="1" x14ac:dyDescent="0.3"/>
    <row r="1791" ht="15" customHeight="1" x14ac:dyDescent="0.3"/>
    <row r="1792" ht="15"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15"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15"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15"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15" customHeight="1" x14ac:dyDescent="0.3"/>
    <row r="1821" ht="15" customHeight="1" x14ac:dyDescent="0.3"/>
    <row r="1822" ht="15" customHeight="1" x14ac:dyDescent="0.3"/>
    <row r="1823" ht="15" customHeight="1" x14ac:dyDescent="0.3"/>
    <row r="1824" ht="15" customHeight="1" x14ac:dyDescent="0.3"/>
    <row r="1825" ht="15" customHeight="1" x14ac:dyDescent="0.3"/>
    <row r="1826" ht="15" customHeight="1" x14ac:dyDescent="0.3"/>
    <row r="1827" ht="15" customHeight="1" x14ac:dyDescent="0.3"/>
    <row r="1828" ht="15" customHeight="1" x14ac:dyDescent="0.3"/>
    <row r="1829" ht="15" customHeight="1" x14ac:dyDescent="0.3"/>
    <row r="1830" ht="15" customHeight="1" x14ac:dyDescent="0.3"/>
    <row r="1831" ht="15" customHeight="1" x14ac:dyDescent="0.3"/>
    <row r="1832" ht="15" customHeight="1" x14ac:dyDescent="0.3"/>
    <row r="1833" ht="15" customHeight="1" x14ac:dyDescent="0.3"/>
    <row r="1834" ht="15" customHeight="1" x14ac:dyDescent="0.3"/>
    <row r="1835" ht="15" customHeight="1" x14ac:dyDescent="0.3"/>
    <row r="1836" ht="15" customHeight="1" x14ac:dyDescent="0.3"/>
    <row r="1837" ht="15" customHeight="1" x14ac:dyDescent="0.3"/>
    <row r="1838" ht="15" customHeight="1" x14ac:dyDescent="0.3"/>
    <row r="1839" ht="15" customHeight="1" x14ac:dyDescent="0.3"/>
    <row r="1840" ht="15" customHeight="1" x14ac:dyDescent="0.3"/>
    <row r="1841" ht="15" customHeight="1" x14ac:dyDescent="0.3"/>
    <row r="1842" ht="15" customHeight="1" x14ac:dyDescent="0.3"/>
    <row r="1843" ht="15" customHeight="1" x14ac:dyDescent="0.3"/>
    <row r="1844" ht="15" customHeight="1" x14ac:dyDescent="0.3"/>
    <row r="1845" ht="15" customHeight="1" x14ac:dyDescent="0.3"/>
    <row r="1846" ht="15" customHeight="1" x14ac:dyDescent="0.3"/>
    <row r="1847" ht="15" customHeight="1" x14ac:dyDescent="0.3"/>
    <row r="1848" ht="15" customHeight="1" x14ac:dyDescent="0.3"/>
    <row r="1849"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0" ht="15" customHeight="1" x14ac:dyDescent="0.3"/>
    <row r="1861" ht="15" customHeight="1" x14ac:dyDescent="0.3"/>
    <row r="1862" ht="15" customHeight="1" x14ac:dyDescent="0.3"/>
    <row r="1863" ht="15" customHeight="1" x14ac:dyDescent="0.3"/>
    <row r="1864" ht="15" customHeight="1" x14ac:dyDescent="0.3"/>
    <row r="1865" ht="15"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15"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15"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15"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15"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15"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2" ht="15" customHeight="1" x14ac:dyDescent="0.3"/>
    <row r="1933" ht="15" customHeight="1" x14ac:dyDescent="0.3"/>
    <row r="1934" ht="15" customHeight="1" x14ac:dyDescent="0.3"/>
    <row r="1935" ht="15" customHeight="1" x14ac:dyDescent="0.3"/>
    <row r="1936"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474"/>
      <c r="C1945" s="474"/>
      <c r="D1945" s="474"/>
      <c r="E1945" s="474"/>
      <c r="F1945" s="474"/>
      <c r="G1945" s="474"/>
      <c r="H1945" s="474"/>
      <c r="I1945" s="474"/>
      <c r="J1945" s="474"/>
      <c r="K1945" s="474"/>
      <c r="L1945" s="474"/>
      <c r="M1945" s="474"/>
      <c r="N1945" s="474"/>
      <c r="O1945" s="474"/>
      <c r="P1945" s="474"/>
      <c r="Q1945" s="474"/>
      <c r="R1945" s="474"/>
      <c r="S1945" s="474"/>
      <c r="T1945" s="474"/>
      <c r="U1945" s="474"/>
      <c r="V1945" s="474"/>
      <c r="W1945" s="474"/>
      <c r="X1945" s="474"/>
      <c r="Y1945" s="474"/>
      <c r="Z1945" s="474"/>
      <c r="AA1945" s="474"/>
      <c r="AB1945" s="474"/>
      <c r="AC1945" s="474"/>
      <c r="AD1945" s="474"/>
      <c r="AE1945" s="474"/>
      <c r="AF1945" s="474"/>
      <c r="AG1945" s="474"/>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15"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15"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15"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1"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474"/>
      <c r="C2031" s="474"/>
      <c r="D2031" s="474"/>
      <c r="E2031" s="474"/>
      <c r="F2031" s="474"/>
      <c r="G2031" s="474"/>
      <c r="H2031" s="474"/>
      <c r="I2031" s="474"/>
      <c r="J2031" s="474"/>
      <c r="K2031" s="474"/>
      <c r="L2031" s="474"/>
      <c r="M2031" s="474"/>
      <c r="N2031" s="474"/>
      <c r="O2031" s="474"/>
      <c r="P2031" s="474"/>
      <c r="Q2031" s="474"/>
      <c r="R2031" s="474"/>
      <c r="S2031" s="474"/>
      <c r="T2031" s="474"/>
      <c r="U2031" s="474"/>
      <c r="V2031" s="474"/>
      <c r="W2031" s="474"/>
      <c r="X2031" s="474"/>
      <c r="Y2031" s="474"/>
      <c r="Z2031" s="474"/>
      <c r="AA2031" s="474"/>
      <c r="AB2031" s="474"/>
      <c r="AC2031" s="474"/>
      <c r="AD2031" s="474"/>
      <c r="AE2031" s="474"/>
      <c r="AF2031" s="474"/>
      <c r="AG2031" s="474"/>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15"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15"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15"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15"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15"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15"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7" spans="2:33" ht="15" customHeight="1" x14ac:dyDescent="0.3"/>
    <row r="2148" spans="2:33" ht="15" customHeight="1" x14ac:dyDescent="0.3"/>
    <row r="2149" spans="2:33" ht="15" customHeight="1" x14ac:dyDescent="0.3"/>
    <row r="2150" spans="2:33" ht="15" customHeight="1" x14ac:dyDescent="0.3"/>
    <row r="2151" spans="2:33" ht="15" customHeight="1" x14ac:dyDescent="0.3"/>
    <row r="2152" spans="2:33" ht="15" customHeight="1" x14ac:dyDescent="0.3"/>
    <row r="2153" spans="2:33" ht="15" customHeight="1" x14ac:dyDescent="0.3">
      <c r="B2153" s="474"/>
      <c r="C2153" s="474"/>
      <c r="D2153" s="474"/>
      <c r="E2153" s="474"/>
      <c r="F2153" s="474"/>
      <c r="G2153" s="474"/>
      <c r="H2153" s="474"/>
      <c r="I2153" s="474"/>
      <c r="J2153" s="474"/>
      <c r="K2153" s="474"/>
      <c r="L2153" s="474"/>
      <c r="M2153" s="474"/>
      <c r="N2153" s="474"/>
      <c r="O2153" s="474"/>
      <c r="P2153" s="474"/>
      <c r="Q2153" s="474"/>
      <c r="R2153" s="474"/>
      <c r="S2153" s="474"/>
      <c r="T2153" s="474"/>
      <c r="U2153" s="474"/>
      <c r="V2153" s="474"/>
      <c r="W2153" s="474"/>
      <c r="X2153" s="474"/>
      <c r="Y2153" s="474"/>
      <c r="Z2153" s="474"/>
      <c r="AA2153" s="474"/>
      <c r="AB2153" s="474"/>
      <c r="AC2153" s="474"/>
      <c r="AD2153" s="474"/>
      <c r="AE2153" s="474"/>
      <c r="AF2153" s="474"/>
      <c r="AG2153" s="474"/>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163" ht="15" customHeight="1" x14ac:dyDescent="0.3"/>
    <row r="2164" ht="15" customHeight="1" x14ac:dyDescent="0.3"/>
    <row r="2165" ht="15"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15"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15"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15"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15"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15"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15"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474"/>
      <c r="C2317" s="474"/>
      <c r="D2317" s="474"/>
      <c r="E2317" s="474"/>
      <c r="F2317" s="474"/>
      <c r="G2317" s="474"/>
      <c r="H2317" s="474"/>
      <c r="I2317" s="474"/>
      <c r="J2317" s="474"/>
      <c r="K2317" s="474"/>
      <c r="L2317" s="474"/>
      <c r="M2317" s="474"/>
      <c r="N2317" s="474"/>
      <c r="O2317" s="474"/>
      <c r="P2317" s="474"/>
      <c r="Q2317" s="474"/>
      <c r="R2317" s="474"/>
      <c r="S2317" s="474"/>
      <c r="T2317" s="474"/>
      <c r="U2317" s="474"/>
      <c r="V2317" s="474"/>
      <c r="W2317" s="474"/>
      <c r="X2317" s="474"/>
      <c r="Y2317" s="474"/>
      <c r="Z2317" s="474"/>
      <c r="AA2317" s="474"/>
      <c r="AB2317" s="474"/>
      <c r="AC2317" s="474"/>
      <c r="AD2317" s="474"/>
      <c r="AE2317" s="474"/>
      <c r="AF2317" s="474"/>
      <c r="AG2317" s="474"/>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474"/>
      <c r="C2419" s="474"/>
      <c r="D2419" s="474"/>
      <c r="E2419" s="474"/>
      <c r="F2419" s="474"/>
      <c r="G2419" s="474"/>
      <c r="H2419" s="474"/>
      <c r="I2419" s="474"/>
      <c r="J2419" s="474"/>
      <c r="K2419" s="474"/>
      <c r="L2419" s="474"/>
      <c r="M2419" s="474"/>
      <c r="N2419" s="474"/>
      <c r="O2419" s="474"/>
      <c r="P2419" s="474"/>
      <c r="Q2419" s="474"/>
      <c r="R2419" s="474"/>
      <c r="S2419" s="474"/>
      <c r="T2419" s="474"/>
      <c r="U2419" s="474"/>
      <c r="V2419" s="474"/>
      <c r="W2419" s="474"/>
      <c r="X2419" s="474"/>
      <c r="Y2419" s="474"/>
      <c r="Z2419" s="474"/>
      <c r="AA2419" s="474"/>
      <c r="AB2419" s="474"/>
      <c r="AC2419" s="474"/>
      <c r="AD2419" s="474"/>
      <c r="AE2419" s="474"/>
      <c r="AF2419" s="474"/>
      <c r="AG2419" s="474"/>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spans="2:33"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3"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474"/>
      <c r="C2509" s="474"/>
      <c r="D2509" s="474"/>
      <c r="E2509" s="474"/>
      <c r="F2509" s="474"/>
      <c r="G2509" s="474"/>
      <c r="H2509" s="474"/>
      <c r="I2509" s="474"/>
      <c r="J2509" s="474"/>
      <c r="K2509" s="474"/>
      <c r="L2509" s="474"/>
      <c r="M2509" s="474"/>
      <c r="N2509" s="474"/>
      <c r="O2509" s="474"/>
      <c r="P2509" s="474"/>
      <c r="Q2509" s="474"/>
      <c r="R2509" s="474"/>
      <c r="S2509" s="474"/>
      <c r="T2509" s="474"/>
      <c r="U2509" s="474"/>
      <c r="V2509" s="474"/>
      <c r="W2509" s="474"/>
      <c r="X2509" s="474"/>
      <c r="Y2509" s="474"/>
      <c r="Z2509" s="474"/>
      <c r="AA2509" s="474"/>
      <c r="AB2509" s="474"/>
      <c r="AC2509" s="474"/>
      <c r="AD2509" s="474"/>
      <c r="AE2509" s="474"/>
      <c r="AF2509" s="474"/>
      <c r="AG2509" s="474"/>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4" spans="2:33" ht="15" customHeight="1" x14ac:dyDescent="0.3"/>
    <row r="2595" spans="2:33" ht="15" customHeight="1" x14ac:dyDescent="0.3"/>
    <row r="2596" spans="2:33" ht="15" customHeight="1" x14ac:dyDescent="0.3"/>
    <row r="2597" spans="2:33" ht="15" customHeight="1" x14ac:dyDescent="0.3"/>
    <row r="2598" spans="2:33" ht="15" customHeight="1" x14ac:dyDescent="0.3">
      <c r="B2598" s="474"/>
      <c r="C2598" s="474"/>
      <c r="D2598" s="474"/>
      <c r="E2598" s="474"/>
      <c r="F2598" s="474"/>
      <c r="G2598" s="474"/>
      <c r="H2598" s="474"/>
      <c r="I2598" s="474"/>
      <c r="J2598" s="474"/>
      <c r="K2598" s="474"/>
      <c r="L2598" s="474"/>
      <c r="M2598" s="474"/>
      <c r="N2598" s="474"/>
      <c r="O2598" s="474"/>
      <c r="P2598" s="474"/>
      <c r="Q2598" s="474"/>
      <c r="R2598" s="474"/>
      <c r="S2598" s="474"/>
      <c r="T2598" s="474"/>
      <c r="U2598" s="474"/>
      <c r="V2598" s="474"/>
      <c r="W2598" s="474"/>
      <c r="X2598" s="474"/>
      <c r="Y2598" s="474"/>
      <c r="Z2598" s="474"/>
      <c r="AA2598" s="474"/>
      <c r="AB2598" s="474"/>
      <c r="AC2598" s="474"/>
      <c r="AD2598" s="474"/>
      <c r="AE2598" s="474"/>
      <c r="AF2598" s="474"/>
      <c r="AG2598" s="474"/>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spans="2:33" ht="15" customHeight="1" x14ac:dyDescent="0.3"/>
    <row r="2706" spans="2:33"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474"/>
      <c r="C2719" s="474"/>
      <c r="D2719" s="474"/>
      <c r="E2719" s="474"/>
      <c r="F2719" s="474"/>
      <c r="G2719" s="474"/>
      <c r="H2719" s="474"/>
      <c r="I2719" s="474"/>
      <c r="J2719" s="474"/>
      <c r="K2719" s="474"/>
      <c r="L2719" s="474"/>
      <c r="M2719" s="474"/>
      <c r="N2719" s="474"/>
      <c r="O2719" s="474"/>
      <c r="P2719" s="474"/>
      <c r="Q2719" s="474"/>
      <c r="R2719" s="474"/>
      <c r="S2719" s="474"/>
      <c r="T2719" s="474"/>
      <c r="U2719" s="474"/>
      <c r="V2719" s="474"/>
      <c r="W2719" s="474"/>
      <c r="X2719" s="474"/>
      <c r="Y2719" s="474"/>
      <c r="Z2719" s="474"/>
      <c r="AA2719" s="474"/>
      <c r="AB2719" s="474"/>
      <c r="AC2719" s="474"/>
      <c r="AD2719" s="474"/>
      <c r="AE2719" s="474"/>
      <c r="AF2719" s="474"/>
      <c r="AG2719" s="474"/>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474"/>
      <c r="C2837" s="474"/>
      <c r="D2837" s="474"/>
      <c r="E2837" s="474"/>
      <c r="F2837" s="474"/>
      <c r="G2837" s="474"/>
      <c r="H2837" s="474"/>
      <c r="I2837" s="474"/>
      <c r="J2837" s="474"/>
      <c r="K2837" s="474"/>
      <c r="L2837" s="474"/>
      <c r="M2837" s="474"/>
      <c r="N2837" s="474"/>
      <c r="O2837" s="474"/>
      <c r="P2837" s="474"/>
      <c r="Q2837" s="474"/>
      <c r="R2837" s="474"/>
      <c r="S2837" s="474"/>
      <c r="T2837" s="474"/>
      <c r="U2837" s="474"/>
      <c r="V2837" s="474"/>
      <c r="W2837" s="474"/>
      <c r="X2837" s="474"/>
      <c r="Y2837" s="474"/>
      <c r="Z2837" s="474"/>
      <c r="AA2837" s="474"/>
      <c r="AB2837" s="474"/>
      <c r="AC2837" s="474"/>
      <c r="AD2837" s="474"/>
      <c r="AE2837" s="474"/>
      <c r="AF2837" s="474"/>
      <c r="AG2837" s="474"/>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3"/>
  <cols>
    <col min="1" max="1" width="19.81640625" style="37" bestFit="1" customWidth="1"/>
    <col min="2" max="2" width="46.7265625" style="37" customWidth="1"/>
    <col min="3" max="16384" width="8.7265625" style="37"/>
  </cols>
  <sheetData>
    <row r="1" spans="1:33" ht="15" customHeight="1" thickBot="1" x14ac:dyDescent="0.3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494</v>
      </c>
      <c r="D3" s="73" t="s">
        <v>640</v>
      </c>
      <c r="E3" s="55"/>
      <c r="F3" s="55"/>
      <c r="G3" s="55"/>
    </row>
    <row r="4" spans="1:33" ht="15" customHeight="1" x14ac:dyDescent="0.3">
      <c r="C4" s="73" t="s">
        <v>495</v>
      </c>
      <c r="D4" s="73" t="s">
        <v>641</v>
      </c>
      <c r="E4" s="55"/>
      <c r="F4" s="55"/>
      <c r="G4" s="73" t="s">
        <v>620</v>
      </c>
    </row>
    <row r="5" spans="1:33" ht="15" customHeight="1" x14ac:dyDescent="0.3">
      <c r="C5" s="73" t="s">
        <v>496</v>
      </c>
      <c r="D5" s="73" t="s">
        <v>642</v>
      </c>
      <c r="E5" s="55"/>
      <c r="F5" s="55"/>
      <c r="G5" s="55"/>
    </row>
    <row r="6" spans="1:33" ht="15" customHeight="1" x14ac:dyDescent="0.3">
      <c r="C6" s="73" t="s">
        <v>497</v>
      </c>
      <c r="D6" s="55"/>
      <c r="E6" s="73" t="s">
        <v>643</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3">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3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3">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3">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3">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3">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3">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3">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3">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3">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3">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3">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3">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3">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3">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3">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3">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 x14ac:dyDescent="0.3">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3">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3">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3">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3">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3">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 x14ac:dyDescent="0.3">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3">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 x14ac:dyDescent="0.3">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3">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3">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3">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3">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3">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 x14ac:dyDescent="0.3">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 x14ac:dyDescent="0.3">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 x14ac:dyDescent="0.3">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 x14ac:dyDescent="0.3">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3">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3">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3">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3">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3">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3">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3">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3">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3">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3">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3">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3">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3">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3">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3">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3">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3">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3">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3">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3">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3">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3">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3">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3">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3">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3">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3">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3">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3">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3">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3">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3">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3">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3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3">
      <c r="B84" s="476" t="s">
        <v>587</v>
      </c>
      <c r="C84" s="477"/>
      <c r="D84" s="477"/>
      <c r="E84" s="477"/>
      <c r="F84" s="477"/>
      <c r="G84" s="477"/>
      <c r="H84" s="477"/>
      <c r="I84" s="477"/>
      <c r="J84" s="477"/>
      <c r="K84" s="477"/>
      <c r="L84" s="477"/>
      <c r="M84" s="477"/>
      <c r="N84" s="477"/>
      <c r="O84" s="477"/>
      <c r="P84" s="477"/>
      <c r="Q84" s="477"/>
      <c r="R84" s="477"/>
      <c r="S84" s="477"/>
      <c r="T84" s="477"/>
      <c r="U84" s="477"/>
      <c r="V84" s="477"/>
      <c r="W84" s="477"/>
      <c r="X84" s="477"/>
      <c r="Y84" s="477"/>
      <c r="Z84" s="477"/>
      <c r="AA84" s="477"/>
      <c r="AB84" s="477"/>
      <c r="AC84" s="477"/>
      <c r="AD84" s="477"/>
      <c r="AE84" s="477"/>
      <c r="AF84" s="477"/>
      <c r="AG84" s="477"/>
      <c r="AH84" s="58"/>
    </row>
    <row r="85" spans="1:34" ht="15" customHeight="1" x14ac:dyDescent="0.3">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3">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3">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3">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3">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3">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3">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3">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3">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3">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3">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3">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3">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3">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3">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3">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3">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3">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3">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3">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3">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3">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3">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3">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3">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3">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3">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3">
      <c r="B112" s="475" t="s">
        <v>650</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38"/>
    </row>
    <row r="113" spans="2:33" ht="15" customHeight="1" x14ac:dyDescent="0.3">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3">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3">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3">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3">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3">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3">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3">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3">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3">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3">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3">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3">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3">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3">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3">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3">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3">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3">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3">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3">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3">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3">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3">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3">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3">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3">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3">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3">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3">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3">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3">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3">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3">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3">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3">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3">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3">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3">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3">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3">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3">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3">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3">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3">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3">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3">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3">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3">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3">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3">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3">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3">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3">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3">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3">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3">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3">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3">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3">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3">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3">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3">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3">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3">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3">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3">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3">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3">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3">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3">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3">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3">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3">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3">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3">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3">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3">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3">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3">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3">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3">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3">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3">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3">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3">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3">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3">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3">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3">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3">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3">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3">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3">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3">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3">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3">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3">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3">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3">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3">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3">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3">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3">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3">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3">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3">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3">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3">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3">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3">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3">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3">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3">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3">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3">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3">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3">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3">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3">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3">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3">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3">
      <c r="B308" s="474"/>
      <c r="C308" s="474"/>
      <c r="D308" s="474"/>
      <c r="E308" s="474"/>
      <c r="F308" s="474"/>
      <c r="G308" s="474"/>
      <c r="H308" s="474"/>
      <c r="I308" s="474"/>
      <c r="J308" s="474"/>
      <c r="K308" s="474"/>
      <c r="L308" s="474"/>
      <c r="M308" s="474"/>
      <c r="N308" s="474"/>
      <c r="O308" s="474"/>
      <c r="P308" s="474"/>
      <c r="Q308" s="474"/>
      <c r="R308" s="474"/>
      <c r="S308" s="474"/>
      <c r="T308" s="474"/>
      <c r="U308" s="474"/>
      <c r="V308" s="474"/>
      <c r="W308" s="474"/>
      <c r="X308" s="474"/>
      <c r="Y308" s="474"/>
      <c r="Z308" s="474"/>
      <c r="AA308" s="474"/>
      <c r="AB308" s="474"/>
      <c r="AC308" s="474"/>
      <c r="AD308" s="474"/>
      <c r="AE308" s="474"/>
      <c r="AF308" s="474"/>
    </row>
    <row r="511" spans="2:32" ht="15" customHeight="1" x14ac:dyDescent="0.3">
      <c r="B511" s="474"/>
      <c r="C511" s="474"/>
      <c r="D511" s="474"/>
      <c r="E511" s="474"/>
      <c r="F511" s="474"/>
      <c r="G511" s="474"/>
      <c r="H511" s="474"/>
      <c r="I511" s="474"/>
      <c r="J511" s="474"/>
      <c r="K511" s="474"/>
      <c r="L511" s="474"/>
      <c r="M511" s="474"/>
      <c r="N511" s="474"/>
      <c r="O511" s="474"/>
      <c r="P511" s="474"/>
      <c r="Q511" s="474"/>
      <c r="R511" s="474"/>
      <c r="S511" s="474"/>
      <c r="T511" s="474"/>
      <c r="U511" s="474"/>
      <c r="V511" s="474"/>
      <c r="W511" s="474"/>
      <c r="X511" s="474"/>
      <c r="Y511" s="474"/>
      <c r="Z511" s="474"/>
      <c r="AA511" s="474"/>
      <c r="AB511" s="474"/>
      <c r="AC511" s="474"/>
      <c r="AD511" s="474"/>
      <c r="AE511" s="474"/>
      <c r="AF511" s="474"/>
    </row>
    <row r="712" spans="2:32" ht="15" customHeight="1" x14ac:dyDescent="0.3">
      <c r="B712" s="474"/>
      <c r="C712" s="474"/>
      <c r="D712" s="474"/>
      <c r="E712" s="474"/>
      <c r="F712" s="474"/>
      <c r="G712" s="474"/>
      <c r="H712" s="474"/>
      <c r="I712" s="474"/>
      <c r="J712" s="474"/>
      <c r="K712" s="474"/>
      <c r="L712" s="474"/>
      <c r="M712" s="474"/>
      <c r="N712" s="474"/>
      <c r="O712" s="474"/>
      <c r="P712" s="474"/>
      <c r="Q712" s="474"/>
      <c r="R712" s="474"/>
      <c r="S712" s="474"/>
      <c r="T712" s="474"/>
      <c r="U712" s="474"/>
      <c r="V712" s="474"/>
      <c r="W712" s="474"/>
      <c r="X712" s="474"/>
      <c r="Y712" s="474"/>
      <c r="Z712" s="474"/>
      <c r="AA712" s="474"/>
      <c r="AB712" s="474"/>
      <c r="AC712" s="474"/>
      <c r="AD712" s="474"/>
      <c r="AE712" s="474"/>
      <c r="AF712" s="474"/>
    </row>
    <row r="887" spans="2:32" ht="15" customHeight="1" x14ac:dyDescent="0.3">
      <c r="B887" s="474"/>
      <c r="C887" s="474"/>
      <c r="D887" s="474"/>
      <c r="E887" s="474"/>
      <c r="F887" s="474"/>
      <c r="G887" s="474"/>
      <c r="H887" s="474"/>
      <c r="I887" s="474"/>
      <c r="J887" s="474"/>
      <c r="K887" s="474"/>
      <c r="L887" s="474"/>
      <c r="M887" s="474"/>
      <c r="N887" s="474"/>
      <c r="O887" s="474"/>
      <c r="P887" s="474"/>
      <c r="Q887" s="474"/>
      <c r="R887" s="474"/>
      <c r="S887" s="474"/>
      <c r="T887" s="474"/>
      <c r="U887" s="474"/>
      <c r="V887" s="474"/>
      <c r="W887" s="474"/>
      <c r="X887" s="474"/>
      <c r="Y887" s="474"/>
      <c r="Z887" s="474"/>
      <c r="AA887" s="474"/>
      <c r="AB887" s="474"/>
      <c r="AC887" s="474"/>
      <c r="AD887" s="474"/>
      <c r="AE887" s="474"/>
      <c r="AF887" s="474"/>
    </row>
    <row r="1101" spans="2:32" ht="15" customHeight="1" x14ac:dyDescent="0.3">
      <c r="B1101" s="474"/>
      <c r="C1101" s="474"/>
      <c r="D1101" s="474"/>
      <c r="E1101" s="474"/>
      <c r="F1101" s="474"/>
      <c r="G1101" s="474"/>
      <c r="H1101" s="474"/>
      <c r="I1101" s="474"/>
      <c r="J1101" s="474"/>
      <c r="K1101" s="474"/>
      <c r="L1101" s="474"/>
      <c r="M1101" s="474"/>
      <c r="N1101" s="474"/>
      <c r="O1101" s="474"/>
      <c r="P1101" s="474"/>
      <c r="Q1101" s="474"/>
      <c r="R1101" s="474"/>
      <c r="S1101" s="474"/>
      <c r="T1101" s="474"/>
      <c r="U1101" s="474"/>
      <c r="V1101" s="474"/>
      <c r="W1101" s="474"/>
      <c r="X1101" s="474"/>
      <c r="Y1101" s="474"/>
      <c r="Z1101" s="474"/>
      <c r="AA1101" s="474"/>
      <c r="AB1101" s="474"/>
      <c r="AC1101" s="474"/>
      <c r="AD1101" s="474"/>
      <c r="AE1101" s="474"/>
      <c r="AF1101" s="474"/>
    </row>
    <row r="1229" spans="2:32" ht="15" customHeight="1" x14ac:dyDescent="0.3">
      <c r="B1229" s="474"/>
      <c r="C1229" s="474"/>
      <c r="D1229" s="474"/>
      <c r="E1229" s="474"/>
      <c r="F1229" s="474"/>
      <c r="G1229" s="474"/>
      <c r="H1229" s="474"/>
      <c r="I1229" s="474"/>
      <c r="J1229" s="474"/>
      <c r="K1229" s="474"/>
      <c r="L1229" s="474"/>
      <c r="M1229" s="474"/>
      <c r="N1229" s="474"/>
      <c r="O1229" s="474"/>
      <c r="P1229" s="474"/>
      <c r="Q1229" s="474"/>
      <c r="R1229" s="474"/>
      <c r="S1229" s="474"/>
      <c r="T1229" s="474"/>
      <c r="U1229" s="474"/>
      <c r="V1229" s="474"/>
      <c r="W1229" s="474"/>
      <c r="X1229" s="474"/>
      <c r="Y1229" s="474"/>
      <c r="Z1229" s="474"/>
      <c r="AA1229" s="474"/>
      <c r="AB1229" s="474"/>
      <c r="AC1229" s="474"/>
      <c r="AD1229" s="474"/>
      <c r="AE1229" s="474"/>
      <c r="AF1229" s="474"/>
    </row>
    <row r="1390" spans="2:32" ht="15" customHeight="1" x14ac:dyDescent="0.3">
      <c r="B1390" s="474"/>
      <c r="C1390" s="474"/>
      <c r="D1390" s="474"/>
      <c r="E1390" s="474"/>
      <c r="F1390" s="474"/>
      <c r="G1390" s="474"/>
      <c r="H1390" s="474"/>
      <c r="I1390" s="474"/>
      <c r="J1390" s="474"/>
      <c r="K1390" s="474"/>
      <c r="L1390" s="474"/>
      <c r="M1390" s="474"/>
      <c r="N1390" s="474"/>
      <c r="O1390" s="474"/>
      <c r="P1390" s="474"/>
      <c r="Q1390" s="474"/>
      <c r="R1390" s="474"/>
      <c r="S1390" s="474"/>
      <c r="T1390" s="474"/>
      <c r="U1390" s="474"/>
      <c r="V1390" s="474"/>
      <c r="W1390" s="474"/>
      <c r="X1390" s="474"/>
      <c r="Y1390" s="474"/>
      <c r="Z1390" s="474"/>
      <c r="AA1390" s="474"/>
      <c r="AB1390" s="474"/>
      <c r="AC1390" s="474"/>
      <c r="AD1390" s="474"/>
      <c r="AE1390" s="474"/>
      <c r="AF1390" s="474"/>
    </row>
    <row r="1502" spans="2:32" ht="15" customHeight="1" x14ac:dyDescent="0.3">
      <c r="B1502" s="474"/>
      <c r="C1502" s="474"/>
      <c r="D1502" s="474"/>
      <c r="E1502" s="474"/>
      <c r="F1502" s="474"/>
      <c r="G1502" s="474"/>
      <c r="H1502" s="474"/>
      <c r="I1502" s="474"/>
      <c r="J1502" s="474"/>
      <c r="K1502" s="474"/>
      <c r="L1502" s="474"/>
      <c r="M1502" s="474"/>
      <c r="N1502" s="474"/>
      <c r="O1502" s="474"/>
      <c r="P1502" s="474"/>
      <c r="Q1502" s="474"/>
      <c r="R1502" s="474"/>
      <c r="S1502" s="474"/>
      <c r="T1502" s="474"/>
      <c r="U1502" s="474"/>
      <c r="V1502" s="474"/>
      <c r="W1502" s="474"/>
      <c r="X1502" s="474"/>
      <c r="Y1502" s="474"/>
      <c r="Z1502" s="474"/>
      <c r="AA1502" s="474"/>
      <c r="AB1502" s="474"/>
      <c r="AC1502" s="474"/>
      <c r="AD1502" s="474"/>
      <c r="AE1502" s="474"/>
      <c r="AF1502" s="474"/>
    </row>
    <row r="1604" spans="2:32" ht="15" customHeight="1" x14ac:dyDescent="0.3">
      <c r="B1604" s="474"/>
      <c r="C1604" s="474"/>
      <c r="D1604" s="474"/>
      <c r="E1604" s="474"/>
      <c r="F1604" s="474"/>
      <c r="G1604" s="474"/>
      <c r="H1604" s="474"/>
      <c r="I1604" s="474"/>
      <c r="J1604" s="474"/>
      <c r="K1604" s="474"/>
      <c r="L1604" s="474"/>
      <c r="M1604" s="474"/>
      <c r="N1604" s="474"/>
      <c r="O1604" s="474"/>
      <c r="P1604" s="474"/>
      <c r="Q1604" s="474"/>
      <c r="R1604" s="474"/>
      <c r="S1604" s="474"/>
      <c r="T1604" s="474"/>
      <c r="U1604" s="474"/>
      <c r="V1604" s="474"/>
      <c r="W1604" s="474"/>
      <c r="X1604" s="474"/>
      <c r="Y1604" s="474"/>
      <c r="Z1604" s="474"/>
      <c r="AA1604" s="474"/>
      <c r="AB1604" s="474"/>
      <c r="AC1604" s="474"/>
      <c r="AD1604" s="474"/>
      <c r="AE1604" s="474"/>
      <c r="AF1604" s="474"/>
    </row>
    <row r="1699" spans="2:32" ht="15" customHeight="1" x14ac:dyDescent="0.3">
      <c r="B1699" s="474"/>
      <c r="C1699" s="474"/>
      <c r="D1699" s="474"/>
      <c r="E1699" s="474"/>
      <c r="F1699" s="474"/>
      <c r="G1699" s="474"/>
      <c r="H1699" s="474"/>
      <c r="I1699" s="474"/>
      <c r="J1699" s="474"/>
      <c r="K1699" s="474"/>
      <c r="L1699" s="474"/>
      <c r="M1699" s="474"/>
      <c r="N1699" s="474"/>
      <c r="O1699" s="474"/>
      <c r="P1699" s="474"/>
      <c r="Q1699" s="474"/>
      <c r="R1699" s="474"/>
      <c r="S1699" s="474"/>
      <c r="T1699" s="474"/>
      <c r="U1699" s="474"/>
      <c r="V1699" s="474"/>
      <c r="W1699" s="474"/>
      <c r="X1699" s="474"/>
      <c r="Y1699" s="474"/>
      <c r="Z1699" s="474"/>
      <c r="AA1699" s="474"/>
      <c r="AB1699" s="474"/>
      <c r="AC1699" s="474"/>
      <c r="AD1699" s="474"/>
      <c r="AE1699" s="474"/>
      <c r="AF1699" s="474"/>
    </row>
    <row r="1945" spans="2:32" ht="15" customHeight="1" x14ac:dyDescent="0.3">
      <c r="B1945" s="474"/>
      <c r="C1945" s="474"/>
      <c r="D1945" s="474"/>
      <c r="E1945" s="474"/>
      <c r="F1945" s="474"/>
      <c r="G1945" s="474"/>
      <c r="H1945" s="474"/>
      <c r="I1945" s="474"/>
      <c r="J1945" s="474"/>
      <c r="K1945" s="474"/>
      <c r="L1945" s="474"/>
      <c r="M1945" s="474"/>
      <c r="N1945" s="474"/>
      <c r="O1945" s="474"/>
      <c r="P1945" s="474"/>
      <c r="Q1945" s="474"/>
      <c r="R1945" s="474"/>
      <c r="S1945" s="474"/>
      <c r="T1945" s="474"/>
      <c r="U1945" s="474"/>
      <c r="V1945" s="474"/>
      <c r="W1945" s="474"/>
      <c r="X1945" s="474"/>
      <c r="Y1945" s="474"/>
      <c r="Z1945" s="474"/>
      <c r="AA1945" s="474"/>
      <c r="AB1945" s="474"/>
      <c r="AC1945" s="474"/>
      <c r="AD1945" s="474"/>
      <c r="AE1945" s="474"/>
      <c r="AF1945" s="474"/>
    </row>
    <row r="2031" spans="2:32" ht="15" customHeight="1" x14ac:dyDescent="0.3">
      <c r="B2031" s="474"/>
      <c r="C2031" s="474"/>
      <c r="D2031" s="474"/>
      <c r="E2031" s="474"/>
      <c r="F2031" s="474"/>
      <c r="G2031" s="474"/>
      <c r="H2031" s="474"/>
      <c r="I2031" s="474"/>
      <c r="J2031" s="474"/>
      <c r="K2031" s="474"/>
      <c r="L2031" s="474"/>
      <c r="M2031" s="474"/>
      <c r="N2031" s="474"/>
      <c r="O2031" s="474"/>
      <c r="P2031" s="474"/>
      <c r="Q2031" s="474"/>
      <c r="R2031" s="474"/>
      <c r="S2031" s="474"/>
      <c r="T2031" s="474"/>
      <c r="U2031" s="474"/>
      <c r="V2031" s="474"/>
      <c r="W2031" s="474"/>
      <c r="X2031" s="474"/>
      <c r="Y2031" s="474"/>
      <c r="Z2031" s="474"/>
      <c r="AA2031" s="474"/>
      <c r="AB2031" s="474"/>
      <c r="AC2031" s="474"/>
      <c r="AD2031" s="474"/>
      <c r="AE2031" s="474"/>
      <c r="AF2031" s="474"/>
    </row>
    <row r="2153" spans="2:32" ht="15" customHeight="1" x14ac:dyDescent="0.3">
      <c r="B2153" s="474"/>
      <c r="C2153" s="474"/>
      <c r="D2153" s="474"/>
      <c r="E2153" s="474"/>
      <c r="F2153" s="474"/>
      <c r="G2153" s="474"/>
      <c r="H2153" s="474"/>
      <c r="I2153" s="474"/>
      <c r="J2153" s="474"/>
      <c r="K2153" s="474"/>
      <c r="L2153" s="474"/>
      <c r="M2153" s="474"/>
      <c r="N2153" s="474"/>
      <c r="O2153" s="474"/>
      <c r="P2153" s="474"/>
      <c r="Q2153" s="474"/>
      <c r="R2153" s="474"/>
      <c r="S2153" s="474"/>
      <c r="T2153" s="474"/>
      <c r="U2153" s="474"/>
      <c r="V2153" s="474"/>
      <c r="W2153" s="474"/>
      <c r="X2153" s="474"/>
      <c r="Y2153" s="474"/>
      <c r="Z2153" s="474"/>
      <c r="AA2153" s="474"/>
      <c r="AB2153" s="474"/>
      <c r="AC2153" s="474"/>
      <c r="AD2153" s="474"/>
      <c r="AE2153" s="474"/>
      <c r="AF2153" s="474"/>
    </row>
    <row r="2317" spans="2:32" ht="15" customHeight="1" x14ac:dyDescent="0.3">
      <c r="B2317" s="474"/>
      <c r="C2317" s="474"/>
      <c r="D2317" s="474"/>
      <c r="E2317" s="474"/>
      <c r="F2317" s="474"/>
      <c r="G2317" s="474"/>
      <c r="H2317" s="474"/>
      <c r="I2317" s="474"/>
      <c r="J2317" s="474"/>
      <c r="K2317" s="474"/>
      <c r="L2317" s="474"/>
      <c r="M2317" s="474"/>
      <c r="N2317" s="474"/>
      <c r="O2317" s="474"/>
      <c r="P2317" s="474"/>
      <c r="Q2317" s="474"/>
      <c r="R2317" s="474"/>
      <c r="S2317" s="474"/>
      <c r="T2317" s="474"/>
      <c r="U2317" s="474"/>
      <c r="V2317" s="474"/>
      <c r="W2317" s="474"/>
      <c r="X2317" s="474"/>
      <c r="Y2317" s="474"/>
      <c r="Z2317" s="474"/>
      <c r="AA2317" s="474"/>
      <c r="AB2317" s="474"/>
      <c r="AC2317" s="474"/>
      <c r="AD2317" s="474"/>
      <c r="AE2317" s="474"/>
      <c r="AF2317" s="474"/>
    </row>
    <row r="2419" spans="2:32" ht="15" customHeight="1" x14ac:dyDescent="0.3">
      <c r="B2419" s="474"/>
      <c r="C2419" s="474"/>
      <c r="D2419" s="474"/>
      <c r="E2419" s="474"/>
      <c r="F2419" s="474"/>
      <c r="G2419" s="474"/>
      <c r="H2419" s="474"/>
      <c r="I2419" s="474"/>
      <c r="J2419" s="474"/>
      <c r="K2419" s="474"/>
      <c r="L2419" s="474"/>
      <c r="M2419" s="474"/>
      <c r="N2419" s="474"/>
      <c r="O2419" s="474"/>
      <c r="P2419" s="474"/>
      <c r="Q2419" s="474"/>
      <c r="R2419" s="474"/>
      <c r="S2419" s="474"/>
      <c r="T2419" s="474"/>
      <c r="U2419" s="474"/>
      <c r="V2419" s="474"/>
      <c r="W2419" s="474"/>
      <c r="X2419" s="474"/>
      <c r="Y2419" s="474"/>
      <c r="Z2419" s="474"/>
      <c r="AA2419" s="474"/>
      <c r="AB2419" s="474"/>
      <c r="AC2419" s="474"/>
      <c r="AD2419" s="474"/>
      <c r="AE2419" s="474"/>
      <c r="AF2419" s="474"/>
    </row>
    <row r="2509" spans="2:32" ht="15" customHeight="1" x14ac:dyDescent="0.3">
      <c r="B2509" s="474"/>
      <c r="C2509" s="474"/>
      <c r="D2509" s="474"/>
      <c r="E2509" s="474"/>
      <c r="F2509" s="474"/>
      <c r="G2509" s="474"/>
      <c r="H2509" s="474"/>
      <c r="I2509" s="474"/>
      <c r="J2509" s="474"/>
      <c r="K2509" s="474"/>
      <c r="L2509" s="474"/>
      <c r="M2509" s="474"/>
      <c r="N2509" s="474"/>
      <c r="O2509" s="474"/>
      <c r="P2509" s="474"/>
      <c r="Q2509" s="474"/>
      <c r="R2509" s="474"/>
      <c r="S2509" s="474"/>
      <c r="T2509" s="474"/>
      <c r="U2509" s="474"/>
      <c r="V2509" s="474"/>
      <c r="W2509" s="474"/>
      <c r="X2509" s="474"/>
      <c r="Y2509" s="474"/>
      <c r="Z2509" s="474"/>
      <c r="AA2509" s="474"/>
      <c r="AB2509" s="474"/>
      <c r="AC2509" s="474"/>
      <c r="AD2509" s="474"/>
      <c r="AE2509" s="474"/>
      <c r="AF2509" s="474"/>
    </row>
    <row r="2598" spans="2:32" ht="15" customHeight="1" x14ac:dyDescent="0.3">
      <c r="B2598" s="474"/>
      <c r="C2598" s="474"/>
      <c r="D2598" s="474"/>
      <c r="E2598" s="474"/>
      <c r="F2598" s="474"/>
      <c r="G2598" s="474"/>
      <c r="H2598" s="474"/>
      <c r="I2598" s="474"/>
      <c r="J2598" s="474"/>
      <c r="K2598" s="474"/>
      <c r="L2598" s="474"/>
      <c r="M2598" s="474"/>
      <c r="N2598" s="474"/>
      <c r="O2598" s="474"/>
      <c r="P2598" s="474"/>
      <c r="Q2598" s="474"/>
      <c r="R2598" s="474"/>
      <c r="S2598" s="474"/>
      <c r="T2598" s="474"/>
      <c r="U2598" s="474"/>
      <c r="V2598" s="474"/>
      <c r="W2598" s="474"/>
      <c r="X2598" s="474"/>
      <c r="Y2598" s="474"/>
      <c r="Z2598" s="474"/>
      <c r="AA2598" s="474"/>
      <c r="AB2598" s="474"/>
      <c r="AC2598" s="474"/>
      <c r="AD2598" s="474"/>
      <c r="AE2598" s="474"/>
      <c r="AF2598" s="474"/>
    </row>
    <row r="2719" spans="2:32" ht="15" customHeight="1" x14ac:dyDescent="0.3">
      <c r="B2719" s="474"/>
      <c r="C2719" s="474"/>
      <c r="D2719" s="474"/>
      <c r="E2719" s="474"/>
      <c r="F2719" s="474"/>
      <c r="G2719" s="474"/>
      <c r="H2719" s="474"/>
      <c r="I2719" s="474"/>
      <c r="J2719" s="474"/>
      <c r="K2719" s="474"/>
      <c r="L2719" s="474"/>
      <c r="M2719" s="474"/>
      <c r="N2719" s="474"/>
      <c r="O2719" s="474"/>
      <c r="P2719" s="474"/>
      <c r="Q2719" s="474"/>
      <c r="R2719" s="474"/>
      <c r="S2719" s="474"/>
      <c r="T2719" s="474"/>
      <c r="U2719" s="474"/>
      <c r="V2719" s="474"/>
      <c r="W2719" s="474"/>
      <c r="X2719" s="474"/>
      <c r="Y2719" s="474"/>
      <c r="Z2719" s="474"/>
      <c r="AA2719" s="474"/>
      <c r="AB2719" s="474"/>
      <c r="AC2719" s="474"/>
      <c r="AD2719" s="474"/>
      <c r="AE2719" s="474"/>
      <c r="AF2719" s="474"/>
    </row>
    <row r="2837" spans="2:32" ht="15" customHeight="1" x14ac:dyDescent="0.3">
      <c r="B2837" s="474"/>
      <c r="C2837" s="474"/>
      <c r="D2837" s="474"/>
      <c r="E2837" s="474"/>
      <c r="F2837" s="474"/>
      <c r="G2837" s="474"/>
      <c r="H2837" s="474"/>
      <c r="I2837" s="474"/>
      <c r="J2837" s="474"/>
      <c r="K2837" s="474"/>
      <c r="L2837" s="474"/>
      <c r="M2837" s="474"/>
      <c r="N2837" s="474"/>
      <c r="O2837" s="474"/>
      <c r="P2837" s="474"/>
      <c r="Q2837" s="474"/>
      <c r="R2837" s="474"/>
      <c r="S2837" s="474"/>
      <c r="T2837" s="474"/>
      <c r="U2837" s="474"/>
      <c r="V2837" s="474"/>
      <c r="W2837" s="474"/>
      <c r="X2837" s="474"/>
      <c r="Y2837" s="474"/>
      <c r="Z2837" s="474"/>
      <c r="AA2837" s="474"/>
      <c r="AB2837" s="474"/>
      <c r="AC2837" s="474"/>
      <c r="AD2837" s="474"/>
      <c r="AE2837" s="474"/>
      <c r="AF2837" s="474"/>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5" x14ac:dyDescent="0.3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3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3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3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3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3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35">
      <c r="C6" s="478" t="s">
        <v>597</v>
      </c>
      <c r="D6" s="478"/>
      <c r="E6" s="478"/>
      <c r="F6" s="478"/>
      <c r="G6" s="478"/>
      <c r="H6" s="478"/>
    </row>
    <row r="7" spans="1:36" x14ac:dyDescent="0.3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3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3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3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3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35">
      <c r="I13" s="479" t="s">
        <v>598</v>
      </c>
      <c r="J13" s="479"/>
      <c r="K13" s="479"/>
    </row>
    <row r="14" spans="1:36" x14ac:dyDescent="0.3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3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3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3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3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35">
      <c r="C20" s="35"/>
      <c r="D20" s="478" t="s">
        <v>597</v>
      </c>
      <c r="E20" s="478"/>
      <c r="F20" s="478"/>
      <c r="G20" s="478"/>
      <c r="H20" s="478"/>
      <c r="I20" s="478"/>
    </row>
    <row r="21" spans="1:35" x14ac:dyDescent="0.3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3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3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3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3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3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3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3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3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3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3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3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3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3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3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3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3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3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3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3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3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3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35">
      <c r="A48" s="15" t="s">
        <v>247</v>
      </c>
    </row>
    <row r="49" spans="1:35" x14ac:dyDescent="0.3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3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3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3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3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3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3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3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35">
      <c r="A60" s="15" t="s">
        <v>31</v>
      </c>
    </row>
    <row r="61" spans="1:35" x14ac:dyDescent="0.3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3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3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3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35">
      <c r="A66" s="15" t="s">
        <v>38</v>
      </c>
    </row>
    <row r="67" spans="1:36" x14ac:dyDescent="0.3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3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3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3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3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3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3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3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3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3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3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35">
      <c r="A80" s="15" t="s">
        <v>30</v>
      </c>
    </row>
    <row r="81" spans="1:36" x14ac:dyDescent="0.3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3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3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3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3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3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35">
      <c r="A88" s="15" t="s">
        <v>31</v>
      </c>
    </row>
    <row r="89" spans="1:36" x14ac:dyDescent="0.3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3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3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3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3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3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35">
      <c r="A96" s="15" t="s">
        <v>38</v>
      </c>
    </row>
    <row r="97" spans="1:36" x14ac:dyDescent="0.3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3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3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3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3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3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35">
      <c r="A104" s="15" t="s">
        <v>250</v>
      </c>
    </row>
    <row r="105" spans="1:36" x14ac:dyDescent="0.35">
      <c r="A105" t="s">
        <v>272</v>
      </c>
      <c r="B105" t="s">
        <v>278</v>
      </c>
      <c r="E105">
        <f>'Subsidies Paid'!H20</f>
        <v>10000000</v>
      </c>
    </row>
    <row r="106" spans="1:36" x14ac:dyDescent="0.3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35">
      <c r="A107" t="s">
        <v>281</v>
      </c>
      <c r="B107" t="s">
        <v>280</v>
      </c>
      <c r="E107">
        <f t="shared" ref="E107" si="153">5.751*10^6</f>
        <v>5751000</v>
      </c>
      <c r="AA107" s="5"/>
      <c r="AB107" s="5"/>
      <c r="AC107" s="5"/>
      <c r="AD107" s="5"/>
      <c r="AE107" s="5"/>
      <c r="AF107" s="5"/>
      <c r="AG107" s="5"/>
      <c r="AH107" s="5"/>
      <c r="AI107" s="5"/>
      <c r="AJ107" s="5"/>
    </row>
    <row r="108" spans="1:36" x14ac:dyDescent="0.3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3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3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3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5" x14ac:dyDescent="0.35"/>
  <cols>
    <col min="1" max="1" width="27.1796875" customWidth="1"/>
    <col min="2" max="2" width="12.54296875" bestFit="1" customWidth="1"/>
  </cols>
  <sheetData>
    <row r="1" spans="1:2" x14ac:dyDescent="0.35">
      <c r="A1" t="s">
        <v>591</v>
      </c>
      <c r="B1">
        <v>10</v>
      </c>
    </row>
    <row r="2" spans="1:2" ht="29" x14ac:dyDescent="0.35">
      <c r="A2" s="36" t="s">
        <v>592</v>
      </c>
      <c r="B2">
        <v>30</v>
      </c>
    </row>
    <row r="3" spans="1:2" ht="29" x14ac:dyDescent="0.35">
      <c r="A3" s="36" t="s">
        <v>593</v>
      </c>
      <c r="B3">
        <v>0.39100000000000001</v>
      </c>
    </row>
    <row r="4" spans="1:2" ht="29" x14ac:dyDescent="0.35">
      <c r="A4" s="36" t="s">
        <v>594</v>
      </c>
      <c r="B4">
        <v>0.48799999999999999</v>
      </c>
    </row>
    <row r="5" spans="1:2" x14ac:dyDescent="0.35">
      <c r="A5" s="36" t="s">
        <v>595</v>
      </c>
      <c r="B5">
        <v>0.03</v>
      </c>
    </row>
    <row r="6" spans="1:2" x14ac:dyDescent="0.3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5" x14ac:dyDescent="0.35"/>
  <sheetData>
    <row r="29" spans="1:1" x14ac:dyDescent="0.35">
      <c r="A29" t="s">
        <v>525</v>
      </c>
    </row>
    <row r="30" spans="1:1" x14ac:dyDescent="0.3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5" x14ac:dyDescent="0.35"/>
  <cols>
    <col min="1" max="1" width="26.54296875" customWidth="1"/>
    <col min="2" max="2" width="11.81640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3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3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3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3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3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5" x14ac:dyDescent="0.35"/>
  <cols>
    <col min="1" max="1" width="32.453125"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3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3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3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3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3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14.122251961979286</v>
      </c>
      <c r="W7" s="4">
        <f>'Inflation Reduction Act'!U115</f>
        <v>9.4206723215138908</v>
      </c>
      <c r="X7" s="4">
        <f>'Inflation Reduction Act'!V115</f>
        <v>0</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3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11.778158635482802</v>
      </c>
      <c r="W8" s="4">
        <f>'Inflation Reduction Act'!U119</f>
        <v>7.8574832534279029</v>
      </c>
      <c r="X8" s="4">
        <f>'Inflation Reduction Act'!V119</f>
        <v>0</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3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3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3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3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3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3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3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3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3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13.280798787843057</v>
      </c>
      <c r="W18" s="4">
        <f>'Inflation Reduction Act'!U132</f>
        <v>8.8538658585620382</v>
      </c>
      <c r="X18" s="4">
        <f>'Inflation Reduction Act'!V132</f>
        <v>0</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3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3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3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3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3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3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3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5" x14ac:dyDescent="0.35"/>
  <cols>
    <col min="1" max="1" width="32.7265625" customWidth="1"/>
  </cols>
  <sheetData>
    <row r="1" spans="1:33" x14ac:dyDescent="0.3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3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3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3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3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3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3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3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0.31218750000000001</v>
      </c>
      <c r="W9" s="19">
        <f>'Inflation Reduction Act'!U156</f>
        <v>0.208125</v>
      </c>
      <c r="X9" s="19">
        <f>'Inflation Reduction Act'!V156</f>
        <v>0</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3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3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0.31218750000000001</v>
      </c>
      <c r="W11" s="19">
        <f>'Inflation Reduction Act'!U159</f>
        <v>0.208125</v>
      </c>
      <c r="X11" s="19">
        <f>'Inflation Reduction Act'!V159</f>
        <v>0</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3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3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3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3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0.31218750000000001</v>
      </c>
      <c r="W15" s="19">
        <f>'Inflation Reduction Act'!U162</f>
        <v>0.208125</v>
      </c>
      <c r="X15" s="19">
        <f>'Inflation Reduction Act'!V162</f>
        <v>0</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3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3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3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3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3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3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3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3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5" x14ac:dyDescent="0.35"/>
  <cols>
    <col min="1" max="1" width="32.453125" customWidth="1"/>
    <col min="2" max="2" width="87.7265625" customWidth="1"/>
    <col min="13" max="13" width="11.54296875" customWidth="1"/>
  </cols>
  <sheetData>
    <row r="1" spans="1:14" x14ac:dyDescent="0.35">
      <c r="A1" t="s">
        <v>5</v>
      </c>
    </row>
    <row r="2" spans="1:14" x14ac:dyDescent="0.35">
      <c r="A2" s="1" t="s">
        <v>166</v>
      </c>
    </row>
    <row r="3" spans="1:14" x14ac:dyDescent="0.35">
      <c r="A3" t="s">
        <v>7</v>
      </c>
    </row>
    <row r="4" spans="1:14" x14ac:dyDescent="0.35">
      <c r="A4" t="s">
        <v>13</v>
      </c>
    </row>
    <row r="5" spans="1:14" x14ac:dyDescent="0.35">
      <c r="A5" t="s">
        <v>14</v>
      </c>
    </row>
    <row r="7" spans="1:14" x14ac:dyDescent="0.35">
      <c r="B7" s="1"/>
      <c r="C7" s="1" t="s">
        <v>8</v>
      </c>
      <c r="D7" s="1"/>
      <c r="E7" s="1"/>
      <c r="F7" s="1"/>
      <c r="G7" s="1"/>
      <c r="H7" s="1" t="s">
        <v>9</v>
      </c>
      <c r="I7" s="1"/>
      <c r="J7" s="1"/>
      <c r="K7" s="1"/>
      <c r="L7" s="1"/>
      <c r="M7" s="1" t="s">
        <v>11</v>
      </c>
    </row>
    <row r="8" spans="1:14" x14ac:dyDescent="0.35">
      <c r="A8" s="1" t="s">
        <v>34</v>
      </c>
      <c r="B8" s="1" t="s">
        <v>6</v>
      </c>
      <c r="C8" s="1">
        <v>2014</v>
      </c>
      <c r="D8" s="1">
        <v>2015</v>
      </c>
      <c r="E8" s="1">
        <v>2016</v>
      </c>
      <c r="F8" s="1">
        <v>2017</v>
      </c>
      <c r="G8" s="1">
        <v>2018</v>
      </c>
      <c r="H8" s="1">
        <v>2014</v>
      </c>
      <c r="I8" s="1">
        <v>2015</v>
      </c>
      <c r="J8" s="1">
        <v>2016</v>
      </c>
      <c r="K8" s="1">
        <v>2017</v>
      </c>
      <c r="L8" s="1">
        <v>2018</v>
      </c>
      <c r="M8" s="3" t="s">
        <v>12</v>
      </c>
    </row>
    <row r="9" spans="1:14" x14ac:dyDescent="0.3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35">
      <c r="A10" s="7" t="s">
        <v>22</v>
      </c>
      <c r="B10" s="7" t="s">
        <v>15</v>
      </c>
      <c r="C10" s="23">
        <v>0.4</v>
      </c>
      <c r="D10" s="23">
        <v>0.4</v>
      </c>
      <c r="E10" s="23">
        <v>0.4</v>
      </c>
      <c r="F10" s="23">
        <v>0.4</v>
      </c>
      <c r="G10" s="23">
        <v>0.3</v>
      </c>
      <c r="H10" s="23">
        <v>0.1</v>
      </c>
      <c r="I10" s="23">
        <v>0.1</v>
      </c>
      <c r="J10" s="23">
        <v>0.1</v>
      </c>
      <c r="K10" s="23">
        <v>0.1</v>
      </c>
      <c r="L10" s="23">
        <v>0.1</v>
      </c>
      <c r="M10" s="23">
        <v>2.9</v>
      </c>
    </row>
    <row r="11" spans="1:14" x14ac:dyDescent="0.3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3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3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35">
      <c r="A14" s="7" t="s">
        <v>25</v>
      </c>
      <c r="B14" s="7" t="s">
        <v>19</v>
      </c>
      <c r="C14" s="23">
        <v>0.3</v>
      </c>
      <c r="D14" s="23">
        <v>0.4</v>
      </c>
      <c r="E14" s="23">
        <v>0.4</v>
      </c>
      <c r="F14" s="23">
        <v>0.4</v>
      </c>
      <c r="G14" s="23">
        <v>0.4</v>
      </c>
      <c r="H14" s="24"/>
      <c r="I14" s="24"/>
      <c r="J14" s="24"/>
      <c r="K14" s="24"/>
      <c r="L14" s="24"/>
      <c r="M14" s="23">
        <v>1.9</v>
      </c>
    </row>
    <row r="15" spans="1:14" x14ac:dyDescent="0.35">
      <c r="A15" s="7" t="s">
        <v>26</v>
      </c>
      <c r="B15" s="7" t="s">
        <v>20</v>
      </c>
      <c r="C15" s="23">
        <v>0.2</v>
      </c>
      <c r="D15" s="23">
        <v>0.2</v>
      </c>
      <c r="E15" s="23">
        <v>0.2</v>
      </c>
      <c r="F15" s="23">
        <v>0.2</v>
      </c>
      <c r="G15" s="23">
        <v>0.2</v>
      </c>
      <c r="H15" s="23"/>
      <c r="I15" s="23"/>
      <c r="J15" s="23"/>
      <c r="K15" s="23"/>
      <c r="L15" s="23"/>
      <c r="M15" s="23">
        <v>1</v>
      </c>
    </row>
    <row r="16" spans="1:14" x14ac:dyDescent="0.3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3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 x14ac:dyDescent="0.35">
      <c r="A18" s="7" t="s">
        <v>42</v>
      </c>
      <c r="B18" s="7" t="s">
        <v>29</v>
      </c>
      <c r="C18" s="23">
        <v>0.9</v>
      </c>
      <c r="D18" s="23">
        <v>0.9</v>
      </c>
      <c r="E18" s="23">
        <v>0.9</v>
      </c>
      <c r="F18" s="23">
        <v>1</v>
      </c>
      <c r="G18" s="23">
        <v>1</v>
      </c>
      <c r="H18" s="23">
        <v>0.2</v>
      </c>
      <c r="I18" s="23">
        <v>0.2</v>
      </c>
      <c r="J18" s="23">
        <v>0.3</v>
      </c>
      <c r="K18" s="23">
        <v>0.3</v>
      </c>
      <c r="L18" s="23">
        <v>0.3</v>
      </c>
      <c r="M18" s="23">
        <v>6</v>
      </c>
    </row>
    <row r="19" spans="1:14" x14ac:dyDescent="0.35">
      <c r="A19" s="7" t="s">
        <v>26</v>
      </c>
      <c r="B19" s="7" t="s">
        <v>265</v>
      </c>
      <c r="C19" s="23">
        <v>0.1</v>
      </c>
      <c r="D19" s="23">
        <v>0.1</v>
      </c>
      <c r="E19" s="23">
        <v>0.1</v>
      </c>
      <c r="F19" s="23">
        <v>0.1</v>
      </c>
      <c r="G19" s="23">
        <v>0.1</v>
      </c>
      <c r="H19" s="23">
        <v>0</v>
      </c>
      <c r="I19" s="23">
        <v>0</v>
      </c>
      <c r="J19" s="23">
        <v>0</v>
      </c>
      <c r="K19" s="23">
        <v>0</v>
      </c>
      <c r="L19" s="23">
        <v>0</v>
      </c>
      <c r="M19" s="23">
        <v>0.5</v>
      </c>
      <c r="N19" t="s">
        <v>266</v>
      </c>
    </row>
    <row r="20" spans="1:14" ht="29" x14ac:dyDescent="0.3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 x14ac:dyDescent="0.3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35">
      <c r="A22" s="7" t="s">
        <v>26</v>
      </c>
      <c r="B22" s="8" t="s">
        <v>32</v>
      </c>
      <c r="C22" s="23">
        <v>0.4</v>
      </c>
      <c r="D22" s="23">
        <v>0.4</v>
      </c>
      <c r="E22" s="23">
        <v>0.4</v>
      </c>
      <c r="F22" s="23">
        <v>0.3</v>
      </c>
      <c r="G22" s="23">
        <v>0.3</v>
      </c>
      <c r="H22" s="23"/>
      <c r="I22" s="23"/>
      <c r="J22" s="23"/>
      <c r="K22" s="23"/>
      <c r="L22" s="23"/>
      <c r="M22" s="23">
        <v>1.8</v>
      </c>
    </row>
    <row r="23" spans="1:14" x14ac:dyDescent="0.35">
      <c r="A23" s="6" t="s">
        <v>33</v>
      </c>
      <c r="B23" s="6" t="s">
        <v>35</v>
      </c>
      <c r="C23" s="22">
        <v>0.3</v>
      </c>
      <c r="D23" s="22">
        <v>0.3</v>
      </c>
      <c r="E23" s="22">
        <v>0.3</v>
      </c>
      <c r="F23" s="22">
        <v>0.3</v>
      </c>
      <c r="G23" s="22">
        <v>0.2</v>
      </c>
      <c r="H23" s="25"/>
      <c r="I23" s="25"/>
      <c r="J23" s="25"/>
      <c r="K23" s="25"/>
      <c r="L23" s="25"/>
      <c r="M23" s="22">
        <v>1.4</v>
      </c>
      <c r="N23" t="s">
        <v>241</v>
      </c>
    </row>
    <row r="24" spans="1:14" x14ac:dyDescent="0.35">
      <c r="A24" s="6" t="s">
        <v>37</v>
      </c>
      <c r="B24" s="6" t="s">
        <v>36</v>
      </c>
      <c r="C24" s="22">
        <v>0.2</v>
      </c>
      <c r="D24" s="22">
        <v>0.2</v>
      </c>
      <c r="E24" s="22">
        <v>0.2</v>
      </c>
      <c r="F24" s="22">
        <v>0.1</v>
      </c>
      <c r="G24" s="22">
        <v>0.1</v>
      </c>
      <c r="H24" s="22"/>
      <c r="I24" s="22"/>
      <c r="J24" s="22"/>
      <c r="K24" s="22"/>
      <c r="L24" s="22"/>
      <c r="M24" s="22">
        <v>0.8</v>
      </c>
      <c r="N24" t="s">
        <v>245</v>
      </c>
    </row>
    <row r="25" spans="1:14" ht="29" x14ac:dyDescent="0.35">
      <c r="A25" s="7" t="s">
        <v>42</v>
      </c>
      <c r="B25" s="7" t="s">
        <v>38</v>
      </c>
      <c r="C25" s="23"/>
      <c r="D25" s="23"/>
      <c r="E25" s="23"/>
      <c r="F25" s="23"/>
      <c r="G25" s="23"/>
      <c r="H25" s="23">
        <v>1.1000000000000001</v>
      </c>
      <c r="I25" s="23">
        <v>1.1000000000000001</v>
      </c>
      <c r="J25" s="23">
        <v>1.2</v>
      </c>
      <c r="K25" s="23">
        <v>1.2</v>
      </c>
      <c r="L25" s="23">
        <v>1.2</v>
      </c>
      <c r="M25" s="23">
        <v>5.8</v>
      </c>
    </row>
    <row r="26" spans="1:14" x14ac:dyDescent="0.35">
      <c r="A26" s="7" t="s">
        <v>40</v>
      </c>
      <c r="B26" s="7" t="s">
        <v>39</v>
      </c>
      <c r="C26" s="23">
        <v>0.2</v>
      </c>
      <c r="D26" s="23">
        <v>0.2</v>
      </c>
      <c r="E26" s="23">
        <v>0.2</v>
      </c>
      <c r="F26" s="23">
        <v>0.3</v>
      </c>
      <c r="G26" s="23">
        <v>0.3</v>
      </c>
      <c r="H26" s="23"/>
      <c r="I26" s="23"/>
      <c r="J26" s="23"/>
      <c r="K26" s="23"/>
      <c r="L26" s="23"/>
      <c r="M26" s="23">
        <v>1.2</v>
      </c>
    </row>
    <row r="27" spans="1:14" ht="29" x14ac:dyDescent="0.35">
      <c r="A27" s="6" t="s">
        <v>42</v>
      </c>
      <c r="B27" s="6" t="s">
        <v>41</v>
      </c>
      <c r="C27" s="22"/>
      <c r="D27" s="22"/>
      <c r="E27" s="22"/>
      <c r="F27" s="22"/>
      <c r="G27" s="22"/>
      <c r="H27" s="22">
        <v>0.1</v>
      </c>
      <c r="I27" s="22">
        <v>0.1</v>
      </c>
      <c r="J27" s="22">
        <v>0.1</v>
      </c>
      <c r="K27" s="22">
        <v>0.1</v>
      </c>
      <c r="L27" s="22">
        <v>0.1</v>
      </c>
      <c r="M27" s="22">
        <v>0.5</v>
      </c>
      <c r="N27" t="s">
        <v>246</v>
      </c>
    </row>
    <row r="29" spans="1:14" x14ac:dyDescent="0.35">
      <c r="A29" s="26" t="s">
        <v>113</v>
      </c>
    </row>
    <row r="30" spans="1:14" x14ac:dyDescent="0.35">
      <c r="A30" t="s">
        <v>114</v>
      </c>
    </row>
    <row r="31" spans="1:14" x14ac:dyDescent="0.3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79" workbookViewId="0">
      <selection activeCell="S110" sqref="S110:AC110"/>
    </sheetView>
  </sheetViews>
  <sheetFormatPr defaultColWidth="12.54296875" defaultRowHeight="15.75" customHeight="1" x14ac:dyDescent="0.3"/>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 x14ac:dyDescent="0.3">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3">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 x14ac:dyDescent="0.3">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 x14ac:dyDescent="0.3">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 x14ac:dyDescent="0.3">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 x14ac:dyDescent="0.3">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 x14ac:dyDescent="0.3">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 x14ac:dyDescent="0.3">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 x14ac:dyDescent="0.3">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 x14ac:dyDescent="0.3">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 x14ac:dyDescent="0.3">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 x14ac:dyDescent="0.3">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 x14ac:dyDescent="0.3">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 x14ac:dyDescent="0.3">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 x14ac:dyDescent="0.3">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 x14ac:dyDescent="0.3">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 x14ac:dyDescent="0.3">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 x14ac:dyDescent="0.3">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 x14ac:dyDescent="0.3">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 x14ac:dyDescent="0.3">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 x14ac:dyDescent="0.3">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 x14ac:dyDescent="0.3">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 x14ac:dyDescent="0.3">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 x14ac:dyDescent="0.3">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 x14ac:dyDescent="0.3">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 x14ac:dyDescent="0.3">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 x14ac:dyDescent="0.3">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 x14ac:dyDescent="0.3">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 x14ac:dyDescent="0.3">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 x14ac:dyDescent="0.3">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 x14ac:dyDescent="0.3">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 x14ac:dyDescent="0.3">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 x14ac:dyDescent="0.3">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 x14ac:dyDescent="0.3">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 x14ac:dyDescent="0.3">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 x14ac:dyDescent="0.3">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 x14ac:dyDescent="0.3">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 x14ac:dyDescent="0.3">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 x14ac:dyDescent="0.3">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 x14ac:dyDescent="0.3">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 x14ac:dyDescent="0.3">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 x14ac:dyDescent="0.3">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 x14ac:dyDescent="0.3">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 x14ac:dyDescent="0.3">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 x14ac:dyDescent="0.3">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 x14ac:dyDescent="0.3">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 x14ac:dyDescent="0.3">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 x14ac:dyDescent="0.3">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 x14ac:dyDescent="0.3">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 x14ac:dyDescent="0.3">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 x14ac:dyDescent="0.3">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 x14ac:dyDescent="0.3">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 x14ac:dyDescent="0.3">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 x14ac:dyDescent="0.3">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 x14ac:dyDescent="0.3">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 x14ac:dyDescent="0.3">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 x14ac:dyDescent="0.3">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 x14ac:dyDescent="0.3">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 x14ac:dyDescent="0.3">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 x14ac:dyDescent="0.3">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 x14ac:dyDescent="0.3">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 x14ac:dyDescent="0.3">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 x14ac:dyDescent="0.3">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 x14ac:dyDescent="0.3">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 x14ac:dyDescent="0.3">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 x14ac:dyDescent="0.3">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 x14ac:dyDescent="0.3">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 x14ac:dyDescent="0.3">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6" x14ac:dyDescent="0.3">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 x14ac:dyDescent="0.3">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 x14ac:dyDescent="0.3">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 x14ac:dyDescent="0.3">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 x14ac:dyDescent="0.3">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 x14ac:dyDescent="0.3">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 x14ac:dyDescent="0.3">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26" x14ac:dyDescent="0.3">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 x14ac:dyDescent="0.3">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 x14ac:dyDescent="0.3">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 x14ac:dyDescent="0.3">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 x14ac:dyDescent="0.3">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 x14ac:dyDescent="0.3">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 x14ac:dyDescent="0.3">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 x14ac:dyDescent="0.3">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 x14ac:dyDescent="0.3">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 x14ac:dyDescent="0.3">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 x14ac:dyDescent="0.3">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 x14ac:dyDescent="0.3">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 x14ac:dyDescent="0.3">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 x14ac:dyDescent="0.3">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 x14ac:dyDescent="0.3">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5" x14ac:dyDescent="0.55000000000000004">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5" x14ac:dyDescent="0.55000000000000004">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8.5" x14ac:dyDescent="0.55000000000000004">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 x14ac:dyDescent="0.3">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 x14ac:dyDescent="0.3">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 x14ac:dyDescent="0.3">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5" x14ac:dyDescent="0.55000000000000004">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5" x14ac:dyDescent="0.55000000000000004">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 x14ac:dyDescent="0.3">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 x14ac:dyDescent="0.3">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 x14ac:dyDescent="0.3">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5" x14ac:dyDescent="0.55000000000000004">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 x14ac:dyDescent="0.3">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 x14ac:dyDescent="0.3">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 x14ac:dyDescent="0.3">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 x14ac:dyDescent="0.3">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 x14ac:dyDescent="0.3">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 x14ac:dyDescent="0.3">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 x14ac:dyDescent="0.3">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 x14ac:dyDescent="0.3">
      <c r="A110" s="103" t="s">
        <v>731</v>
      </c>
      <c r="B110" s="117">
        <v>1</v>
      </c>
      <c r="C110" s="117">
        <v>1</v>
      </c>
      <c r="D110" s="117">
        <v>1</v>
      </c>
      <c r="E110" s="117">
        <v>1</v>
      </c>
      <c r="F110" s="117">
        <v>1</v>
      </c>
      <c r="G110" s="117">
        <v>1</v>
      </c>
      <c r="H110" s="117">
        <v>1</v>
      </c>
      <c r="I110" s="117">
        <v>1</v>
      </c>
      <c r="J110" s="117">
        <v>1</v>
      </c>
      <c r="K110" s="117">
        <v>1</v>
      </c>
      <c r="L110" s="117">
        <v>1</v>
      </c>
      <c r="M110" s="117">
        <f>L110</f>
        <v>1</v>
      </c>
      <c r="N110" s="117">
        <f t="shared" ref="N110:R110" si="5">M110</f>
        <v>1</v>
      </c>
      <c r="O110" s="117">
        <f t="shared" si="5"/>
        <v>1</v>
      </c>
      <c r="P110" s="117">
        <f t="shared" si="5"/>
        <v>1</v>
      </c>
      <c r="Q110" s="117">
        <f t="shared" si="5"/>
        <v>1</v>
      </c>
      <c r="R110" s="117">
        <f t="shared" si="5"/>
        <v>1</v>
      </c>
      <c r="S110" s="117">
        <f>A11</f>
        <v>1</v>
      </c>
      <c r="T110" s="117">
        <f t="shared" ref="T110:AC110" si="6">B11</f>
        <v>0.75</v>
      </c>
      <c r="U110" s="117">
        <f t="shared" si="6"/>
        <v>0.5</v>
      </c>
      <c r="V110" s="117">
        <f t="shared" si="6"/>
        <v>0</v>
      </c>
      <c r="W110" s="117">
        <f t="shared" si="6"/>
        <v>0</v>
      </c>
      <c r="X110" s="117">
        <f t="shared" si="6"/>
        <v>0</v>
      </c>
      <c r="Y110" s="117">
        <f t="shared" si="6"/>
        <v>0</v>
      </c>
      <c r="Z110" s="117">
        <f t="shared" si="6"/>
        <v>0</v>
      </c>
      <c r="AA110" s="117">
        <f t="shared" si="6"/>
        <v>0</v>
      </c>
      <c r="AB110" s="117">
        <f t="shared" si="6"/>
        <v>0</v>
      </c>
      <c r="AC110" s="117">
        <f t="shared" si="6"/>
        <v>0</v>
      </c>
      <c r="AD110" s="77"/>
      <c r="AE110" s="77"/>
      <c r="AF110" s="77"/>
      <c r="AG110" s="77"/>
      <c r="AH110" s="77"/>
      <c r="AI110" s="77"/>
    </row>
    <row r="111" spans="1:36" ht="13" x14ac:dyDescent="0.3">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 x14ac:dyDescent="0.3">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 x14ac:dyDescent="0.3">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 x14ac:dyDescent="0.3">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7">((($B$100*H44+$B$99*(1-H44))*(1+($B$102*H76+$B$101*(1-H76))))+(($B$100*H44+$B$99*(1-H44))*$B$105*$B$106))*I110*(1-$B$104)</f>
        <v>23.620381171332561</v>
      </c>
      <c r="J114" s="118">
        <f t="shared" si="7"/>
        <v>23.620381171332561</v>
      </c>
      <c r="K114" s="118">
        <f t="shared" si="7"/>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7"/>
        <v>23.620381171332561</v>
      </c>
      <c r="P114" s="118">
        <f t="shared" si="7"/>
        <v>23.620381171332561</v>
      </c>
      <c r="Q114" s="118">
        <f t="shared" si="7"/>
        <v>23.620381171332561</v>
      </c>
      <c r="R114" s="118">
        <f t="shared" si="7"/>
        <v>23.620381171332561</v>
      </c>
      <c r="S114" s="118">
        <f t="shared" si="7"/>
        <v>23.620381171332561</v>
      </c>
      <c r="T114" s="118">
        <f>((($B$100*S44+$B$99*(1-S44))*(1+($B$102*S76+$B$101*(1-S76))))+(($B$100*S44+$B$99*(1-S44))*$B$105*$B$106))*T110*(1-$B$104)</f>
        <v>17.715285878499422</v>
      </c>
      <c r="U114" s="118">
        <f t="shared" si="7"/>
        <v>11.81019058566628</v>
      </c>
      <c r="V114" s="118">
        <f t="shared" si="7"/>
        <v>0</v>
      </c>
      <c r="W114" s="118">
        <f t="shared" si="7"/>
        <v>0</v>
      </c>
      <c r="X114" s="118">
        <f t="shared" si="7"/>
        <v>0</v>
      </c>
      <c r="Y114" s="118">
        <f t="shared" si="7"/>
        <v>0</v>
      </c>
      <c r="Z114" s="118">
        <f t="shared" si="7"/>
        <v>0</v>
      </c>
      <c r="AA114" s="118">
        <f t="shared" si="7"/>
        <v>0</v>
      </c>
      <c r="AB114" s="118">
        <f t="shared" si="7"/>
        <v>0</v>
      </c>
      <c r="AC114" s="118">
        <f t="shared" si="7"/>
        <v>0</v>
      </c>
      <c r="AD114" s="103"/>
      <c r="AE114" s="103"/>
      <c r="AF114" s="77"/>
      <c r="AG114" s="77"/>
      <c r="AH114" s="77"/>
      <c r="AI114" s="77"/>
      <c r="AJ114" s="77"/>
    </row>
    <row r="115" spans="1:36" ht="13" x14ac:dyDescent="0.3">
      <c r="A115" s="103" t="s">
        <v>734</v>
      </c>
      <c r="B115" s="118">
        <f>B114*$B$96*(1-$B$104)</f>
        <v>18.464045540966026</v>
      </c>
      <c r="C115" s="118">
        <f>C114*$B$96*(1-$B$104)</f>
        <v>18.464045540966026</v>
      </c>
      <c r="D115" s="118">
        <f>D114*B$96*(1-$B$104)</f>
        <v>18.464045540966026</v>
      </c>
      <c r="E115" s="118">
        <f t="shared" ref="E115:AC115" si="8">E114*C$96*(1-$B$104)</f>
        <v>18.582305296242133</v>
      </c>
      <c r="F115" s="118">
        <f t="shared" si="8"/>
        <v>18.605525919351447</v>
      </c>
      <c r="G115" s="118">
        <f t="shared" si="8"/>
        <v>18.629431854407127</v>
      </c>
      <c r="H115" s="118">
        <f t="shared" si="8"/>
        <v>18.654053742983038</v>
      </c>
      <c r="I115" s="118">
        <f>I114*G$96*(1-$B$104)</f>
        <v>18.679424071173838</v>
      </c>
      <c r="J115" s="118">
        <f t="shared" si="8"/>
        <v>18.705577309693794</v>
      </c>
      <c r="K115" s="118">
        <f t="shared" si="8"/>
        <v>18.732550066852841</v>
      </c>
      <c r="L115" s="118">
        <f t="shared" si="8"/>
        <v>18.742682061996398</v>
      </c>
      <c r="M115" s="118">
        <f t="shared" si="8"/>
        <v>18.752969971104079</v>
      </c>
      <c r="N115" s="118">
        <f t="shared" si="8"/>
        <v>18.763417409027497</v>
      </c>
      <c r="O115" s="118">
        <f t="shared" si="8"/>
        <v>18.774028102844987</v>
      </c>
      <c r="P115" s="118">
        <f t="shared" si="8"/>
        <v>18.784805896234786</v>
      </c>
      <c r="Q115" s="118">
        <f t="shared" si="8"/>
        <v>18.795754754053778</v>
      </c>
      <c r="R115" s="118">
        <f t="shared" si="8"/>
        <v>18.806878767132094</v>
      </c>
      <c r="S115" s="118">
        <f t="shared" si="8"/>
        <v>18.818182157297421</v>
      </c>
      <c r="T115" s="118">
        <f t="shared" si="8"/>
        <v>14.122251961979286</v>
      </c>
      <c r="U115" s="118">
        <f t="shared" si="8"/>
        <v>9.4206723215138908</v>
      </c>
      <c r="V115" s="118">
        <f t="shared" si="8"/>
        <v>0</v>
      </c>
      <c r="W115" s="118">
        <f t="shared" si="8"/>
        <v>0</v>
      </c>
      <c r="X115" s="118">
        <f t="shared" si="8"/>
        <v>0</v>
      </c>
      <c r="Y115" s="118">
        <f t="shared" si="8"/>
        <v>0</v>
      </c>
      <c r="Z115" s="118">
        <f t="shared" si="8"/>
        <v>0</v>
      </c>
      <c r="AA115" s="118">
        <f t="shared" si="8"/>
        <v>0</v>
      </c>
      <c r="AB115" s="118">
        <f t="shared" si="8"/>
        <v>0</v>
      </c>
      <c r="AC115" s="118">
        <f t="shared" si="8"/>
        <v>0</v>
      </c>
      <c r="AD115" s="103"/>
      <c r="AE115" s="103"/>
      <c r="AF115" s="77"/>
      <c r="AG115" s="77"/>
      <c r="AH115" s="77"/>
      <c r="AI115" s="77"/>
      <c r="AJ115" s="77"/>
    </row>
    <row r="116" spans="1:36" ht="13" x14ac:dyDescent="0.3">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 x14ac:dyDescent="0.3">
      <c r="A117" s="103" t="s">
        <v>735</v>
      </c>
      <c r="B117" s="118">
        <f t="shared" ref="B117:C117" si="9">C117</f>
        <v>22.802215534460078</v>
      </c>
      <c r="C117" s="118">
        <f t="shared" si="9"/>
        <v>22.802215534460078</v>
      </c>
      <c r="D117" s="118">
        <f>((($B$100*C44+$B$99*(1-C44))*(1+($B$102*C74+$B$101*(1-C74))))+(($B$100*C44+$B$99*(1-C44))*$B$105*$B$106))*D110*(1-$B$104)</f>
        <v>22.802215534460078</v>
      </c>
      <c r="E117" s="118">
        <f t="shared" ref="E117:P117" si="10">((($B$100*D44+$B$99*(1-D44))*(1+($B$102*D74+$B$101*(1-D74))))+(($B$100*D44+$B$99*(1-D44))*$B$105*$B$106))*E110*(1-$B$104)</f>
        <v>22.932610942961524</v>
      </c>
      <c r="F117" s="118">
        <f t="shared" si="10"/>
        <v>23.063006351462974</v>
      </c>
      <c r="G117" s="118">
        <f t="shared" si="10"/>
        <v>23.058270922222079</v>
      </c>
      <c r="H117" s="118">
        <f t="shared" si="10"/>
        <v>23.054482578829365</v>
      </c>
      <c r="I117" s="118">
        <f>((($B$100*H44+$B$99*(1-H44))*(1+($B$102*H74+$B$101*(1-H74))))+(($B$100*H44+$B$99*(1-H44))*$B$105*$B$106))*I110*(1-$B$104)</f>
        <v>23.051383025144418</v>
      </c>
      <c r="J117" s="118">
        <f t="shared" si="10"/>
        <v>23.051383025144418</v>
      </c>
      <c r="K117" s="118">
        <f t="shared" si="10"/>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10"/>
        <v>23.051383025144418</v>
      </c>
      <c r="P117" s="118">
        <f t="shared" si="10"/>
        <v>23.051383025144418</v>
      </c>
      <c r="Q117" s="118">
        <f t="shared" ref="Q117" si="11">((($B$100*P44+$B$99*(1-P44))*(1+($B$102*P74+$B$101*(1-P74))))+(($B$100*P44+$B$99*(1-P44))*$B$105*$B$106))*Q110*(1-$B$104)</f>
        <v>23.051383025144418</v>
      </c>
      <c r="R117" s="118">
        <f t="shared" ref="R117" si="12">((($B$100*Q44+$B$99*(1-Q44))*(1+($B$102*Q74+$B$101*(1-Q74))))+(($B$100*Q44+$B$99*(1-Q44))*$B$105*$B$106))*R110*(1-$B$104)</f>
        <v>23.051383025144418</v>
      </c>
      <c r="S117" s="118">
        <f t="shared" ref="S117" si="13">((($B$100*R44+$B$99*(1-R44))*(1+($B$102*R74+$B$101*(1-R74))))+(($B$100*R44+$B$99*(1-R44))*$B$105*$B$106))*S110*(1-$B$104)</f>
        <v>23.051383025144418</v>
      </c>
      <c r="T117" s="118">
        <f t="shared" ref="T117" si="14">((($B$100*S44+$B$99*(1-S44))*(1+($B$102*S74+$B$101*(1-S74))))+(($B$100*S44+$B$99*(1-S44))*$B$105*$B$106))*T110*(1-$B$104)</f>
        <v>17.288537268858313</v>
      </c>
      <c r="U117" s="118">
        <f t="shared" ref="U117" si="15">((($B$100*T44+$B$99*(1-T44))*(1+($B$102*T74+$B$101*(1-T74))))+(($B$100*T44+$B$99*(1-T44))*$B$105*$B$106))*U110*(1-$B$104)</f>
        <v>11.525691512572209</v>
      </c>
      <c r="V117" s="118">
        <f t="shared" ref="V117" si="16">((($B$100*U44+$B$99*(1-U44))*(1+($B$102*U74+$B$101*(1-U74))))+(($B$100*U44+$B$99*(1-U44))*$B$105*$B$106))*V110*(1-$B$104)</f>
        <v>0</v>
      </c>
      <c r="W117" s="118">
        <f t="shared" ref="W117" si="17">((($B$100*V44+$B$99*(1-V44))*(1+($B$102*V74+$B$101*(1-V74))))+(($B$100*V44+$B$99*(1-V44))*$B$105*$B$106))*W110*(1-$B$104)</f>
        <v>0</v>
      </c>
      <c r="X117" s="118">
        <f t="shared" ref="X117" si="18">((($B$100*W44+$B$99*(1-W44))*(1+($B$102*W74+$B$101*(1-W74))))+(($B$100*W44+$B$99*(1-W44))*$B$105*$B$106))*X110*(1-$B$104)</f>
        <v>0</v>
      </c>
      <c r="Y117" s="118">
        <f t="shared" ref="Y117" si="19">((($B$100*X44+$B$99*(1-X44))*(1+($B$102*X74+$B$101*(1-X74))))+(($B$100*X44+$B$99*(1-X44))*$B$105*$B$106))*Y110*(1-$B$104)</f>
        <v>0</v>
      </c>
      <c r="Z117" s="118">
        <f t="shared" ref="Z117" si="20">((($B$100*Y44+$B$99*(1-Y44))*(1+($B$102*Y74+$B$101*(1-Y74))))+(($B$100*Y44+$B$99*(1-Y44))*$B$105*$B$106))*Z110*(1-$B$104)</f>
        <v>0</v>
      </c>
      <c r="AA117" s="118">
        <f t="shared" ref="AA117" si="21">((($B$100*Z44+$B$99*(1-Z44))*(1+($B$102*Z74+$B$101*(1-Z74))))+(($B$100*Z44+$B$99*(1-Z44))*$B$105*$B$106))*AA110*(1-$B$104)</f>
        <v>0</v>
      </c>
      <c r="AB117" s="118">
        <f t="shared" ref="AB117" si="22">((($B$100*AA44+$B$99*(1-AA44))*(1+($B$102*AA74+$B$101*(1-AA74))))+(($B$100*AA44+$B$99*(1-AA44))*$B$105*$B$106))*AB110*(1-$B$104)</f>
        <v>0</v>
      </c>
      <c r="AC117" s="118">
        <f t="shared" ref="AC117" si="23">((($B$100*AB44+$B$99*(1-AB44))*(1+($B$102*AB74+$B$101*(1-AB74))))+(($B$100*AB44+$B$99*(1-AB44))*$B$105*$B$106))*AC110*(1-$B$104)</f>
        <v>0</v>
      </c>
      <c r="AD117" s="103"/>
      <c r="AE117" s="103"/>
      <c r="AF117" s="77"/>
      <c r="AG117" s="77"/>
      <c r="AH117" s="77"/>
      <c r="AI117" s="77"/>
      <c r="AJ117" s="77"/>
    </row>
    <row r="118" spans="1:36" ht="13" x14ac:dyDescent="0.3">
      <c r="A118" s="103" t="s">
        <v>736</v>
      </c>
      <c r="B118" s="118">
        <f>B117*B$95*(1-$B$104)</f>
        <v>17.156282454803549</v>
      </c>
      <c r="C118" s="118">
        <f t="shared" ref="C118:AC118" si="24">C117*C$95*(1-$B$104)</f>
        <v>17.192163919864438</v>
      </c>
      <c r="D118" s="118">
        <f t="shared" si="24"/>
        <v>17.209001326101614</v>
      </c>
      <c r="E118" s="118">
        <f t="shared" si="24"/>
        <v>17.325277467574079</v>
      </c>
      <c r="F118" s="118">
        <f t="shared" si="24"/>
        <v>17.44277368398911</v>
      </c>
      <c r="G118" s="118">
        <f t="shared" si="24"/>
        <v>17.45927805026535</v>
      </c>
      <c r="H118" s="118">
        <f t="shared" si="24"/>
        <v>17.477696778651403</v>
      </c>
      <c r="I118" s="118">
        <f t="shared" si="24"/>
        <v>17.497947473938165</v>
      </c>
      <c r="J118" s="118">
        <f t="shared" si="24"/>
        <v>17.521989968890971</v>
      </c>
      <c r="K118" s="118">
        <f t="shared" si="24"/>
        <v>17.54761689853126</v>
      </c>
      <c r="L118" s="118">
        <f t="shared" si="24"/>
        <v>17.57499004985219</v>
      </c>
      <c r="M118" s="118">
        <f t="shared" si="24"/>
        <v>17.604293981227542</v>
      </c>
      <c r="N118" s="118">
        <f t="shared" si="24"/>
        <v>17.635740168850454</v>
      </c>
      <c r="O118" s="118">
        <f t="shared" si="24"/>
        <v>17.64624626642831</v>
      </c>
      <c r="P118" s="118">
        <f t="shared" si="24"/>
        <v>17.65699862280611</v>
      </c>
      <c r="Q118" s="118">
        <f t="shared" si="24"/>
        <v>17.668005985199258</v>
      </c>
      <c r="R118" s="118">
        <f t="shared" si="24"/>
        <v>17.679277519369499</v>
      </c>
      <c r="S118" s="118">
        <f t="shared" si="24"/>
        <v>17.690822834919793</v>
      </c>
      <c r="T118" s="118">
        <f t="shared" si="24"/>
        <v>13.276989009329247</v>
      </c>
      <c r="U118" s="118">
        <f t="shared" si="24"/>
        <v>8.8573878163319986</v>
      </c>
      <c r="V118" s="118">
        <f t="shared" si="24"/>
        <v>0</v>
      </c>
      <c r="W118" s="118">
        <f t="shared" si="24"/>
        <v>0</v>
      </c>
      <c r="X118" s="118">
        <f t="shared" si="24"/>
        <v>0</v>
      </c>
      <c r="Y118" s="118">
        <f t="shared" si="24"/>
        <v>0</v>
      </c>
      <c r="Z118" s="118">
        <f t="shared" si="24"/>
        <v>0</v>
      </c>
      <c r="AA118" s="118">
        <f t="shared" si="24"/>
        <v>0</v>
      </c>
      <c r="AB118" s="118">
        <f t="shared" si="24"/>
        <v>0</v>
      </c>
      <c r="AC118" s="118">
        <f t="shared" si="24"/>
        <v>0</v>
      </c>
      <c r="AD118" s="103"/>
      <c r="AE118" s="103"/>
      <c r="AF118" s="77"/>
      <c r="AG118" s="77"/>
      <c r="AH118" s="77"/>
      <c r="AI118" s="77"/>
      <c r="AJ118" s="77"/>
    </row>
    <row r="119" spans="1:36" ht="13" x14ac:dyDescent="0.3">
      <c r="A119" s="103" t="s">
        <v>737</v>
      </c>
      <c r="B119" s="119">
        <f>B118*$B$90</f>
        <v>15.219521248819278</v>
      </c>
      <c r="C119" s="119">
        <f t="shared" ref="C119:AC119" si="25">C118*$B$90</f>
        <v>15.251352079383627</v>
      </c>
      <c r="D119" s="119">
        <f t="shared" si="25"/>
        <v>15.266288722136904</v>
      </c>
      <c r="E119" s="119">
        <f t="shared" si="25"/>
        <v>15.369438528077259</v>
      </c>
      <c r="F119" s="119">
        <f t="shared" si="25"/>
        <v>15.473670675519186</v>
      </c>
      <c r="G119" s="119">
        <f t="shared" si="25"/>
        <v>15.488311874969083</v>
      </c>
      <c r="H119" s="119">
        <f t="shared" si="25"/>
        <v>15.504651325475697</v>
      </c>
      <c r="I119" s="120">
        <f t="shared" si="25"/>
        <v>15.522615933369755</v>
      </c>
      <c r="J119" s="120">
        <f t="shared" si="25"/>
        <v>15.543944287211726</v>
      </c>
      <c r="K119" s="120">
        <f t="shared" si="25"/>
        <v>15.566678209973249</v>
      </c>
      <c r="L119" s="120">
        <f t="shared" si="25"/>
        <v>15.590961224622461</v>
      </c>
      <c r="M119" s="120">
        <f t="shared" si="25"/>
        <v>15.616957054862262</v>
      </c>
      <c r="N119" s="120">
        <f t="shared" si="25"/>
        <v>15.644853303480344</v>
      </c>
      <c r="O119" s="120">
        <f t="shared" si="25"/>
        <v>15.654173374757416</v>
      </c>
      <c r="P119" s="120">
        <f t="shared" si="25"/>
        <v>15.663711904843868</v>
      </c>
      <c r="Q119" s="120">
        <f t="shared" si="25"/>
        <v>15.67347665348783</v>
      </c>
      <c r="R119" s="118">
        <f>R118*$B$90</f>
        <v>15.68347575173436</v>
      </c>
      <c r="S119" s="118">
        <f t="shared" si="25"/>
        <v>15.693717724364788</v>
      </c>
      <c r="T119" s="118">
        <f t="shared" si="25"/>
        <v>11.778158635482802</v>
      </c>
      <c r="U119" s="118">
        <f t="shared" si="25"/>
        <v>7.8574832534279029</v>
      </c>
      <c r="V119" s="118">
        <f t="shared" si="25"/>
        <v>0</v>
      </c>
      <c r="W119" s="118">
        <f t="shared" si="25"/>
        <v>0</v>
      </c>
      <c r="X119" s="118">
        <f t="shared" si="25"/>
        <v>0</v>
      </c>
      <c r="Y119" s="118">
        <f t="shared" si="25"/>
        <v>0</v>
      </c>
      <c r="Z119" s="118">
        <f t="shared" si="25"/>
        <v>0</v>
      </c>
      <c r="AA119" s="118">
        <f t="shared" si="25"/>
        <v>0</v>
      </c>
      <c r="AB119" s="118">
        <f t="shared" si="25"/>
        <v>0</v>
      </c>
      <c r="AC119" s="118">
        <f t="shared" si="25"/>
        <v>0</v>
      </c>
      <c r="AD119" s="103"/>
      <c r="AE119" s="103"/>
      <c r="AF119" s="77"/>
      <c r="AG119" s="77"/>
      <c r="AH119" s="77"/>
      <c r="AI119" s="77"/>
      <c r="AJ119" s="77"/>
    </row>
    <row r="120" spans="1:36" ht="13" x14ac:dyDescent="0.3">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 x14ac:dyDescent="0.3">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 x14ac:dyDescent="0.3">
      <c r="A122" s="103" t="s">
        <v>739</v>
      </c>
      <c r="B122" s="118">
        <f t="shared" ref="B122:C122" si="26">C122</f>
        <v>23.620381171332561</v>
      </c>
      <c r="C122" s="118">
        <f t="shared" si="26"/>
        <v>23.620381171332561</v>
      </c>
      <c r="D122" s="118">
        <f>((($B$100*C44+$B$99*(1-C44))*(1+($B$102*C76+$B$101*(1-C76))))+(($B$100*C44+$B$99*(1-C44))*$B$105*$B$106))*D110*(1-$B$104)</f>
        <v>23.620381171332561</v>
      </c>
      <c r="E122" s="118">
        <f t="shared" ref="E122:Q122" si="27">((($B$100*D44+$B$99*(1-D44))*(1+($B$102*D76+$B$101*(1-D76))))+(($B$100*D44+$B$99*(1-D44))*$B$105*$B$106))*E110*(1-$B$104)</f>
        <v>23.620381171332561</v>
      </c>
      <c r="F122" s="118">
        <f t="shared" si="27"/>
        <v>23.620381171332561</v>
      </c>
      <c r="G122" s="118">
        <f t="shared" si="27"/>
        <v>23.620381171332561</v>
      </c>
      <c r="H122" s="118">
        <f t="shared" si="27"/>
        <v>23.620381171332561</v>
      </c>
      <c r="I122" s="118">
        <f t="shared" si="27"/>
        <v>23.620381171332561</v>
      </c>
      <c r="J122" s="118">
        <f t="shared" si="27"/>
        <v>23.620381171332561</v>
      </c>
      <c r="K122" s="118">
        <f t="shared" si="27"/>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7"/>
        <v>23.620381171332561</v>
      </c>
      <c r="P122" s="118">
        <f t="shared" si="27"/>
        <v>23.620381171332561</v>
      </c>
      <c r="Q122" s="118">
        <f t="shared" si="27"/>
        <v>23.620381171332561</v>
      </c>
      <c r="R122" s="118">
        <f t="shared" ref="R122:AC122" si="28">((($B$100*Q44+$B$99*(1-Q44))*(1+($B$102*Q76+$B$101*(1-Q76))))+(($B$100*Q44+$B$99*(1-Q44))*$B$105*$B$106))*R110*(1-P104)</f>
        <v>25.535547212251416</v>
      </c>
      <c r="S122" s="118">
        <f t="shared" si="28"/>
        <v>25.535547212251416</v>
      </c>
      <c r="T122" s="118">
        <f t="shared" si="28"/>
        <v>19.151660409188562</v>
      </c>
      <c r="U122" s="118">
        <f t="shared" si="28"/>
        <v>12.767773606125708</v>
      </c>
      <c r="V122" s="118">
        <f t="shared" si="28"/>
        <v>0</v>
      </c>
      <c r="W122" s="118">
        <f t="shared" si="28"/>
        <v>0</v>
      </c>
      <c r="X122" s="118">
        <f t="shared" si="28"/>
        <v>0</v>
      </c>
      <c r="Y122" s="118">
        <f t="shared" si="28"/>
        <v>0</v>
      </c>
      <c r="Z122" s="118">
        <f t="shared" si="28"/>
        <v>0</v>
      </c>
      <c r="AA122" s="118">
        <f t="shared" si="28"/>
        <v>0</v>
      </c>
      <c r="AB122" s="118">
        <f t="shared" si="28"/>
        <v>0</v>
      </c>
      <c r="AC122" s="118">
        <f t="shared" si="28"/>
        <v>0</v>
      </c>
      <c r="AD122" s="103"/>
      <c r="AE122" s="103"/>
      <c r="AF122" s="77"/>
      <c r="AG122" s="77"/>
      <c r="AH122" s="77"/>
      <c r="AI122" s="77"/>
      <c r="AJ122" s="77"/>
    </row>
    <row r="123" spans="1:36" ht="13" x14ac:dyDescent="0.3">
      <c r="A123" s="103" t="s">
        <v>740</v>
      </c>
      <c r="B123" s="118">
        <f>B122*$B$96*(1-$B$104)</f>
        <v>18.464045540966026</v>
      </c>
      <c r="C123" s="118">
        <f t="shared" ref="C123" si="29">C122*$B$96*(1-$B$104)</f>
        <v>18.464045540966026</v>
      </c>
      <c r="D123" s="118">
        <f t="shared" ref="D123" si="30">D122*$B$96*(1-$B$104)</f>
        <v>18.464045540966026</v>
      </c>
      <c r="E123" s="118">
        <f t="shared" ref="E123" si="31">E122*$B$96*(1-$B$104)</f>
        <v>18.464045540966026</v>
      </c>
      <c r="F123" s="118">
        <f t="shared" ref="F123" si="32">F122*$B$96*(1-$B$104)</f>
        <v>18.464045540966026</v>
      </c>
      <c r="G123" s="118">
        <f t="shared" ref="G123" si="33">G122*$B$96*(1-$B$104)</f>
        <v>18.464045540966026</v>
      </c>
      <c r="H123" s="118">
        <f t="shared" ref="H123" si="34">H122*$B$96*(1-$B$104)</f>
        <v>18.464045540966026</v>
      </c>
      <c r="I123" s="118">
        <f t="shared" ref="I123" si="35">I122*$B$96*(1-$B$104)</f>
        <v>18.464045540966026</v>
      </c>
      <c r="J123" s="118">
        <f t="shared" ref="J123" si="36">J122*$B$96*(1-$B$104)</f>
        <v>18.464045540966026</v>
      </c>
      <c r="K123" s="118">
        <f t="shared" ref="K123" si="37">K122*$B$96*(1-$B$104)</f>
        <v>18.464045540966026</v>
      </c>
      <c r="L123" s="118">
        <f t="shared" ref="L123" si="38">L122*$B$96*(1-$B$104)</f>
        <v>18.464045540966026</v>
      </c>
      <c r="M123" s="118">
        <f t="shared" ref="M123" si="39">M122*$B$96*(1-$B$104)</f>
        <v>18.464045540966026</v>
      </c>
      <c r="N123" s="118">
        <f t="shared" ref="N123" si="40">N122*$B$96*(1-$B$104)</f>
        <v>18.464045540966026</v>
      </c>
      <c r="O123" s="118">
        <f t="shared" ref="O123" si="41">O122*$B$96*(1-$B$104)</f>
        <v>18.464045540966026</v>
      </c>
      <c r="P123" s="118">
        <f t="shared" ref="P123" si="42">P122*$B$96*(1-$B$104)</f>
        <v>18.464045540966026</v>
      </c>
      <c r="Q123" s="118">
        <f t="shared" ref="Q123" si="43">Q122*$B$96*(1-$B$104)</f>
        <v>18.464045540966026</v>
      </c>
      <c r="R123" s="118">
        <f t="shared" ref="R123" si="44">R122*$B$96*(1-$B$104)</f>
        <v>19.961130314557867</v>
      </c>
      <c r="S123" s="118">
        <f t="shared" ref="S123" si="45">S122*$B$96*(1-$B$104)</f>
        <v>19.961130314557867</v>
      </c>
      <c r="T123" s="118">
        <f t="shared" ref="T123" si="46">T122*$B$96*(1-$B$104)</f>
        <v>14.970847735918401</v>
      </c>
      <c r="U123" s="118">
        <f t="shared" ref="U123" si="47">U122*$B$96*(1-$B$104)</f>
        <v>9.9805651572789333</v>
      </c>
      <c r="V123" s="118">
        <f t="shared" ref="V123" si="48">V122*$B$96*(1-$B$104)</f>
        <v>0</v>
      </c>
      <c r="W123" s="118">
        <f t="shared" ref="W123" si="49">W122*$B$96*(1-$B$104)</f>
        <v>0</v>
      </c>
      <c r="X123" s="118">
        <f t="shared" ref="X123" si="50">X122*$B$96*(1-$B$104)</f>
        <v>0</v>
      </c>
      <c r="Y123" s="118">
        <f t="shared" ref="Y123" si="51">Y122*$B$96*(1-$B$104)</f>
        <v>0</v>
      </c>
      <c r="Z123" s="118">
        <f t="shared" ref="Z123" si="52">Z122*$B$96*(1-$B$104)</f>
        <v>0</v>
      </c>
      <c r="AA123" s="118">
        <f t="shared" ref="AA123" si="53">AA122*$B$96*(1-$B$104)</f>
        <v>0</v>
      </c>
      <c r="AB123" s="118">
        <f t="shared" ref="AB123" si="54">AB122*$B$96*(1-$B$104)</f>
        <v>0</v>
      </c>
      <c r="AC123" s="118">
        <f t="shared" ref="AC123" si="55">AC122*$B$96*(1-$B$104)</f>
        <v>0</v>
      </c>
      <c r="AD123" s="103"/>
      <c r="AE123" s="103"/>
      <c r="AF123" s="77"/>
      <c r="AG123" s="77"/>
      <c r="AH123" s="77"/>
      <c r="AI123" s="77"/>
      <c r="AJ123" s="77"/>
    </row>
    <row r="124" spans="1:36" ht="13" x14ac:dyDescent="0.3">
      <c r="A124" s="103" t="s">
        <v>741</v>
      </c>
      <c r="B124" s="118">
        <f>B123*$B$90</f>
        <v>16.379651838339772</v>
      </c>
      <c r="C124" s="118">
        <f t="shared" ref="C124:AC124" si="56">C123*$B$90</f>
        <v>16.379651838339772</v>
      </c>
      <c r="D124" s="118">
        <f t="shared" si="56"/>
        <v>16.379651838339772</v>
      </c>
      <c r="E124" s="118">
        <f t="shared" si="56"/>
        <v>16.379651838339772</v>
      </c>
      <c r="F124" s="118">
        <f t="shared" si="56"/>
        <v>16.379651838339772</v>
      </c>
      <c r="G124" s="118">
        <f t="shared" si="56"/>
        <v>16.379651838339772</v>
      </c>
      <c r="H124" s="118">
        <f t="shared" si="56"/>
        <v>16.379651838339772</v>
      </c>
      <c r="I124" s="118">
        <f t="shared" si="56"/>
        <v>16.379651838339772</v>
      </c>
      <c r="J124" s="118">
        <f t="shared" si="56"/>
        <v>16.379651838339772</v>
      </c>
      <c r="K124" s="118">
        <f t="shared" si="56"/>
        <v>16.379651838339772</v>
      </c>
      <c r="L124" s="118">
        <f t="shared" si="56"/>
        <v>16.379651838339772</v>
      </c>
      <c r="M124" s="118">
        <f t="shared" si="56"/>
        <v>16.379651838339772</v>
      </c>
      <c r="N124" s="118">
        <f t="shared" si="56"/>
        <v>16.379651838339772</v>
      </c>
      <c r="O124" s="118">
        <f t="shared" si="56"/>
        <v>16.379651838339772</v>
      </c>
      <c r="P124" s="118">
        <f t="shared" si="56"/>
        <v>16.379651838339772</v>
      </c>
      <c r="Q124" s="118">
        <f t="shared" si="56"/>
        <v>16.379651838339772</v>
      </c>
      <c r="R124" s="118">
        <f t="shared" si="56"/>
        <v>17.707731717124076</v>
      </c>
      <c r="S124" s="118">
        <f t="shared" si="56"/>
        <v>17.707731717124076</v>
      </c>
      <c r="T124" s="118">
        <f t="shared" si="56"/>
        <v>13.280798787843057</v>
      </c>
      <c r="U124" s="118">
        <f t="shared" si="56"/>
        <v>8.8538658585620382</v>
      </c>
      <c r="V124" s="118">
        <f t="shared" si="56"/>
        <v>0</v>
      </c>
      <c r="W124" s="118">
        <f t="shared" si="56"/>
        <v>0</v>
      </c>
      <c r="X124" s="118">
        <f t="shared" si="56"/>
        <v>0</v>
      </c>
      <c r="Y124" s="118">
        <f t="shared" si="56"/>
        <v>0</v>
      </c>
      <c r="Z124" s="118">
        <f t="shared" si="56"/>
        <v>0</v>
      </c>
      <c r="AA124" s="118">
        <f t="shared" si="56"/>
        <v>0</v>
      </c>
      <c r="AB124" s="118">
        <f t="shared" si="56"/>
        <v>0</v>
      </c>
      <c r="AC124" s="118">
        <f t="shared" si="56"/>
        <v>0</v>
      </c>
      <c r="AD124" s="103"/>
      <c r="AE124" s="103"/>
      <c r="AF124" s="77"/>
      <c r="AG124" s="77"/>
      <c r="AH124" s="77"/>
      <c r="AI124" s="77"/>
      <c r="AJ124" s="77"/>
    </row>
    <row r="125" spans="1:36" ht="13" x14ac:dyDescent="0.3">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 x14ac:dyDescent="0.3">
      <c r="A126" s="103" t="s">
        <v>742</v>
      </c>
      <c r="B126" s="118">
        <f t="shared" ref="B126:C126" si="57">C126</f>
        <v>23.620381171332561</v>
      </c>
      <c r="C126" s="118">
        <f t="shared" si="57"/>
        <v>23.620381171332561</v>
      </c>
      <c r="D126" s="118">
        <f>((($B$100*C44+$B$99*(1-C44))*(1+($B$102*C76+$B$101*(1-C76))))+(($B$100*C44+$B$99*(1-C44))*$B$105*$B$106))*D110*(1-$B$104)</f>
        <v>23.620381171332561</v>
      </c>
      <c r="E126" s="118">
        <f t="shared" ref="E126:P126" si="58">((($B$100*D44+$B$99*(1-D44))*(1+($B$102*D76+$B$101*(1-D76))))+(($B$100*D44+$B$99*(1-D44))*$B$105*$B$106))*E110*(1-$B$104)</f>
        <v>23.620381171332561</v>
      </c>
      <c r="F126" s="118">
        <f t="shared" si="58"/>
        <v>23.620381171332561</v>
      </c>
      <c r="G126" s="118">
        <f t="shared" si="58"/>
        <v>23.620381171332561</v>
      </c>
      <c r="H126" s="118">
        <f t="shared" si="58"/>
        <v>23.620381171332561</v>
      </c>
      <c r="I126" s="118">
        <f t="shared" si="58"/>
        <v>23.620381171332561</v>
      </c>
      <c r="J126" s="118">
        <f t="shared" si="58"/>
        <v>23.620381171332561</v>
      </c>
      <c r="K126" s="118">
        <f t="shared" si="58"/>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8"/>
        <v>23.620381171332561</v>
      </c>
      <c r="P126" s="118">
        <f t="shared" si="58"/>
        <v>23.620381171332561</v>
      </c>
      <c r="Q126" s="118">
        <f>((($B$100*P44+$B$99*(1-P44))*(1+($B$102*P76+$B$101*(1-P76))))+(($B$100*P44+$B$99*(1-P44))*$B$105*$B$106))*Q110*(1-$B$104)</f>
        <v>23.620381171332561</v>
      </c>
      <c r="R126" s="118">
        <f t="shared" ref="R126:AC126" si="59">((($B$100*Q44+$B$99*(1-Q44))*(1+($B$102*Q76+$B$101*(1-Q76))))+(($B$100*Q44+$B$99*(1-Q44))*$B$105*$B$106))*R110*(1-P104)</f>
        <v>25.535547212251416</v>
      </c>
      <c r="S126" s="118">
        <f t="shared" si="59"/>
        <v>25.535547212251416</v>
      </c>
      <c r="T126" s="118">
        <f t="shared" si="59"/>
        <v>19.151660409188562</v>
      </c>
      <c r="U126" s="118">
        <f t="shared" si="59"/>
        <v>12.767773606125708</v>
      </c>
      <c r="V126" s="118">
        <f t="shared" si="59"/>
        <v>0</v>
      </c>
      <c r="W126" s="118">
        <f t="shared" si="59"/>
        <v>0</v>
      </c>
      <c r="X126" s="118">
        <f t="shared" si="59"/>
        <v>0</v>
      </c>
      <c r="Y126" s="118">
        <f t="shared" si="59"/>
        <v>0</v>
      </c>
      <c r="Z126" s="118">
        <f t="shared" si="59"/>
        <v>0</v>
      </c>
      <c r="AA126" s="118">
        <f t="shared" si="59"/>
        <v>0</v>
      </c>
      <c r="AB126" s="118">
        <f t="shared" si="59"/>
        <v>0</v>
      </c>
      <c r="AC126" s="118">
        <f t="shared" si="59"/>
        <v>0</v>
      </c>
      <c r="AD126" s="103"/>
      <c r="AE126" s="103"/>
      <c r="AF126" s="77"/>
      <c r="AG126" s="77"/>
      <c r="AH126" s="77"/>
      <c r="AI126" s="77"/>
      <c r="AJ126" s="77"/>
    </row>
    <row r="127" spans="1:36" ht="13" x14ac:dyDescent="0.3">
      <c r="A127" s="103" t="s">
        <v>743</v>
      </c>
      <c r="B127" s="118">
        <f>B126*$B$96*(1-$B$104)</f>
        <v>18.464045540966026</v>
      </c>
      <c r="C127" s="118">
        <f t="shared" ref="C127" si="60">C126*$B$96*(1-$B$104)</f>
        <v>18.464045540966026</v>
      </c>
      <c r="D127" s="118">
        <f t="shared" ref="D127" si="61">D126*$B$96*(1-$B$104)</f>
        <v>18.464045540966026</v>
      </c>
      <c r="E127" s="118">
        <f t="shared" ref="E127" si="62">E126*$B$96*(1-$B$104)</f>
        <v>18.464045540966026</v>
      </c>
      <c r="F127" s="118">
        <f t="shared" ref="F127" si="63">F126*$B$96*(1-$B$104)</f>
        <v>18.464045540966026</v>
      </c>
      <c r="G127" s="118">
        <f t="shared" ref="G127" si="64">G126*$B$96*(1-$B$104)</f>
        <v>18.464045540966026</v>
      </c>
      <c r="H127" s="118">
        <f t="shared" ref="H127" si="65">H126*$B$96*(1-$B$104)</f>
        <v>18.464045540966026</v>
      </c>
      <c r="I127" s="118">
        <f t="shared" ref="I127" si="66">I126*$B$96*(1-$B$104)</f>
        <v>18.464045540966026</v>
      </c>
      <c r="J127" s="118">
        <f t="shared" ref="J127" si="67">J126*$B$96*(1-$B$104)</f>
        <v>18.464045540966026</v>
      </c>
      <c r="K127" s="118">
        <f t="shared" ref="K127" si="68">K126*$B$96*(1-$B$104)</f>
        <v>18.464045540966026</v>
      </c>
      <c r="L127" s="118">
        <f t="shared" ref="L127" si="69">L126*$B$96*(1-$B$104)</f>
        <v>18.464045540966026</v>
      </c>
      <c r="M127" s="118">
        <f t="shared" ref="M127" si="70">M126*$B$96*(1-$B$104)</f>
        <v>18.464045540966026</v>
      </c>
      <c r="N127" s="118">
        <f t="shared" ref="N127" si="71">N126*$B$96*(1-$B$104)</f>
        <v>18.464045540966026</v>
      </c>
      <c r="O127" s="118">
        <f t="shared" ref="O127" si="72">O126*$B$96*(1-$B$104)</f>
        <v>18.464045540966026</v>
      </c>
      <c r="P127" s="118">
        <f t="shared" ref="P127" si="73">P126*$B$96*(1-$B$104)</f>
        <v>18.464045540966026</v>
      </c>
      <c r="Q127" s="118">
        <f t="shared" ref="Q127" si="74">Q126*$B$96*(1-$B$104)</f>
        <v>18.464045540966026</v>
      </c>
      <c r="R127" s="118">
        <f t="shared" ref="R127" si="75">R126*$B$96*(1-$B$104)</f>
        <v>19.961130314557867</v>
      </c>
      <c r="S127" s="118">
        <f t="shared" ref="S127" si="76">S126*$B$96*(1-$B$104)</f>
        <v>19.961130314557867</v>
      </c>
      <c r="T127" s="118">
        <f t="shared" ref="T127" si="77">T126*$B$96*(1-$B$104)</f>
        <v>14.970847735918401</v>
      </c>
      <c r="U127" s="118">
        <f t="shared" ref="U127" si="78">U126*$B$96*(1-$B$104)</f>
        <v>9.9805651572789333</v>
      </c>
      <c r="V127" s="118">
        <f t="shared" ref="V127" si="79">V126*$B$96*(1-$B$104)</f>
        <v>0</v>
      </c>
      <c r="W127" s="118">
        <f t="shared" ref="W127" si="80">W126*$B$96*(1-$B$104)</f>
        <v>0</v>
      </c>
      <c r="X127" s="118">
        <f t="shared" ref="X127" si="81">X126*$B$96*(1-$B$104)</f>
        <v>0</v>
      </c>
      <c r="Y127" s="118">
        <f t="shared" ref="Y127" si="82">Y126*$B$96*(1-$B$104)</f>
        <v>0</v>
      </c>
      <c r="Z127" s="118">
        <f t="shared" ref="Z127" si="83">Z126*$B$96*(1-$B$104)</f>
        <v>0</v>
      </c>
      <c r="AA127" s="118">
        <f t="shared" ref="AA127" si="84">AA126*$B$96*(1-$B$104)</f>
        <v>0</v>
      </c>
      <c r="AB127" s="118">
        <f t="shared" ref="AB127" si="85">AB126*$B$96*(1-$B$104)</f>
        <v>0</v>
      </c>
      <c r="AC127" s="118">
        <f t="shared" ref="AC127" si="86">AC126*$B$96*(1-$B$104)</f>
        <v>0</v>
      </c>
      <c r="AD127" s="103"/>
      <c r="AE127" s="103"/>
      <c r="AF127" s="77"/>
      <c r="AG127" s="77"/>
      <c r="AH127" s="77"/>
      <c r="AI127" s="77"/>
      <c r="AJ127" s="77"/>
    </row>
    <row r="128" spans="1:36" ht="13" x14ac:dyDescent="0.3">
      <c r="A128" s="103" t="s">
        <v>744</v>
      </c>
      <c r="B128" s="118">
        <f>B127*$B$90</f>
        <v>16.379651838339772</v>
      </c>
      <c r="C128" s="118">
        <f t="shared" ref="C128:AC128" si="87">C127*$B$90</f>
        <v>16.379651838339772</v>
      </c>
      <c r="D128" s="118">
        <f t="shared" si="87"/>
        <v>16.379651838339772</v>
      </c>
      <c r="E128" s="118">
        <f t="shared" si="87"/>
        <v>16.379651838339772</v>
      </c>
      <c r="F128" s="118">
        <f t="shared" si="87"/>
        <v>16.379651838339772</v>
      </c>
      <c r="G128" s="118">
        <f t="shared" si="87"/>
        <v>16.379651838339772</v>
      </c>
      <c r="H128" s="118">
        <f t="shared" si="87"/>
        <v>16.379651838339772</v>
      </c>
      <c r="I128" s="118">
        <f t="shared" si="87"/>
        <v>16.379651838339772</v>
      </c>
      <c r="J128" s="118">
        <f t="shared" si="87"/>
        <v>16.379651838339772</v>
      </c>
      <c r="K128" s="118">
        <f t="shared" si="87"/>
        <v>16.379651838339772</v>
      </c>
      <c r="L128" s="118">
        <f t="shared" si="87"/>
        <v>16.379651838339772</v>
      </c>
      <c r="M128" s="118">
        <f t="shared" si="87"/>
        <v>16.379651838339772</v>
      </c>
      <c r="N128" s="118">
        <f t="shared" si="87"/>
        <v>16.379651838339772</v>
      </c>
      <c r="O128" s="118">
        <f t="shared" si="87"/>
        <v>16.379651838339772</v>
      </c>
      <c r="P128" s="118">
        <f t="shared" si="87"/>
        <v>16.379651838339772</v>
      </c>
      <c r="Q128" s="118">
        <f t="shared" si="87"/>
        <v>16.379651838339772</v>
      </c>
      <c r="R128" s="118">
        <f t="shared" si="87"/>
        <v>17.707731717124076</v>
      </c>
      <c r="S128" s="118">
        <f t="shared" si="87"/>
        <v>17.707731717124076</v>
      </c>
      <c r="T128" s="118">
        <f t="shared" si="87"/>
        <v>13.280798787843057</v>
      </c>
      <c r="U128" s="118">
        <f t="shared" si="87"/>
        <v>8.8538658585620382</v>
      </c>
      <c r="V128" s="118">
        <f t="shared" si="87"/>
        <v>0</v>
      </c>
      <c r="W128" s="118">
        <f t="shared" si="87"/>
        <v>0</v>
      </c>
      <c r="X128" s="118">
        <f t="shared" si="87"/>
        <v>0</v>
      </c>
      <c r="Y128" s="118">
        <f t="shared" si="87"/>
        <v>0</v>
      </c>
      <c r="Z128" s="118">
        <f t="shared" si="87"/>
        <v>0</v>
      </c>
      <c r="AA128" s="118">
        <f t="shared" si="87"/>
        <v>0</v>
      </c>
      <c r="AB128" s="118">
        <f t="shared" si="87"/>
        <v>0</v>
      </c>
      <c r="AC128" s="118">
        <f t="shared" si="87"/>
        <v>0</v>
      </c>
      <c r="AD128" s="103"/>
      <c r="AE128" s="103"/>
      <c r="AF128" s="77"/>
      <c r="AG128" s="77"/>
      <c r="AH128" s="77"/>
      <c r="AI128" s="77"/>
      <c r="AJ128" s="77"/>
    </row>
    <row r="129" spans="1:36" ht="13" x14ac:dyDescent="0.3">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 x14ac:dyDescent="0.3">
      <c r="A130" s="103" t="s">
        <v>745</v>
      </c>
      <c r="B130" s="118">
        <f t="shared" ref="B130:C130" si="88">C130</f>
        <v>23.620381171332561</v>
      </c>
      <c r="C130" s="118">
        <f t="shared" si="88"/>
        <v>23.620381171332561</v>
      </c>
      <c r="D130" s="118">
        <f>((($B$100*C44+$B$99*(1-C44))*(1+($B$102*C76+$B$101*(1-C76))))+(($B$100*C44+$B$99*(1-C44))*$B$105*$B$106))*D110*(1-$B$104)</f>
        <v>23.620381171332561</v>
      </c>
      <c r="E130" s="118">
        <f t="shared" ref="E130:P130" si="89">((($B$100*D44+$B$99*(1-D44))*(1+($B$102*D76+$B$101*(1-D76))))+(($B$100*D44+$B$99*(1-D44))*$B$105*$B$106))*E110*(1-$B$104)</f>
        <v>23.620381171332561</v>
      </c>
      <c r="F130" s="118">
        <f t="shared" si="89"/>
        <v>23.620381171332561</v>
      </c>
      <c r="G130" s="118">
        <f t="shared" si="89"/>
        <v>23.620381171332561</v>
      </c>
      <c r="H130" s="118">
        <f t="shared" si="89"/>
        <v>23.620381171332561</v>
      </c>
      <c r="I130" s="118">
        <f t="shared" si="89"/>
        <v>23.620381171332561</v>
      </c>
      <c r="J130" s="118">
        <f t="shared" si="89"/>
        <v>23.620381171332561</v>
      </c>
      <c r="K130" s="118">
        <f t="shared" si="89"/>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9"/>
        <v>23.620381171332561</v>
      </c>
      <c r="P130" s="118">
        <f t="shared" si="89"/>
        <v>23.620381171332561</v>
      </c>
      <c r="Q130" s="118">
        <f>((($B$100*P44+$B$99*(1-P44))*(1+($B$102*P76+$B$101*(1-P76))))+(($B$100*P44+$B$99*(1-P44))*$B$105*$B$106))*Q110*(1-$B$104)</f>
        <v>23.620381171332561</v>
      </c>
      <c r="R130" s="118">
        <f t="shared" ref="R130:AC130" si="90">((($B$100*Q44+$B$99*(1-Q44))*(1+($B$102*Q76+$B$101*(1-Q76))))+(($B$100*Q44+$B$99*(1-Q44))*$B$105*$B$106))*R110*(1-P104)</f>
        <v>25.535547212251416</v>
      </c>
      <c r="S130" s="118">
        <f t="shared" si="90"/>
        <v>25.535547212251416</v>
      </c>
      <c r="T130" s="118">
        <f t="shared" si="90"/>
        <v>19.151660409188562</v>
      </c>
      <c r="U130" s="118">
        <f t="shared" si="90"/>
        <v>12.767773606125708</v>
      </c>
      <c r="V130" s="118">
        <f t="shared" si="90"/>
        <v>0</v>
      </c>
      <c r="W130" s="118">
        <f t="shared" si="90"/>
        <v>0</v>
      </c>
      <c r="X130" s="118">
        <f t="shared" si="90"/>
        <v>0</v>
      </c>
      <c r="Y130" s="118">
        <f t="shared" si="90"/>
        <v>0</v>
      </c>
      <c r="Z130" s="118">
        <f t="shared" si="90"/>
        <v>0</v>
      </c>
      <c r="AA130" s="118">
        <f t="shared" si="90"/>
        <v>0</v>
      </c>
      <c r="AB130" s="118">
        <f t="shared" si="90"/>
        <v>0</v>
      </c>
      <c r="AC130" s="118">
        <f t="shared" si="90"/>
        <v>0</v>
      </c>
      <c r="AD130" s="103"/>
      <c r="AE130" s="103"/>
      <c r="AF130" s="77"/>
      <c r="AG130" s="77"/>
      <c r="AH130" s="77"/>
      <c r="AI130" s="77"/>
      <c r="AJ130" s="77"/>
    </row>
    <row r="131" spans="1:36" ht="13" x14ac:dyDescent="0.3">
      <c r="A131" s="103" t="s">
        <v>746</v>
      </c>
      <c r="B131" s="118">
        <f>B130*$B$96*(1-$B$104)</f>
        <v>18.464045540966026</v>
      </c>
      <c r="C131" s="118">
        <f t="shared" ref="C131" si="91">C130*$B$96*(1-$B$104)</f>
        <v>18.464045540966026</v>
      </c>
      <c r="D131" s="118">
        <f t="shared" ref="D131" si="92">D130*$B$96*(1-$B$104)</f>
        <v>18.464045540966026</v>
      </c>
      <c r="E131" s="118">
        <f t="shared" ref="E131" si="93">E130*$B$96*(1-$B$104)</f>
        <v>18.464045540966026</v>
      </c>
      <c r="F131" s="118">
        <f t="shared" ref="F131" si="94">F130*$B$96*(1-$B$104)</f>
        <v>18.464045540966026</v>
      </c>
      <c r="G131" s="118">
        <f t="shared" ref="G131" si="95">G130*$B$96*(1-$B$104)</f>
        <v>18.464045540966026</v>
      </c>
      <c r="H131" s="118">
        <f t="shared" ref="H131" si="96">H130*$B$96*(1-$B$104)</f>
        <v>18.464045540966026</v>
      </c>
      <c r="I131" s="118">
        <f t="shared" ref="I131" si="97">I130*$B$96*(1-$B$104)</f>
        <v>18.464045540966026</v>
      </c>
      <c r="J131" s="118">
        <f t="shared" ref="J131" si="98">J130*$B$96*(1-$B$104)</f>
        <v>18.464045540966026</v>
      </c>
      <c r="K131" s="118">
        <f t="shared" ref="K131" si="99">K130*$B$96*(1-$B$104)</f>
        <v>18.464045540966026</v>
      </c>
      <c r="L131" s="118">
        <f t="shared" ref="L131" si="100">L130*$B$96*(1-$B$104)</f>
        <v>18.464045540966026</v>
      </c>
      <c r="M131" s="118">
        <f t="shared" ref="M131" si="101">M130*$B$96*(1-$B$104)</f>
        <v>18.464045540966026</v>
      </c>
      <c r="N131" s="118">
        <f t="shared" ref="N131" si="102">N130*$B$96*(1-$B$104)</f>
        <v>18.464045540966026</v>
      </c>
      <c r="O131" s="118">
        <f t="shared" ref="O131" si="103">O130*$B$96*(1-$B$104)</f>
        <v>18.464045540966026</v>
      </c>
      <c r="P131" s="118">
        <f t="shared" ref="P131" si="104">P130*$B$96*(1-$B$104)</f>
        <v>18.464045540966026</v>
      </c>
      <c r="Q131" s="118">
        <f t="shared" ref="Q131" si="105">Q130*$B$96*(1-$B$104)</f>
        <v>18.464045540966026</v>
      </c>
      <c r="R131" s="118">
        <f t="shared" ref="R131" si="106">R130*$B$96*(1-$B$104)</f>
        <v>19.961130314557867</v>
      </c>
      <c r="S131" s="118">
        <f t="shared" ref="S131" si="107">S130*$B$96*(1-$B$104)</f>
        <v>19.961130314557867</v>
      </c>
      <c r="T131" s="118">
        <f t="shared" ref="T131" si="108">T130*$B$96*(1-$B$104)</f>
        <v>14.970847735918401</v>
      </c>
      <c r="U131" s="118">
        <f t="shared" ref="U131" si="109">U130*$B$96*(1-$B$104)</f>
        <v>9.9805651572789333</v>
      </c>
      <c r="V131" s="118">
        <f t="shared" ref="V131" si="110">V130*$B$96*(1-$B$104)</f>
        <v>0</v>
      </c>
      <c r="W131" s="118">
        <f t="shared" ref="W131" si="111">W130*$B$96*(1-$B$104)</f>
        <v>0</v>
      </c>
      <c r="X131" s="118">
        <f t="shared" ref="X131" si="112">X130*$B$96*(1-$B$104)</f>
        <v>0</v>
      </c>
      <c r="Y131" s="118">
        <f t="shared" ref="Y131" si="113">Y130*$B$96*(1-$B$104)</f>
        <v>0</v>
      </c>
      <c r="Z131" s="118">
        <f t="shared" ref="Z131" si="114">Z130*$B$96*(1-$B$104)</f>
        <v>0</v>
      </c>
      <c r="AA131" s="118">
        <f t="shared" ref="AA131" si="115">AA130*$B$96*(1-$B$104)</f>
        <v>0</v>
      </c>
      <c r="AB131" s="118">
        <f t="shared" ref="AB131" si="116">AB130*$B$96*(1-$B$104)</f>
        <v>0</v>
      </c>
      <c r="AC131" s="118">
        <f t="shared" ref="AC131" si="117">AC130*$B$96*(1-$B$104)</f>
        <v>0</v>
      </c>
      <c r="AD131" s="103"/>
      <c r="AE131" s="103"/>
      <c r="AF131" s="77"/>
      <c r="AG131" s="77"/>
      <c r="AH131" s="77"/>
      <c r="AI131" s="77"/>
      <c r="AJ131" s="77"/>
    </row>
    <row r="132" spans="1:36" ht="13" x14ac:dyDescent="0.3">
      <c r="A132" s="103" t="s">
        <v>747</v>
      </c>
      <c r="B132" s="118">
        <f>B131*$B$90</f>
        <v>16.379651838339772</v>
      </c>
      <c r="C132" s="118">
        <f t="shared" ref="C132:AC132" si="118">C131*$B$90</f>
        <v>16.379651838339772</v>
      </c>
      <c r="D132" s="118">
        <f t="shared" si="118"/>
        <v>16.379651838339772</v>
      </c>
      <c r="E132" s="118">
        <f t="shared" si="118"/>
        <v>16.379651838339772</v>
      </c>
      <c r="F132" s="118">
        <f t="shared" si="118"/>
        <v>16.379651838339772</v>
      </c>
      <c r="G132" s="118">
        <f t="shared" si="118"/>
        <v>16.379651838339772</v>
      </c>
      <c r="H132" s="118">
        <f t="shared" si="118"/>
        <v>16.379651838339772</v>
      </c>
      <c r="I132" s="118">
        <f t="shared" si="118"/>
        <v>16.379651838339772</v>
      </c>
      <c r="J132" s="118">
        <f t="shared" si="118"/>
        <v>16.379651838339772</v>
      </c>
      <c r="K132" s="118">
        <f t="shared" si="118"/>
        <v>16.379651838339772</v>
      </c>
      <c r="L132" s="118">
        <f t="shared" si="118"/>
        <v>16.379651838339772</v>
      </c>
      <c r="M132" s="118">
        <f t="shared" si="118"/>
        <v>16.379651838339772</v>
      </c>
      <c r="N132" s="118">
        <f t="shared" si="118"/>
        <v>16.379651838339772</v>
      </c>
      <c r="O132" s="118">
        <f t="shared" si="118"/>
        <v>16.379651838339772</v>
      </c>
      <c r="P132" s="118">
        <f t="shared" si="118"/>
        <v>16.379651838339772</v>
      </c>
      <c r="Q132" s="118">
        <f t="shared" si="118"/>
        <v>16.379651838339772</v>
      </c>
      <c r="R132" s="118">
        <f t="shared" si="118"/>
        <v>17.707731717124076</v>
      </c>
      <c r="S132" s="118">
        <f t="shared" si="118"/>
        <v>17.707731717124076</v>
      </c>
      <c r="T132" s="118">
        <f t="shared" si="118"/>
        <v>13.280798787843057</v>
      </c>
      <c r="U132" s="118">
        <f t="shared" si="118"/>
        <v>8.8538658585620382</v>
      </c>
      <c r="V132" s="118">
        <f t="shared" si="118"/>
        <v>0</v>
      </c>
      <c r="W132" s="118">
        <f t="shared" si="118"/>
        <v>0</v>
      </c>
      <c r="X132" s="118">
        <f t="shared" si="118"/>
        <v>0</v>
      </c>
      <c r="Y132" s="118">
        <f t="shared" si="118"/>
        <v>0</v>
      </c>
      <c r="Z132" s="118">
        <f t="shared" si="118"/>
        <v>0</v>
      </c>
      <c r="AA132" s="118">
        <f t="shared" si="118"/>
        <v>0</v>
      </c>
      <c r="AB132" s="118">
        <f t="shared" si="118"/>
        <v>0</v>
      </c>
      <c r="AC132" s="118">
        <f t="shared" si="118"/>
        <v>0</v>
      </c>
      <c r="AD132" s="103"/>
      <c r="AE132" s="103"/>
      <c r="AF132" s="77"/>
      <c r="AG132" s="77"/>
      <c r="AH132" s="77"/>
      <c r="AI132" s="77"/>
      <c r="AJ132" s="77"/>
    </row>
    <row r="133" spans="1:36" ht="13" x14ac:dyDescent="0.3">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 x14ac:dyDescent="0.3">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 x14ac:dyDescent="0.3">
      <c r="A135" s="103" t="s">
        <v>826</v>
      </c>
      <c r="B135" s="118">
        <f>B134*$B$96*(1-$B$104)</f>
        <v>11.725495922590374</v>
      </c>
      <c r="C135" s="118">
        <f t="shared" ref="C135" si="119">C134*$B$96*(1-$B$104)</f>
        <v>11.725495922590374</v>
      </c>
      <c r="D135" s="118">
        <f t="shared" ref="D135" si="120">D134*$B$96*(1-$B$104)</f>
        <v>11.725495922590374</v>
      </c>
      <c r="E135" s="118">
        <f t="shared" ref="E135" si="121">E134*$B$96*(1-$B$104)</f>
        <v>11.725495922590374</v>
      </c>
      <c r="F135" s="118">
        <f t="shared" ref="F135" si="122">F134*$B$96*(1-$B$104)</f>
        <v>11.725495922590374</v>
      </c>
      <c r="G135" s="118">
        <f t="shared" ref="G135" si="123">G134*$B$96*(1-$B$104)</f>
        <v>11.725495922590374</v>
      </c>
      <c r="H135" s="118">
        <f t="shared" ref="H135" si="124">H134*$B$96*(1-$B$104)</f>
        <v>11.725495922590374</v>
      </c>
      <c r="I135" s="118">
        <f t="shared" ref="I135" si="125">I134*$B$96*(1-$B$104)</f>
        <v>11.725495922590374</v>
      </c>
      <c r="J135" s="118">
        <f t="shared" ref="J135" si="126">J134*$B$96*(1-$B$104)</f>
        <v>11.725495922590374</v>
      </c>
      <c r="K135" s="118">
        <f t="shared" ref="K135" si="127">K134*$B$96*(1-$B$104)</f>
        <v>11.725495922590374</v>
      </c>
      <c r="L135" s="118">
        <f t="shared" ref="L135" si="128">L134*$B$96*(1-$B$104)</f>
        <v>11.725495922590374</v>
      </c>
      <c r="M135" s="118">
        <f t="shared" ref="M135" si="129">M134*$B$96*(1-$B$104)</f>
        <v>11.725495922590374</v>
      </c>
      <c r="N135" s="118">
        <f t="shared" ref="N135" si="130">N134*$B$96*(1-$B$104)</f>
        <v>11.725495922590374</v>
      </c>
      <c r="O135" s="118">
        <f t="shared" ref="O135" si="131">O134*$B$96*(1-$B$104)</f>
        <v>11.725495922590374</v>
      </c>
      <c r="P135" s="118">
        <f t="shared" ref="P135" si="132">P134*$B$96*(1-$B$104)</f>
        <v>11.725495922590374</v>
      </c>
      <c r="Q135" s="118">
        <f t="shared" ref="Q135" si="133">Q134*$B$96*(1-$B$104)</f>
        <v>11.725495922590374</v>
      </c>
      <c r="R135" s="118">
        <f t="shared" ref="R135" si="134">R134*$B$96*(1-$B$104)</f>
        <v>11.725495922590374</v>
      </c>
      <c r="S135" s="118">
        <f t="shared" ref="S135" si="135">S134*$B$96*(1-$B$104)</f>
        <v>11.725495922590374</v>
      </c>
      <c r="T135" s="118">
        <f t="shared" ref="T135" si="136">T134*$B$96*(1-$B$104)</f>
        <v>11.725495922590374</v>
      </c>
      <c r="U135" s="118">
        <f t="shared" ref="U135" si="137">U134*$B$96*(1-$B$104)</f>
        <v>11.725495922590374</v>
      </c>
      <c r="V135" s="118">
        <f t="shared" ref="V135" si="138">V134*$B$96*(1-$B$104)</f>
        <v>11.725495922590374</v>
      </c>
      <c r="W135" s="118">
        <f t="shared" ref="W135" si="139">W134*$B$96*(1-$B$104)</f>
        <v>11.725495922590374</v>
      </c>
      <c r="X135" s="118">
        <f t="shared" ref="X135" si="140">X134*$B$96*(1-$B$104)</f>
        <v>11.725495922590374</v>
      </c>
      <c r="Y135" s="118">
        <f t="shared" ref="Y135" si="141">Y134*$B$96*(1-$B$104)</f>
        <v>11.725495922590374</v>
      </c>
      <c r="Z135" s="118">
        <f t="shared" ref="Z135" si="142">Z134*$B$96*(1-$B$104)</f>
        <v>11.725495922590374</v>
      </c>
      <c r="AA135" s="118">
        <f t="shared" ref="AA135" si="143">AA134*$B$96*(1-$B$104)</f>
        <v>11.725495922590374</v>
      </c>
      <c r="AB135" s="118">
        <f t="shared" ref="AB135" si="144">AB134*$B$96*(1-$B$104)</f>
        <v>11.725495922590374</v>
      </c>
      <c r="AC135" s="118">
        <f t="shared" ref="AC135" si="145">AC134*$B$96*(1-$B$104)</f>
        <v>11.725495922590374</v>
      </c>
      <c r="AD135" s="103"/>
      <c r="AE135" s="103"/>
      <c r="AF135" s="77"/>
      <c r="AG135" s="77"/>
      <c r="AH135" s="77"/>
      <c r="AI135" s="77"/>
      <c r="AJ135" s="77"/>
    </row>
    <row r="136" spans="1:36" ht="13" x14ac:dyDescent="0.3">
      <c r="A136" s="103" t="s">
        <v>827</v>
      </c>
      <c r="B136" s="118">
        <f>B135*$B$90</f>
        <v>10.401812561487784</v>
      </c>
      <c r="C136" s="118">
        <f t="shared" ref="C136:AC136" si="146">C135*$B$90</f>
        <v>10.401812561487784</v>
      </c>
      <c r="D136" s="118">
        <f t="shared" si="146"/>
        <v>10.401812561487784</v>
      </c>
      <c r="E136" s="118">
        <f t="shared" si="146"/>
        <v>10.401812561487784</v>
      </c>
      <c r="F136" s="118">
        <f t="shared" si="146"/>
        <v>10.401812561487784</v>
      </c>
      <c r="G136" s="118">
        <f t="shared" si="146"/>
        <v>10.401812561487784</v>
      </c>
      <c r="H136" s="118">
        <f t="shared" si="146"/>
        <v>10.401812561487784</v>
      </c>
      <c r="I136" s="118">
        <f t="shared" si="146"/>
        <v>10.401812561487784</v>
      </c>
      <c r="J136" s="118">
        <f t="shared" si="146"/>
        <v>10.401812561487784</v>
      </c>
      <c r="K136" s="118">
        <f t="shared" si="146"/>
        <v>10.401812561487784</v>
      </c>
      <c r="L136" s="118">
        <f t="shared" si="146"/>
        <v>10.401812561487784</v>
      </c>
      <c r="M136" s="118">
        <f t="shared" si="146"/>
        <v>10.401812561487784</v>
      </c>
      <c r="N136" s="118">
        <f t="shared" si="146"/>
        <v>10.401812561487784</v>
      </c>
      <c r="O136" s="118">
        <f t="shared" si="146"/>
        <v>10.401812561487784</v>
      </c>
      <c r="P136" s="118">
        <f t="shared" si="146"/>
        <v>10.401812561487784</v>
      </c>
      <c r="Q136" s="118">
        <f t="shared" si="146"/>
        <v>10.401812561487784</v>
      </c>
      <c r="R136" s="118">
        <f t="shared" si="146"/>
        <v>10.401812561487784</v>
      </c>
      <c r="S136" s="118">
        <f t="shared" si="146"/>
        <v>10.401812561487784</v>
      </c>
      <c r="T136" s="118">
        <f t="shared" si="146"/>
        <v>10.401812561487784</v>
      </c>
      <c r="U136" s="118">
        <f t="shared" si="146"/>
        <v>10.401812561487784</v>
      </c>
      <c r="V136" s="118">
        <f t="shared" si="146"/>
        <v>10.401812561487784</v>
      </c>
      <c r="W136" s="118">
        <f t="shared" si="146"/>
        <v>10.401812561487784</v>
      </c>
      <c r="X136" s="118">
        <f t="shared" si="146"/>
        <v>10.401812561487784</v>
      </c>
      <c r="Y136" s="118">
        <f t="shared" si="146"/>
        <v>10.401812561487784</v>
      </c>
      <c r="Z136" s="118">
        <f t="shared" si="146"/>
        <v>10.401812561487784</v>
      </c>
      <c r="AA136" s="118">
        <f t="shared" si="146"/>
        <v>10.401812561487784</v>
      </c>
      <c r="AB136" s="118">
        <f t="shared" si="146"/>
        <v>10.401812561487784</v>
      </c>
      <c r="AC136" s="118">
        <f t="shared" si="146"/>
        <v>10.401812561487784</v>
      </c>
      <c r="AD136" s="103"/>
      <c r="AE136" s="103"/>
      <c r="AF136" s="77"/>
      <c r="AG136" s="77"/>
      <c r="AH136" s="77"/>
      <c r="AI136" s="77"/>
      <c r="AJ136" s="77"/>
    </row>
    <row r="137" spans="1:36" ht="13" x14ac:dyDescent="0.3">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 x14ac:dyDescent="0.3">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 x14ac:dyDescent="0.3">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 x14ac:dyDescent="0.3">
      <c r="A140" s="103" t="s">
        <v>750</v>
      </c>
      <c r="B140" s="117">
        <v>0</v>
      </c>
      <c r="C140" s="117">
        <f>B110</f>
        <v>1</v>
      </c>
      <c r="D140" s="117">
        <f t="shared" ref="D140:AD140" si="147">C110</f>
        <v>1</v>
      </c>
      <c r="E140" s="117">
        <f t="shared" si="147"/>
        <v>1</v>
      </c>
      <c r="F140" s="117">
        <f t="shared" si="147"/>
        <v>1</v>
      </c>
      <c r="G140" s="117">
        <f t="shared" si="147"/>
        <v>1</v>
      </c>
      <c r="H140" s="117">
        <f t="shared" si="147"/>
        <v>1</v>
      </c>
      <c r="I140" s="117">
        <f t="shared" si="147"/>
        <v>1</v>
      </c>
      <c r="J140" s="117">
        <f t="shared" si="147"/>
        <v>1</v>
      </c>
      <c r="K140" s="117">
        <f t="shared" si="147"/>
        <v>1</v>
      </c>
      <c r="L140" s="117">
        <f t="shared" si="147"/>
        <v>1</v>
      </c>
      <c r="M140" s="117">
        <f t="shared" si="147"/>
        <v>1</v>
      </c>
      <c r="N140" s="117">
        <f t="shared" si="147"/>
        <v>1</v>
      </c>
      <c r="O140" s="117">
        <f t="shared" si="147"/>
        <v>1</v>
      </c>
      <c r="P140" s="117">
        <f t="shared" si="147"/>
        <v>1</v>
      </c>
      <c r="Q140" s="117">
        <f t="shared" si="147"/>
        <v>1</v>
      </c>
      <c r="R140" s="117">
        <f t="shared" si="147"/>
        <v>1</v>
      </c>
      <c r="S140" s="117">
        <f t="shared" si="147"/>
        <v>1</v>
      </c>
      <c r="T140" s="117">
        <f t="shared" si="147"/>
        <v>1</v>
      </c>
      <c r="U140" s="117">
        <f t="shared" si="147"/>
        <v>0.75</v>
      </c>
      <c r="V140" s="117">
        <f t="shared" si="147"/>
        <v>0.5</v>
      </c>
      <c r="W140" s="117">
        <f t="shared" si="147"/>
        <v>0</v>
      </c>
      <c r="X140" s="117">
        <f t="shared" si="147"/>
        <v>0</v>
      </c>
      <c r="Y140" s="117">
        <f t="shared" si="147"/>
        <v>0</v>
      </c>
      <c r="Z140" s="117">
        <f t="shared" si="147"/>
        <v>0</v>
      </c>
      <c r="AA140" s="117">
        <f t="shared" si="147"/>
        <v>0</v>
      </c>
      <c r="AB140" s="117">
        <f t="shared" si="147"/>
        <v>0</v>
      </c>
      <c r="AC140" s="117">
        <f t="shared" si="147"/>
        <v>0</v>
      </c>
      <c r="AD140" s="117">
        <f t="shared" si="147"/>
        <v>0</v>
      </c>
      <c r="AE140" s="77"/>
      <c r="AF140" s="77"/>
      <c r="AG140" s="77"/>
      <c r="AH140" s="77"/>
      <c r="AI140" s="77"/>
      <c r="AJ140" s="77"/>
    </row>
    <row r="141" spans="1:36" ht="13" x14ac:dyDescent="0.3">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 x14ac:dyDescent="0.3">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 x14ac:dyDescent="0.3">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 x14ac:dyDescent="0.3">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 x14ac:dyDescent="0.3">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 x14ac:dyDescent="0.3">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 x14ac:dyDescent="0.3">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 x14ac:dyDescent="0.3">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 x14ac:dyDescent="0.3">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 x14ac:dyDescent="0.3">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 x14ac:dyDescent="0.3">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 x14ac:dyDescent="0.3">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 x14ac:dyDescent="0.3">
      <c r="A153" s="77" t="s">
        <v>754</v>
      </c>
      <c r="B153" s="118">
        <f t="shared" ref="B153:C153" si="148">C153</f>
        <v>0.37940369807497465</v>
      </c>
      <c r="C153" s="118">
        <f t="shared" si="148"/>
        <v>0.37940369807497465</v>
      </c>
      <c r="D153" s="118">
        <f t="shared" ref="D153:AC153" si="149">(($B$143*C44+$B$142*(1-C44))+($B$145*C74+$B$144*(1-C74))+($B$147*$B$148))*(1-$B$146)*E140</f>
        <v>0.37940369807497465</v>
      </c>
      <c r="E153" s="118">
        <f t="shared" si="149"/>
        <v>0.38527608915906791</v>
      </c>
      <c r="F153" s="118">
        <f t="shared" si="149"/>
        <v>0.39114848024316112</v>
      </c>
      <c r="G153" s="118">
        <f t="shared" si="149"/>
        <v>0.39093521895755939</v>
      </c>
      <c r="H153" s="118">
        <f t="shared" si="149"/>
        <v>0.39076460992907802</v>
      </c>
      <c r="I153" s="118">
        <f t="shared" si="149"/>
        <v>0.39062502072395688</v>
      </c>
      <c r="J153" s="118">
        <f t="shared" si="149"/>
        <v>0.39062502072395688</v>
      </c>
      <c r="K153" s="118">
        <f t="shared" si="149"/>
        <v>0.39062502072395688</v>
      </c>
      <c r="L153" s="118">
        <f t="shared" si="149"/>
        <v>0.39062502072395688</v>
      </c>
      <c r="M153" s="118">
        <f t="shared" si="149"/>
        <v>0.39062502072395688</v>
      </c>
      <c r="N153" s="118">
        <f t="shared" si="149"/>
        <v>0.39062502072395688</v>
      </c>
      <c r="O153" s="118">
        <f t="shared" si="149"/>
        <v>0.39062502072395688</v>
      </c>
      <c r="P153" s="118">
        <f t="shared" si="149"/>
        <v>0.39062502072395688</v>
      </c>
      <c r="Q153" s="118">
        <f t="shared" si="149"/>
        <v>0.39062502072395688</v>
      </c>
      <c r="R153" s="118">
        <f t="shared" si="149"/>
        <v>0.39062502072395688</v>
      </c>
      <c r="S153" s="118">
        <f t="shared" si="149"/>
        <v>0.39062502072395688</v>
      </c>
      <c r="T153" s="118">
        <f t="shared" si="149"/>
        <v>0.29296876554296769</v>
      </c>
      <c r="U153" s="118">
        <f t="shared" si="149"/>
        <v>0.19531251036197844</v>
      </c>
      <c r="V153" s="118">
        <f t="shared" si="149"/>
        <v>0</v>
      </c>
      <c r="W153" s="103">
        <f t="shared" si="149"/>
        <v>0</v>
      </c>
      <c r="X153" s="103">
        <f t="shared" si="149"/>
        <v>0</v>
      </c>
      <c r="Y153" s="103">
        <f t="shared" si="149"/>
        <v>0</v>
      </c>
      <c r="Z153" s="103">
        <f t="shared" si="149"/>
        <v>0</v>
      </c>
      <c r="AA153" s="103">
        <f t="shared" si="149"/>
        <v>0</v>
      </c>
      <c r="AB153" s="103">
        <f t="shared" si="149"/>
        <v>0</v>
      </c>
      <c r="AC153" s="103">
        <f t="shared" si="149"/>
        <v>0</v>
      </c>
      <c r="AD153" s="103"/>
      <c r="AE153" s="103"/>
      <c r="AF153" s="77"/>
      <c r="AG153" s="77"/>
      <c r="AH153" s="77"/>
      <c r="AI153" s="77"/>
      <c r="AJ153" s="77"/>
    </row>
    <row r="154" spans="1:36" ht="13" x14ac:dyDescent="0.3">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 x14ac:dyDescent="0.3">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 x14ac:dyDescent="0.3">
      <c r="A156" s="77" t="s">
        <v>755</v>
      </c>
      <c r="B156" s="118">
        <f t="shared" ref="B156:C156" si="150">C156</f>
        <v>0.41625000000000001</v>
      </c>
      <c r="C156" s="118">
        <f t="shared" si="150"/>
        <v>0.41625000000000001</v>
      </c>
      <c r="D156" s="118">
        <f t="shared" ref="D156:AC156" si="151">(($B$143*C44+$B$142*(1-C44))+($B$145*C76+$B$144*(1-C76))+($B$147*$B$148))*(1-$B$146)*E140</f>
        <v>0.41625000000000001</v>
      </c>
      <c r="E156" s="118">
        <f t="shared" si="151"/>
        <v>0.41625000000000001</v>
      </c>
      <c r="F156" s="118">
        <f t="shared" si="151"/>
        <v>0.41625000000000001</v>
      </c>
      <c r="G156" s="118">
        <f t="shared" si="151"/>
        <v>0.41625000000000001</v>
      </c>
      <c r="H156" s="118">
        <f t="shared" si="151"/>
        <v>0.41625000000000001</v>
      </c>
      <c r="I156" s="118">
        <f t="shared" si="151"/>
        <v>0.41625000000000001</v>
      </c>
      <c r="J156" s="118">
        <f t="shared" si="151"/>
        <v>0.41625000000000001</v>
      </c>
      <c r="K156" s="118">
        <f t="shared" si="151"/>
        <v>0.41625000000000001</v>
      </c>
      <c r="L156" s="118">
        <f t="shared" si="151"/>
        <v>0.41625000000000001</v>
      </c>
      <c r="M156" s="118">
        <f t="shared" si="151"/>
        <v>0.41625000000000001</v>
      </c>
      <c r="N156" s="118">
        <f t="shared" si="151"/>
        <v>0.41625000000000001</v>
      </c>
      <c r="O156" s="118">
        <f t="shared" si="151"/>
        <v>0.41625000000000001</v>
      </c>
      <c r="P156" s="118">
        <f t="shared" si="151"/>
        <v>0.41625000000000001</v>
      </c>
      <c r="Q156" s="118">
        <f t="shared" si="151"/>
        <v>0.41625000000000001</v>
      </c>
      <c r="R156" s="118">
        <f t="shared" si="151"/>
        <v>0.41625000000000001</v>
      </c>
      <c r="S156" s="118">
        <f t="shared" si="151"/>
        <v>0.41625000000000001</v>
      </c>
      <c r="T156" s="118">
        <f t="shared" si="151"/>
        <v>0.31218750000000001</v>
      </c>
      <c r="U156" s="118">
        <f t="shared" si="151"/>
        <v>0.208125</v>
      </c>
      <c r="V156" s="118">
        <f t="shared" si="151"/>
        <v>0</v>
      </c>
      <c r="W156" s="103">
        <f t="shared" si="151"/>
        <v>0</v>
      </c>
      <c r="X156" s="103">
        <f t="shared" si="151"/>
        <v>0</v>
      </c>
      <c r="Y156" s="103">
        <f t="shared" si="151"/>
        <v>0</v>
      </c>
      <c r="Z156" s="103">
        <f t="shared" si="151"/>
        <v>0</v>
      </c>
      <c r="AA156" s="103">
        <f t="shared" si="151"/>
        <v>0</v>
      </c>
      <c r="AB156" s="103">
        <f t="shared" si="151"/>
        <v>0</v>
      </c>
      <c r="AC156" s="103">
        <f t="shared" si="151"/>
        <v>0</v>
      </c>
      <c r="AD156" s="103"/>
      <c r="AE156" s="103"/>
      <c r="AF156" s="77"/>
      <c r="AG156" s="77"/>
      <c r="AH156" s="77"/>
      <c r="AI156" s="77"/>
      <c r="AJ156" s="77"/>
    </row>
    <row r="157" spans="1:36" ht="13" x14ac:dyDescent="0.3">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 x14ac:dyDescent="0.3">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 x14ac:dyDescent="0.3">
      <c r="A159" s="77" t="s">
        <v>756</v>
      </c>
      <c r="B159" s="118">
        <f t="shared" ref="B159:C159" si="152">C159</f>
        <v>0.41625000000000001</v>
      </c>
      <c r="C159" s="118">
        <f t="shared" si="152"/>
        <v>0.41625000000000001</v>
      </c>
      <c r="D159" s="118">
        <f t="shared" ref="D159:AC159" si="153">(($B$143*C44+$B$142*(1-C44))+($B$145*C76+$B$144*(1-C76))+($B$147*$B$148))*(1-$B$146)*E140</f>
        <v>0.41625000000000001</v>
      </c>
      <c r="E159" s="118">
        <f t="shared" si="153"/>
        <v>0.41625000000000001</v>
      </c>
      <c r="F159" s="118">
        <f t="shared" si="153"/>
        <v>0.41625000000000001</v>
      </c>
      <c r="G159" s="118">
        <f t="shared" si="153"/>
        <v>0.41625000000000001</v>
      </c>
      <c r="H159" s="118">
        <f t="shared" si="153"/>
        <v>0.41625000000000001</v>
      </c>
      <c r="I159" s="118">
        <f t="shared" si="153"/>
        <v>0.41625000000000001</v>
      </c>
      <c r="J159" s="118">
        <f t="shared" si="153"/>
        <v>0.41625000000000001</v>
      </c>
      <c r="K159" s="118">
        <f t="shared" si="153"/>
        <v>0.41625000000000001</v>
      </c>
      <c r="L159" s="118">
        <f t="shared" si="153"/>
        <v>0.41625000000000001</v>
      </c>
      <c r="M159" s="118">
        <f t="shared" si="153"/>
        <v>0.41625000000000001</v>
      </c>
      <c r="N159" s="118">
        <f t="shared" si="153"/>
        <v>0.41625000000000001</v>
      </c>
      <c r="O159" s="118">
        <f t="shared" si="153"/>
        <v>0.41625000000000001</v>
      </c>
      <c r="P159" s="118">
        <f t="shared" si="153"/>
        <v>0.41625000000000001</v>
      </c>
      <c r="Q159" s="118">
        <f t="shared" si="153"/>
        <v>0.41625000000000001</v>
      </c>
      <c r="R159" s="118">
        <f t="shared" si="153"/>
        <v>0.41625000000000001</v>
      </c>
      <c r="S159" s="118">
        <f t="shared" si="153"/>
        <v>0.41625000000000001</v>
      </c>
      <c r="T159" s="118">
        <f t="shared" si="153"/>
        <v>0.31218750000000001</v>
      </c>
      <c r="U159" s="118">
        <f t="shared" si="153"/>
        <v>0.208125</v>
      </c>
      <c r="V159" s="118">
        <f t="shared" si="153"/>
        <v>0</v>
      </c>
      <c r="W159" s="103">
        <f t="shared" si="153"/>
        <v>0</v>
      </c>
      <c r="X159" s="103">
        <f t="shared" si="153"/>
        <v>0</v>
      </c>
      <c r="Y159" s="103">
        <f t="shared" si="153"/>
        <v>0</v>
      </c>
      <c r="Z159" s="103">
        <f t="shared" si="153"/>
        <v>0</v>
      </c>
      <c r="AA159" s="103">
        <f t="shared" si="153"/>
        <v>0</v>
      </c>
      <c r="AB159" s="103">
        <f t="shared" si="153"/>
        <v>0</v>
      </c>
      <c r="AC159" s="103">
        <f t="shared" si="153"/>
        <v>0</v>
      </c>
      <c r="AD159" s="103"/>
      <c r="AE159" s="103"/>
      <c r="AF159" s="77"/>
      <c r="AG159" s="77"/>
      <c r="AH159" s="77"/>
      <c r="AI159" s="77"/>
      <c r="AJ159" s="77"/>
    </row>
    <row r="160" spans="1:36" ht="13" x14ac:dyDescent="0.3">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 x14ac:dyDescent="0.3">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 x14ac:dyDescent="0.3">
      <c r="A162" s="77" t="s">
        <v>757</v>
      </c>
      <c r="B162" s="118">
        <f t="shared" ref="B162:C162" si="154">C162</f>
        <v>0.41625000000000001</v>
      </c>
      <c r="C162" s="118">
        <f t="shared" si="154"/>
        <v>0.41625000000000001</v>
      </c>
      <c r="D162" s="118">
        <f t="shared" ref="D162:AC162" si="155">(($B$143*C44+$B$142*(1-C44))+($B$145*C76+$B$144*(1-C76))+($B$147*$B$148))*(1-$B$146)*E140</f>
        <v>0.41625000000000001</v>
      </c>
      <c r="E162" s="118">
        <f t="shared" si="155"/>
        <v>0.41625000000000001</v>
      </c>
      <c r="F162" s="118">
        <f t="shared" si="155"/>
        <v>0.41625000000000001</v>
      </c>
      <c r="G162" s="118">
        <f t="shared" si="155"/>
        <v>0.41625000000000001</v>
      </c>
      <c r="H162" s="118">
        <f t="shared" si="155"/>
        <v>0.41625000000000001</v>
      </c>
      <c r="I162" s="118">
        <f t="shared" si="155"/>
        <v>0.41625000000000001</v>
      </c>
      <c r="J162" s="118">
        <f t="shared" si="155"/>
        <v>0.41625000000000001</v>
      </c>
      <c r="K162" s="118">
        <f t="shared" si="155"/>
        <v>0.41625000000000001</v>
      </c>
      <c r="L162" s="118">
        <f t="shared" si="155"/>
        <v>0.41625000000000001</v>
      </c>
      <c r="M162" s="118">
        <f t="shared" si="155"/>
        <v>0.41625000000000001</v>
      </c>
      <c r="N162" s="118">
        <f t="shared" si="155"/>
        <v>0.41625000000000001</v>
      </c>
      <c r="O162" s="118">
        <f t="shared" si="155"/>
        <v>0.41625000000000001</v>
      </c>
      <c r="P162" s="118">
        <f t="shared" si="155"/>
        <v>0.41625000000000001</v>
      </c>
      <c r="Q162" s="118">
        <f t="shared" si="155"/>
        <v>0.41625000000000001</v>
      </c>
      <c r="R162" s="118">
        <f t="shared" si="155"/>
        <v>0.41625000000000001</v>
      </c>
      <c r="S162" s="118">
        <f t="shared" si="155"/>
        <v>0.41625000000000001</v>
      </c>
      <c r="T162" s="118">
        <f t="shared" si="155"/>
        <v>0.31218750000000001</v>
      </c>
      <c r="U162" s="118">
        <f t="shared" si="155"/>
        <v>0.208125</v>
      </c>
      <c r="V162" s="118">
        <f t="shared" si="155"/>
        <v>0</v>
      </c>
      <c r="W162" s="103">
        <f t="shared" si="155"/>
        <v>0</v>
      </c>
      <c r="X162" s="103">
        <f t="shared" si="155"/>
        <v>0</v>
      </c>
      <c r="Y162" s="103">
        <f t="shared" si="155"/>
        <v>0</v>
      </c>
      <c r="Z162" s="103">
        <f t="shared" si="155"/>
        <v>0</v>
      </c>
      <c r="AA162" s="103">
        <f t="shared" si="155"/>
        <v>0</v>
      </c>
      <c r="AB162" s="103">
        <f t="shared" si="155"/>
        <v>0</v>
      </c>
      <c r="AC162" s="103">
        <f t="shared" si="155"/>
        <v>0</v>
      </c>
      <c r="AD162" s="103"/>
      <c r="AE162" s="103"/>
      <c r="AF162" s="77"/>
      <c r="AG162" s="77"/>
      <c r="AH162" s="77"/>
      <c r="AI162" s="77"/>
      <c r="AJ162" s="77"/>
    </row>
    <row r="163" spans="1:36" ht="13" x14ac:dyDescent="0.3">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 x14ac:dyDescent="0.3">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 x14ac:dyDescent="0.3">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 x14ac:dyDescent="0.3">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 x14ac:dyDescent="0.3">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 x14ac:dyDescent="0.3">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 x14ac:dyDescent="0.3">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 x14ac:dyDescent="0.3">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 x14ac:dyDescent="0.3">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 x14ac:dyDescent="0.3">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 x14ac:dyDescent="0.3">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 x14ac:dyDescent="0.3">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 x14ac:dyDescent="0.3">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 x14ac:dyDescent="0.3">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 x14ac:dyDescent="0.3">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 x14ac:dyDescent="0.3">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 x14ac:dyDescent="0.3">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 x14ac:dyDescent="0.3">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 x14ac:dyDescent="0.3">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 x14ac:dyDescent="0.3">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 x14ac:dyDescent="0.3">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 x14ac:dyDescent="0.3">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 x14ac:dyDescent="0.3">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 x14ac:dyDescent="0.3">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 x14ac:dyDescent="0.3">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 x14ac:dyDescent="0.3">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 x14ac:dyDescent="0.3">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 x14ac:dyDescent="0.3">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 x14ac:dyDescent="0.3">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 x14ac:dyDescent="0.3">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 x14ac:dyDescent="0.3">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 x14ac:dyDescent="0.3">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 x14ac:dyDescent="0.3">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 x14ac:dyDescent="0.3">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 x14ac:dyDescent="0.3">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 x14ac:dyDescent="0.3">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 x14ac:dyDescent="0.3">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 x14ac:dyDescent="0.3">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 x14ac:dyDescent="0.3">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 x14ac:dyDescent="0.3">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 x14ac:dyDescent="0.3">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 x14ac:dyDescent="0.3">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 x14ac:dyDescent="0.3">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 x14ac:dyDescent="0.3">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 x14ac:dyDescent="0.3">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 x14ac:dyDescent="0.3">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 x14ac:dyDescent="0.3">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 x14ac:dyDescent="0.3">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 x14ac:dyDescent="0.3">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 x14ac:dyDescent="0.3">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 x14ac:dyDescent="0.3">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 x14ac:dyDescent="0.3">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 x14ac:dyDescent="0.3">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 x14ac:dyDescent="0.3">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 x14ac:dyDescent="0.3">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 x14ac:dyDescent="0.3">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5" x14ac:dyDescent="0.3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5" x14ac:dyDescent="0.3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5" x14ac:dyDescent="0.3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5" x14ac:dyDescent="0.3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5" x14ac:dyDescent="0.3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5" x14ac:dyDescent="0.3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5" x14ac:dyDescent="0.35">
      <c r="A225" t="s">
        <v>836</v>
      </c>
      <c r="B225">
        <f>B221/B224*dollars_2022_2012</f>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5" x14ac:dyDescent="0.3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5" x14ac:dyDescent="0.3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5" x14ac:dyDescent="0.3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5" x14ac:dyDescent="0.3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5" x14ac:dyDescent="0.3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5" x14ac:dyDescent="0.35">
      <c r="A231" t="s">
        <v>836</v>
      </c>
      <c r="B231">
        <f>B227/B230*dollars_2022_2012</f>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5" x14ac:dyDescent="0.3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5" x14ac:dyDescent="0.3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5" x14ac:dyDescent="0.3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5" x14ac:dyDescent="0.3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5" x14ac:dyDescent="0.3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5" x14ac:dyDescent="0.3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5" x14ac:dyDescent="0.3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5" x14ac:dyDescent="0.3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5" x14ac:dyDescent="0.3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5" x14ac:dyDescent="0.3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5" x14ac:dyDescent="0.3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5" x14ac:dyDescent="0.35">
      <c r="A243" s="1" t="s">
        <v>1075</v>
      </c>
      <c r="B243" s="19">
        <v>0</v>
      </c>
      <c r="C243" s="19">
        <v>0</v>
      </c>
      <c r="D243" s="5">
        <f>SUM(D235,D240)/SUM(D235:D241)*$B$225+D236/SUM(D235:D241)*$B$231</f>
        <v>1.0678204653364778E-5</v>
      </c>
      <c r="E243" s="5">
        <f t="shared" ref="E243:M243" si="156">SUM(E235,E240)/SUM(E235:E241)*$B$225+E236/SUM(E235:E241)*$B$231</f>
        <v>1.1421773277864689E-5</v>
      </c>
      <c r="F243" s="5">
        <f t="shared" si="156"/>
        <v>1.2160099350370479E-5</v>
      </c>
      <c r="G243" s="5">
        <f t="shared" si="156"/>
        <v>1.2896677905544892E-5</v>
      </c>
      <c r="H243" s="5">
        <f t="shared" si="156"/>
        <v>1.3634130219384993E-5</v>
      </c>
      <c r="I243" s="5">
        <f t="shared" si="156"/>
        <v>1.436284494656822E-5</v>
      </c>
      <c r="J243" s="5">
        <f t="shared" si="156"/>
        <v>1.5092433432417136E-5</v>
      </c>
      <c r="K243" s="5">
        <f t="shared" si="156"/>
        <v>1.5815031848940552E-5</v>
      </c>
      <c r="L243" s="5">
        <f t="shared" si="156"/>
        <v>1.5789692847635622E-5</v>
      </c>
      <c r="M243" s="5">
        <f t="shared" si="156"/>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 x14ac:dyDescent="0.3">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 x14ac:dyDescent="0.3">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 x14ac:dyDescent="0.3">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 x14ac:dyDescent="0.3">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 x14ac:dyDescent="0.3">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 x14ac:dyDescent="0.3">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 x14ac:dyDescent="0.3">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 x14ac:dyDescent="0.3">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 x14ac:dyDescent="0.3">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 x14ac:dyDescent="0.3">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 x14ac:dyDescent="0.3">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 x14ac:dyDescent="0.3">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 x14ac:dyDescent="0.3">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 x14ac:dyDescent="0.3">
      <c r="A257" s="77" t="s">
        <v>854</v>
      </c>
      <c r="B257" s="77"/>
      <c r="C257" s="77"/>
      <c r="D257" s="77"/>
      <c r="E257" s="77" t="str">
        <f t="shared" ref="E257:AF257" si="157">IF(E249&lt;E253,"PTC","ITC")</f>
        <v>PTC</v>
      </c>
      <c r="F257" s="77" t="str">
        <f t="shared" si="157"/>
        <v>PTC</v>
      </c>
      <c r="G257" s="77" t="str">
        <f t="shared" si="157"/>
        <v>PTC</v>
      </c>
      <c r="H257" s="77" t="str">
        <f t="shared" si="157"/>
        <v>PTC</v>
      </c>
      <c r="I257" s="77" t="str">
        <f t="shared" si="157"/>
        <v>PTC</v>
      </c>
      <c r="J257" s="77" t="str">
        <f t="shared" si="157"/>
        <v>PTC</v>
      </c>
      <c r="K257" s="77" t="str">
        <f t="shared" si="157"/>
        <v>PTC</v>
      </c>
      <c r="L257" s="77" t="str">
        <f t="shared" si="157"/>
        <v>PTC</v>
      </c>
      <c r="M257" s="77" t="str">
        <f t="shared" si="157"/>
        <v>PTC</v>
      </c>
      <c r="N257" s="77" t="str">
        <f t="shared" si="157"/>
        <v>PTC</v>
      </c>
      <c r="O257" s="77" t="str">
        <f t="shared" si="157"/>
        <v>PTC</v>
      </c>
      <c r="P257" s="77" t="str">
        <f t="shared" si="157"/>
        <v>PTC</v>
      </c>
      <c r="Q257" s="77" t="str">
        <f t="shared" si="157"/>
        <v>PTC</v>
      </c>
      <c r="R257" s="77" t="str">
        <f t="shared" si="157"/>
        <v>PTC</v>
      </c>
      <c r="S257" s="77" t="str">
        <f t="shared" si="157"/>
        <v>PTC</v>
      </c>
      <c r="T257" s="77" t="str">
        <f t="shared" si="157"/>
        <v>PTC</v>
      </c>
      <c r="U257" s="77" t="str">
        <f t="shared" si="157"/>
        <v>PTC</v>
      </c>
      <c r="V257" s="77" t="str">
        <f t="shared" si="157"/>
        <v>PTC</v>
      </c>
      <c r="W257" s="77" t="str">
        <f t="shared" si="157"/>
        <v>PTC</v>
      </c>
      <c r="X257" s="77" t="str">
        <f t="shared" si="157"/>
        <v>PTC</v>
      </c>
      <c r="Y257" s="77" t="str">
        <f t="shared" si="157"/>
        <v>PTC</v>
      </c>
      <c r="Z257" s="77" t="str">
        <f t="shared" si="157"/>
        <v>PTC</v>
      </c>
      <c r="AA257" s="77" t="str">
        <f t="shared" si="157"/>
        <v>PTC</v>
      </c>
      <c r="AB257" s="77" t="str">
        <f t="shared" si="157"/>
        <v>PTC</v>
      </c>
      <c r="AC257" s="77" t="str">
        <f t="shared" si="157"/>
        <v>PTC</v>
      </c>
      <c r="AD257" s="77" t="str">
        <f t="shared" si="157"/>
        <v>PTC</v>
      </c>
      <c r="AE257" s="77" t="str">
        <f t="shared" si="157"/>
        <v>PTC</v>
      </c>
      <c r="AF257" s="77" t="str">
        <f t="shared" si="157"/>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 x14ac:dyDescent="0.3">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 x14ac:dyDescent="0.3">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 x14ac:dyDescent="0.3">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 x14ac:dyDescent="0.3">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 x14ac:dyDescent="0.3">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 x14ac:dyDescent="0.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 x14ac:dyDescent="0.3">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 x14ac:dyDescent="0.3">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 x14ac:dyDescent="0.3">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 x14ac:dyDescent="0.3">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 x14ac:dyDescent="0.3">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 x14ac:dyDescent="0.3">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 x14ac:dyDescent="0.3">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 x14ac:dyDescent="0.3">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 x14ac:dyDescent="0.3">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 x14ac:dyDescent="0.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 x14ac:dyDescent="0.3">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 x14ac:dyDescent="0.3">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 x14ac:dyDescent="0.3">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 x14ac:dyDescent="0.3">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 x14ac:dyDescent="0.3">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 x14ac:dyDescent="0.3">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 x14ac:dyDescent="0.3">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 x14ac:dyDescent="0.3">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 x14ac:dyDescent="0.3">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 x14ac:dyDescent="0.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 x14ac:dyDescent="0.3">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 x14ac:dyDescent="0.3">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 x14ac:dyDescent="0.3">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 x14ac:dyDescent="0.3">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 x14ac:dyDescent="0.3">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 x14ac:dyDescent="0.3">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 x14ac:dyDescent="0.3">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 x14ac:dyDescent="0.3">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 x14ac:dyDescent="0.3">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 x14ac:dyDescent="0.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 x14ac:dyDescent="0.3">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 x14ac:dyDescent="0.3">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 x14ac:dyDescent="0.3">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 x14ac:dyDescent="0.3">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 x14ac:dyDescent="0.3">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 x14ac:dyDescent="0.3">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 x14ac:dyDescent="0.3">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 x14ac:dyDescent="0.3">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 x14ac:dyDescent="0.3">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 x14ac:dyDescent="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 x14ac:dyDescent="0.3">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 x14ac:dyDescent="0.3">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 x14ac:dyDescent="0.3">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 x14ac:dyDescent="0.3">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 x14ac:dyDescent="0.3">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 x14ac:dyDescent="0.3">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 x14ac:dyDescent="0.3">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 x14ac:dyDescent="0.3">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 x14ac:dyDescent="0.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 x14ac:dyDescent="0.3">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5" x14ac:dyDescent="0.35"/>
  <cols>
    <col min="1" max="1" width="19.453125" customWidth="1"/>
    <col min="2" max="2" width="21.453125" customWidth="1"/>
  </cols>
  <sheetData>
    <row r="2" spans="1:34" x14ac:dyDescent="0.3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35">
      <c r="A3" t="s">
        <v>856</v>
      </c>
      <c r="B3" s="350"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35">
      <c r="A4" t="s">
        <v>858</v>
      </c>
      <c r="B4" s="351"/>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3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35">
      <c r="B6" s="350"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35">
      <c r="B7" s="351"/>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35">
      <c r="B8" s="351"/>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3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3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3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3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3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3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3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3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3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3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3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3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3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3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3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3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3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3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3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3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3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3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3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3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3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3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3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3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3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3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3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3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3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3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35">
      <c r="A43" s="1" t="s">
        <v>882</v>
      </c>
      <c r="B43" s="134" t="s">
        <v>883</v>
      </c>
    </row>
    <row r="44" spans="1:34" x14ac:dyDescent="0.35">
      <c r="B44" s="134" t="s">
        <v>884</v>
      </c>
    </row>
    <row r="45" spans="1:34" x14ac:dyDescent="0.35">
      <c r="B45" s="134" t="s">
        <v>885</v>
      </c>
    </row>
    <row r="46" spans="1:34" x14ac:dyDescent="0.3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25"/>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4">
      <c r="A1" s="352" t="s">
        <v>1027</v>
      </c>
      <c r="B1" s="352"/>
      <c r="C1" s="352"/>
      <c r="D1" s="352"/>
      <c r="E1" s="352"/>
      <c r="F1" s="352"/>
      <c r="G1" s="352"/>
      <c r="H1" s="352"/>
      <c r="I1" s="352"/>
      <c r="J1" s="352"/>
      <c r="M1" s="138" t="s">
        <v>1028</v>
      </c>
    </row>
    <row r="2" spans="1:108" ht="14.25" customHeight="1" x14ac:dyDescent="0.3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35">
      <c r="A3"/>
      <c r="B3"/>
      <c r="C3"/>
      <c r="D3"/>
      <c r="E3"/>
      <c r="U3" s="141" t="s">
        <v>889</v>
      </c>
    </row>
    <row r="4" spans="1:108" ht="14.25" customHeight="1" x14ac:dyDescent="0.3">
      <c r="J4" s="142"/>
      <c r="U4" s="353" t="s">
        <v>890</v>
      </c>
    </row>
    <row r="5" spans="1:108" ht="14.25" customHeight="1" x14ac:dyDescent="0.25">
      <c r="U5" s="354"/>
    </row>
    <row r="7" spans="1:108" ht="14.25" customHeight="1" x14ac:dyDescent="0.35">
      <c r="B7" s="143" t="s">
        <v>891</v>
      </c>
      <c r="G7" s="355" t="s">
        <v>957</v>
      </c>
      <c r="H7" s="356"/>
      <c r="I7" s="356"/>
      <c r="J7" s="356"/>
      <c r="K7" s="356"/>
      <c r="L7" s="356"/>
      <c r="M7" s="356"/>
      <c r="N7" s="356"/>
      <c r="O7" s="356"/>
      <c r="P7" s="356"/>
      <c r="Q7" s="356"/>
      <c r="R7" s="356"/>
      <c r="S7" s="356"/>
      <c r="T7" s="356"/>
      <c r="U7" s="356"/>
      <c r="V7" s="356"/>
      <c r="W7" s="356"/>
      <c r="X7" s="356"/>
      <c r="Y7" s="356"/>
    </row>
    <row r="8" spans="1:108" ht="14.25" customHeight="1" thickBot="1" x14ac:dyDescent="0.3">
      <c r="G8" s="145"/>
      <c r="U8" s="146"/>
    </row>
    <row r="9" spans="1:108" ht="14.25" customHeight="1" thickBot="1" x14ac:dyDescent="0.4">
      <c r="A9"/>
      <c r="G9" s="145"/>
      <c r="H9" s="357" t="s">
        <v>893</v>
      </c>
      <c r="J9" s="359" t="s">
        <v>894</v>
      </c>
      <c r="K9" s="360"/>
      <c r="L9" s="361"/>
      <c r="M9" s="362">
        <v>2021</v>
      </c>
      <c r="N9" s="363"/>
      <c r="O9" s="363"/>
      <c r="P9" s="363"/>
      <c r="Q9" s="364"/>
      <c r="R9" s="365"/>
    </row>
    <row r="10" spans="1:108" ht="14.25" customHeight="1" thickBot="1" x14ac:dyDescent="0.3">
      <c r="G10" s="145"/>
      <c r="H10" s="358"/>
      <c r="J10" s="148" t="s">
        <v>895</v>
      </c>
      <c r="K10" s="273"/>
      <c r="L10" s="273"/>
      <c r="M10" s="273"/>
      <c r="N10" s="273"/>
      <c r="O10" s="273"/>
      <c r="P10" s="274"/>
      <c r="Q10" s="273"/>
      <c r="R10" s="275"/>
    </row>
    <row r="11" spans="1:108" ht="13.5" customHeight="1" thickBot="1" x14ac:dyDescent="0.4">
      <c r="G11" s="145"/>
      <c r="H11" s="358"/>
      <c r="J11" s="366" t="s">
        <v>1029</v>
      </c>
      <c r="K11" s="367"/>
      <c r="L11" s="367"/>
      <c r="M11" s="367"/>
      <c r="N11" s="367"/>
      <c r="O11" s="367"/>
      <c r="P11" s="367"/>
      <c r="Q11" s="367"/>
      <c r="R11" s="368"/>
      <c r="W11" s="276"/>
      <c r="X11" s="277"/>
      <c r="Y11" s="277"/>
      <c r="Z11" s="277"/>
      <c r="AA11" s="277"/>
    </row>
    <row r="12" spans="1:108" ht="13.5" customHeight="1" thickBot="1" x14ac:dyDescent="0.4">
      <c r="G12" s="145"/>
      <c r="H12" s="358"/>
      <c r="J12" s="369" t="s">
        <v>1030</v>
      </c>
      <c r="K12" s="370"/>
      <c r="L12" s="370"/>
      <c r="M12" s="370"/>
      <c r="N12" s="370"/>
      <c r="O12" s="370"/>
      <c r="P12" s="370"/>
      <c r="Q12" s="370"/>
      <c r="R12" s="371"/>
      <c r="W12" s="276"/>
      <c r="X12" s="277"/>
      <c r="Y12" s="277"/>
      <c r="Z12" s="277"/>
      <c r="AA12" s="277"/>
    </row>
    <row r="13" spans="1:108" ht="13.5" customHeight="1" thickBot="1" x14ac:dyDescent="0.4">
      <c r="G13" s="145"/>
      <c r="H13" s="358"/>
      <c r="J13" s="369" t="s">
        <v>1031</v>
      </c>
      <c r="K13" s="370"/>
      <c r="L13" s="370"/>
      <c r="M13" s="370"/>
      <c r="N13" s="370"/>
      <c r="O13" s="370"/>
      <c r="P13" s="370"/>
      <c r="Q13" s="370"/>
      <c r="R13" s="371"/>
      <c r="W13" s="276"/>
      <c r="X13" s="277"/>
      <c r="Y13" s="277"/>
      <c r="Z13" s="277"/>
      <c r="AA13" s="277"/>
    </row>
    <row r="14" spans="1:108" ht="13.5" customHeight="1" thickBot="1" x14ac:dyDescent="0.4">
      <c r="G14" s="145"/>
      <c r="H14" s="358"/>
      <c r="J14" s="369" t="s">
        <v>1032</v>
      </c>
      <c r="K14" s="370"/>
      <c r="L14" s="370"/>
      <c r="M14" s="370"/>
      <c r="N14" s="370"/>
      <c r="O14" s="370"/>
      <c r="P14" s="370"/>
      <c r="Q14" s="370"/>
      <c r="R14" s="371"/>
      <c r="W14" s="277"/>
      <c r="X14" s="277"/>
      <c r="Y14" s="277"/>
      <c r="Z14" s="277"/>
      <c r="AA14" s="277"/>
    </row>
    <row r="15" spans="1:108" ht="14.25" customHeight="1" thickBot="1" x14ac:dyDescent="0.4">
      <c r="G15" s="145"/>
      <c r="H15" s="358"/>
      <c r="J15" s="372" t="s">
        <v>1033</v>
      </c>
      <c r="K15" s="373"/>
      <c r="L15" s="373"/>
      <c r="M15" s="373"/>
      <c r="N15" s="373"/>
      <c r="O15" s="373"/>
      <c r="P15" s="373"/>
      <c r="Q15" s="373"/>
      <c r="R15" s="374"/>
      <c r="W15" s="277"/>
      <c r="X15" s="277"/>
      <c r="Y15" s="277"/>
      <c r="Z15" s="277"/>
      <c r="AA15" s="277"/>
    </row>
    <row r="16" spans="1:108" ht="14.25" customHeight="1" thickTop="1" x14ac:dyDescent="0.35">
      <c r="G16" s="145"/>
      <c r="H16" s="358"/>
      <c r="J16" s="375" t="s">
        <v>1034</v>
      </c>
      <c r="K16" s="376"/>
      <c r="L16" s="376"/>
      <c r="M16" s="376"/>
      <c r="N16" s="376"/>
      <c r="O16" s="376"/>
      <c r="P16" s="376"/>
      <c r="Q16" s="376"/>
      <c r="R16" s="377"/>
      <c r="W16" s="277"/>
      <c r="X16" s="277"/>
      <c r="Y16" s="277"/>
      <c r="Z16" s="277"/>
      <c r="AA16" s="277"/>
    </row>
    <row r="17" spans="7:27" ht="14.25" customHeight="1" x14ac:dyDescent="0.35">
      <c r="G17" s="145"/>
      <c r="H17" s="358"/>
      <c r="J17" s="378"/>
      <c r="K17" s="379"/>
      <c r="L17" s="379"/>
      <c r="M17" s="379"/>
      <c r="N17" s="379"/>
      <c r="O17" s="379"/>
      <c r="P17" s="379"/>
      <c r="Q17" s="379"/>
      <c r="R17" s="380"/>
      <c r="W17" s="277"/>
      <c r="X17" s="277"/>
      <c r="Y17" s="277"/>
      <c r="Z17" s="277"/>
      <c r="AA17" s="277"/>
    </row>
    <row r="18" spans="7:27" ht="14.25" customHeight="1" thickBot="1" x14ac:dyDescent="0.4">
      <c r="G18" s="145"/>
      <c r="H18" s="358"/>
      <c r="J18" s="381"/>
      <c r="K18" s="382"/>
      <c r="L18" s="382"/>
      <c r="M18" s="382"/>
      <c r="N18" s="382"/>
      <c r="O18" s="382"/>
      <c r="P18" s="382"/>
      <c r="Q18" s="382"/>
      <c r="R18" s="383"/>
      <c r="W18" s="277"/>
      <c r="X18" s="277"/>
      <c r="Y18" s="277"/>
      <c r="Z18" s="277"/>
      <c r="AA18" s="277"/>
    </row>
    <row r="19" spans="7:27" ht="24" customHeight="1" thickTop="1" thickBot="1" x14ac:dyDescent="0.4">
      <c r="G19" s="145"/>
      <c r="H19" s="358"/>
      <c r="J19" s="384">
        <v>118918</v>
      </c>
      <c r="K19" s="385"/>
      <c r="L19" s="385"/>
      <c r="M19" s="385"/>
      <c r="N19" s="385"/>
      <c r="O19" s="385"/>
      <c r="P19" s="385"/>
      <c r="Q19" s="385"/>
      <c r="R19" s="386"/>
      <c r="W19" s="277"/>
      <c r="X19" s="277"/>
      <c r="Y19" s="277"/>
      <c r="Z19" s="277"/>
      <c r="AA19" s="277"/>
    </row>
    <row r="20" spans="7:27" ht="14.25" customHeight="1" thickTop="1" x14ac:dyDescent="0.35">
      <c r="G20" s="145"/>
      <c r="H20" s="358"/>
      <c r="J20" s="278"/>
      <c r="K20" s="279"/>
      <c r="L20" s="280"/>
      <c r="M20" s="387" t="s">
        <v>1035</v>
      </c>
      <c r="N20" s="388"/>
      <c r="O20" s="388"/>
      <c r="P20" s="388"/>
      <c r="Q20" s="388"/>
      <c r="R20" s="389"/>
      <c r="V20" s="281"/>
      <c r="W20" s="277"/>
      <c r="X20" s="277"/>
      <c r="Y20" s="277"/>
      <c r="Z20" s="277"/>
      <c r="AA20" s="277"/>
    </row>
    <row r="21" spans="7:27" ht="14.25" customHeight="1" x14ac:dyDescent="0.35">
      <c r="G21" s="145"/>
      <c r="H21" s="358"/>
      <c r="J21" s="282"/>
      <c r="M21" s="390"/>
      <c r="N21" s="391"/>
      <c r="O21" s="391"/>
      <c r="P21" s="391"/>
      <c r="Q21" s="391"/>
      <c r="R21" s="392"/>
      <c r="S21"/>
      <c r="V21" s="281"/>
      <c r="W21" s="277"/>
      <c r="X21" s="277"/>
      <c r="Y21" s="277"/>
      <c r="Z21" s="277"/>
      <c r="AA21" s="277"/>
    </row>
    <row r="22" spans="7:27" ht="14.25" customHeight="1" x14ac:dyDescent="0.35">
      <c r="G22" s="145"/>
      <c r="H22" s="358"/>
      <c r="J22" s="282"/>
      <c r="M22" s="390"/>
      <c r="N22" s="391"/>
      <c r="O22" s="391"/>
      <c r="P22" s="391"/>
      <c r="Q22" s="391"/>
      <c r="R22" s="392"/>
      <c r="S22"/>
      <c r="V22" s="281"/>
      <c r="W22" s="277"/>
      <c r="X22" s="277"/>
      <c r="Y22" s="277"/>
      <c r="Z22" s="277"/>
      <c r="AA22" s="277"/>
    </row>
    <row r="23" spans="7:27" ht="14.25" customHeight="1" x14ac:dyDescent="0.35">
      <c r="G23" s="145"/>
      <c r="H23" s="358"/>
      <c r="J23" s="282"/>
      <c r="M23" s="390"/>
      <c r="N23" s="391"/>
      <c r="O23" s="391"/>
      <c r="P23" s="391"/>
      <c r="Q23" s="391"/>
      <c r="R23" s="392"/>
      <c r="S23"/>
      <c r="V23" s="281"/>
      <c r="W23" s="277"/>
      <c r="X23" s="277"/>
      <c r="Y23" s="277"/>
      <c r="Z23" s="277"/>
      <c r="AA23" s="277"/>
    </row>
    <row r="24" spans="7:27" ht="14.25" customHeight="1" thickBot="1" x14ac:dyDescent="0.4">
      <c r="G24" s="145"/>
      <c r="H24" s="358"/>
      <c r="J24" s="284"/>
      <c r="K24" s="285"/>
      <c r="M24" s="393"/>
      <c r="N24" s="394"/>
      <c r="O24" s="394"/>
      <c r="P24" s="394"/>
      <c r="Q24" s="394"/>
      <c r="R24" s="395"/>
      <c r="S24"/>
      <c r="U24" s="277"/>
      <c r="V24" s="281"/>
      <c r="W24" s="277"/>
      <c r="X24" s="277"/>
      <c r="Y24" s="277"/>
      <c r="Z24" s="277"/>
      <c r="AA24" s="277"/>
    </row>
    <row r="25" spans="7:27" ht="14.25" customHeight="1" thickBot="1" x14ac:dyDescent="0.4">
      <c r="G25" s="145"/>
      <c r="H25" s="272"/>
      <c r="M25" s="283"/>
      <c r="N25" s="283"/>
      <c r="O25" s="283"/>
      <c r="P25" s="283"/>
      <c r="Q25" s="283"/>
      <c r="R25" s="283"/>
      <c r="S25"/>
      <c r="U25" s="277"/>
      <c r="V25" s="281"/>
      <c r="W25" s="277"/>
      <c r="X25" s="277"/>
      <c r="Y25" s="277"/>
      <c r="Z25" s="277"/>
      <c r="AA25" s="277"/>
    </row>
    <row r="26" spans="7:27" ht="14.25" customHeight="1" thickBot="1" x14ac:dyDescent="0.4">
      <c r="G26" s="145"/>
      <c r="H26" s="272"/>
      <c r="J26" s="396"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35">
      <c r="G27" s="145"/>
      <c r="H27" s="272"/>
      <c r="J27" s="396"/>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35">
      <c r="G28" s="145"/>
      <c r="H28" s="272"/>
      <c r="J28" s="396"/>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35">
      <c r="G29" s="145"/>
      <c r="H29" s="272"/>
      <c r="J29" s="396"/>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35">
      <c r="G30" s="145"/>
      <c r="H30" s="272"/>
      <c r="J30" s="396"/>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35">
      <c r="G31" s="145"/>
      <c r="H31" s="272"/>
      <c r="J31" s="396"/>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35">
      <c r="G32" s="145"/>
      <c r="H32" s="272"/>
      <c r="J32" s="396"/>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35">
      <c r="G33" s="145"/>
      <c r="H33" s="272"/>
      <c r="J33" s="396"/>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35">
      <c r="G34" s="145"/>
      <c r="H34" s="272"/>
      <c r="J34" s="396"/>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35">
      <c r="G35" s="145"/>
      <c r="H35" s="272"/>
      <c r="J35" s="396"/>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4">
      <c r="G36" s="145"/>
      <c r="H36" s="272"/>
      <c r="J36" s="396"/>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4">
      <c r="G37" s="145"/>
      <c r="H37"/>
      <c r="J37"/>
      <c r="K37"/>
      <c r="L37" s="291"/>
      <c r="M37"/>
      <c r="R37" s="281"/>
      <c r="S37" s="281"/>
      <c r="T37" s="281"/>
      <c r="U37" s="277"/>
      <c r="V37" s="281"/>
      <c r="W37" s="277"/>
      <c r="X37" s="277"/>
      <c r="Y37" s="277"/>
      <c r="Z37" s="277"/>
      <c r="AA37" s="277"/>
    </row>
    <row r="38" spans="6:27" ht="14.25" customHeight="1" x14ac:dyDescent="0.35">
      <c r="G38" s="145"/>
      <c r="H38" s="399" t="s">
        <v>945</v>
      </c>
      <c r="J38" s="401" t="s">
        <v>946</v>
      </c>
      <c r="K38" s="402"/>
      <c r="L38" s="402"/>
      <c r="M38" s="402"/>
      <c r="N38" s="402"/>
      <c r="O38" s="403"/>
      <c r="U38" s="277"/>
      <c r="W38" s="277"/>
      <c r="X38" s="277"/>
      <c r="Y38" s="277"/>
      <c r="Z38" s="277"/>
      <c r="AA38" s="277"/>
    </row>
    <row r="39" spans="6:27" ht="14.25" customHeight="1" thickBot="1" x14ac:dyDescent="0.4">
      <c r="G39" s="145"/>
      <c r="H39" s="400"/>
      <c r="J39" s="404" t="s">
        <v>948</v>
      </c>
      <c r="K39" s="405"/>
      <c r="L39" s="405"/>
      <c r="M39" s="405"/>
      <c r="N39" s="405"/>
      <c r="O39" s="292">
        <v>20</v>
      </c>
      <c r="P39" s="293"/>
      <c r="Q39" s="137" t="s">
        <v>944</v>
      </c>
      <c r="S39" s="164" t="s">
        <v>1063</v>
      </c>
      <c r="U39" s="277"/>
    </row>
    <row r="40" spans="6:27" ht="14.25" customHeight="1" x14ac:dyDescent="0.35">
      <c r="G40" s="145"/>
      <c r="H40" s="400"/>
      <c r="J40" s="170" t="s">
        <v>949</v>
      </c>
      <c r="K40" s="171"/>
      <c r="L40" s="171"/>
      <c r="M40" s="171"/>
      <c r="N40" s="171"/>
      <c r="O40" s="172">
        <v>5</v>
      </c>
      <c r="Q40" s="137" t="s">
        <v>947</v>
      </c>
      <c r="S40" s="165">
        <v>20</v>
      </c>
      <c r="U40" s="277"/>
    </row>
    <row r="41" spans="6:27" ht="14.65" customHeight="1" thickBot="1" x14ac:dyDescent="0.3">
      <c r="F41" s="145"/>
      <c r="G41" s="145"/>
      <c r="H41" s="400"/>
      <c r="J41" s="294" t="s">
        <v>950</v>
      </c>
      <c r="K41" s="295"/>
      <c r="L41" s="295"/>
      <c r="M41" s="295"/>
      <c r="N41" s="295"/>
      <c r="O41" s="173">
        <v>0.02</v>
      </c>
      <c r="Z41" s="296"/>
      <c r="AA41" s="296"/>
    </row>
    <row r="42" spans="6:27" ht="15" customHeight="1" x14ac:dyDescent="0.3">
      <c r="F42" s="145"/>
      <c r="G42" s="145"/>
      <c r="H42" s="400"/>
      <c r="J42" s="297" t="s">
        <v>951</v>
      </c>
      <c r="K42" s="298"/>
      <c r="L42" s="298"/>
      <c r="M42" s="298"/>
      <c r="N42" s="298"/>
      <c r="O42" s="177">
        <v>1</v>
      </c>
    </row>
    <row r="43" spans="6:27" ht="15" customHeight="1" x14ac:dyDescent="0.35">
      <c r="G43" s="145"/>
      <c r="H43" s="400"/>
      <c r="J43" s="299" t="s">
        <v>172</v>
      </c>
      <c r="K43" s="300" t="s">
        <v>952</v>
      </c>
      <c r="L43" s="406" t="s">
        <v>953</v>
      </c>
      <c r="M43" s="409" t="s">
        <v>954</v>
      </c>
      <c r="O43"/>
    </row>
    <row r="44" spans="6:27" ht="15" customHeight="1" x14ac:dyDescent="0.35">
      <c r="G44" s="145"/>
      <c r="H44" s="400"/>
      <c r="J44" s="301" t="s">
        <v>955</v>
      </c>
      <c r="K44" s="147" t="s">
        <v>956</v>
      </c>
      <c r="L44" s="407"/>
      <c r="M44" s="410"/>
      <c r="O44"/>
    </row>
    <row r="45" spans="6:27" ht="15" customHeight="1" x14ac:dyDescent="0.35">
      <c r="G45" s="145"/>
      <c r="H45" s="400"/>
      <c r="J45" s="301"/>
      <c r="K45" s="147"/>
      <c r="L45" s="407"/>
      <c r="M45" s="410"/>
      <c r="O45"/>
    </row>
    <row r="46" spans="6:27" ht="15" customHeight="1" x14ac:dyDescent="0.35">
      <c r="G46" s="145"/>
      <c r="H46" s="400"/>
      <c r="J46" s="301"/>
      <c r="K46" s="147"/>
      <c r="L46" s="408"/>
      <c r="M46" s="411"/>
      <c r="O46"/>
    </row>
    <row r="47" spans="6:27" ht="14.25" customHeight="1" x14ac:dyDescent="0.25">
      <c r="G47" s="145"/>
      <c r="H47" s="400"/>
      <c r="J47" s="182">
        <v>0</v>
      </c>
      <c r="K47" s="183">
        <v>1</v>
      </c>
      <c r="L47" s="183">
        <v>0.8</v>
      </c>
      <c r="M47" s="302">
        <v>0.19999999999999996</v>
      </c>
      <c r="O47" s="187"/>
    </row>
    <row r="48" spans="6:27" ht="14.25" customHeight="1" x14ac:dyDescent="0.25">
      <c r="G48" s="145"/>
      <c r="H48" s="400"/>
      <c r="J48" s="185">
        <v>1</v>
      </c>
      <c r="K48" s="186">
        <v>0</v>
      </c>
      <c r="L48" s="186">
        <v>0.8</v>
      </c>
      <c r="M48" s="303">
        <v>0.19999999999999996</v>
      </c>
      <c r="O48" s="187"/>
    </row>
    <row r="49" spans="7:42" ht="14.25" customHeight="1" thickBot="1" x14ac:dyDescent="0.3">
      <c r="G49" s="145"/>
      <c r="H49" s="400"/>
      <c r="J49" s="188">
        <v>2</v>
      </c>
      <c r="K49" s="189">
        <v>0</v>
      </c>
      <c r="L49" s="189">
        <v>0.8</v>
      </c>
      <c r="M49" s="304">
        <v>0.19999999999999996</v>
      </c>
    </row>
    <row r="50" spans="7:42" ht="14.25" customHeight="1" x14ac:dyDescent="0.25">
      <c r="G50" s="145"/>
      <c r="H50" s="400"/>
      <c r="J50" s="305"/>
      <c r="K50" s="305"/>
      <c r="L50" s="305"/>
      <c r="M50" s="305"/>
      <c r="N50" s="187"/>
      <c r="O50" s="296"/>
    </row>
    <row r="51" spans="7:42" ht="14.25" customHeight="1" x14ac:dyDescent="0.25">
      <c r="G51" s="145"/>
      <c r="H51" s="400"/>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3">
      <c r="G52" s="145"/>
      <c r="H52" s="400"/>
      <c r="J52" s="396"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3">
      <c r="G53" s="145"/>
      <c r="H53" s="400"/>
      <c r="J53" s="396"/>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3">
      <c r="G54" s="145"/>
      <c r="H54" s="400"/>
      <c r="J54" s="396"/>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3">
      <c r="G55" s="145"/>
      <c r="H55" s="400"/>
      <c r="J55" s="396"/>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35">
      <c r="G56" s="145"/>
      <c r="H56" s="400"/>
      <c r="J56" s="396"/>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35">
      <c r="G57" s="145"/>
      <c r="H57" s="400"/>
      <c r="J57" s="396"/>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35">
      <c r="G58" s="145"/>
      <c r="H58" s="400"/>
      <c r="J58" s="396"/>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3">
      <c r="G59" s="145"/>
      <c r="H59" s="400"/>
      <c r="J59" s="396"/>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3">
      <c r="G60" s="145"/>
      <c r="H60" s="400"/>
      <c r="J60" s="396"/>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3">
      <c r="G61" s="145"/>
      <c r="H61" s="400"/>
      <c r="J61" s="396"/>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3">
      <c r="G62" s="145"/>
      <c r="H62" s="400"/>
      <c r="J62" s="396"/>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35">
      <c r="G63" s="145"/>
      <c r="H63" s="400"/>
      <c r="J63" s="396"/>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35">
      <c r="G64" s="145"/>
      <c r="H64" s="400"/>
      <c r="J64" s="396"/>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35">
      <c r="G65" s="145"/>
      <c r="H65" s="400"/>
      <c r="J65" s="396"/>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3">
      <c r="G66" s="145"/>
      <c r="H66" s="400"/>
      <c r="J66" s="396"/>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3">
      <c r="G67" s="145"/>
      <c r="H67" s="400"/>
      <c r="J67" s="396"/>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3">
      <c r="G68" s="145"/>
      <c r="H68" s="400"/>
      <c r="J68" s="396"/>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3">
      <c r="G69" s="145"/>
      <c r="H69" s="400"/>
      <c r="J69" s="396"/>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3">
      <c r="G70" s="145"/>
      <c r="H70" s="400"/>
      <c r="J70" s="396"/>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3">
      <c r="G71" s="145"/>
      <c r="H71" s="400"/>
      <c r="J71" s="396"/>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3">
      <c r="G72" s="145"/>
      <c r="H72" s="400"/>
      <c r="J72" s="396"/>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35">
      <c r="G73" s="145"/>
      <c r="H73" s="400"/>
      <c r="J73" s="396"/>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35">
      <c r="G74" s="145"/>
      <c r="H74" s="400"/>
      <c r="J74" s="396"/>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35">
      <c r="G75" s="145"/>
      <c r="H75" s="400"/>
      <c r="J75" s="396"/>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3">
      <c r="G76" s="145"/>
      <c r="H76" s="400"/>
      <c r="J76" s="396"/>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3">
      <c r="G77" s="145"/>
      <c r="H77" s="400"/>
      <c r="J77" s="396"/>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3">
      <c r="G78" s="145"/>
      <c r="H78" s="400"/>
      <c r="J78" s="396"/>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3">
      <c r="G79" s="145"/>
      <c r="H79" s="400"/>
      <c r="J79" s="396"/>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3">
      <c r="G80" s="145"/>
      <c r="H80" s="400"/>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3">
      <c r="G81" s="145"/>
      <c r="H81" s="400"/>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25">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3">
      <c r="D84" s="143" t="s">
        <v>891</v>
      </c>
      <c r="G84" s="355" t="s">
        <v>974</v>
      </c>
      <c r="H84" s="355"/>
      <c r="I84" s="355"/>
      <c r="J84" s="355"/>
      <c r="K84" s="355"/>
      <c r="L84" s="355"/>
      <c r="M84" s="355"/>
      <c r="N84" s="355"/>
      <c r="O84" s="355"/>
      <c r="P84" s="355"/>
      <c r="Q84" s="355"/>
      <c r="R84" s="355"/>
      <c r="S84" s="355"/>
      <c r="T84" s="355"/>
      <c r="U84" s="355"/>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25">
      <c r="G85" s="145"/>
      <c r="M85" s="137" t="s">
        <v>975</v>
      </c>
      <c r="AA85" s="306"/>
      <c r="AB85" s="306"/>
      <c r="AC85" s="306"/>
      <c r="AD85" s="306"/>
      <c r="AP85" s="306"/>
      <c r="AQ85" s="306"/>
    </row>
    <row r="86" spans="4:44" ht="14.25" customHeight="1" x14ac:dyDescent="0.25">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3">
      <c r="G87" s="145"/>
      <c r="H87" s="397" t="s">
        <v>976</v>
      </c>
      <c r="J87" s="350"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3">
      <c r="G88" s="145"/>
      <c r="H88" s="397"/>
      <c r="J88" s="351"/>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35">
      <c r="G89" s="145"/>
      <c r="H89" s="397"/>
      <c r="J89" s="351"/>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3">
      <c r="G90" s="145"/>
      <c r="H90" s="397"/>
      <c r="J90" s="351"/>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3">
      <c r="G91" s="145"/>
      <c r="H91" s="397"/>
      <c r="J91" s="351"/>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35">
      <c r="G92" s="145"/>
      <c r="H92" s="397"/>
      <c r="J92" s="351"/>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3">
      <c r="G93" s="145"/>
      <c r="H93" s="397"/>
      <c r="J93" s="351"/>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3">
      <c r="G94" s="145"/>
      <c r="H94" s="397"/>
      <c r="J94" s="351"/>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35">
      <c r="G95" s="145"/>
      <c r="H95" s="397"/>
      <c r="J95" s="351"/>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3">
      <c r="G96" s="145"/>
      <c r="H96" s="397"/>
      <c r="J96" s="351"/>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3">
      <c r="G97" s="145"/>
      <c r="H97" s="397"/>
      <c r="J97" s="351"/>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35">
      <c r="G98" s="145"/>
      <c r="H98" s="397"/>
      <c r="J98" s="351"/>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3">
      <c r="G99" s="145"/>
      <c r="H99" s="397"/>
      <c r="J99" s="351"/>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3">
      <c r="G100" s="145"/>
      <c r="H100" s="397"/>
      <c r="J100" s="351"/>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35">
      <c r="G101" s="145"/>
      <c r="H101" s="397"/>
      <c r="J101" s="351"/>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3">
      <c r="G102" s="145"/>
      <c r="H102" s="397"/>
      <c r="J102" s="351"/>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3">
      <c r="G103" s="145"/>
      <c r="H103" s="397"/>
      <c r="J103" s="351"/>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35">
      <c r="G104" s="145"/>
      <c r="H104" s="397"/>
      <c r="J104" s="351"/>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3">
      <c r="G105" s="145"/>
      <c r="H105" s="397"/>
      <c r="J105" s="351"/>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3">
      <c r="G106" s="145"/>
      <c r="H106" s="397"/>
      <c r="J106" s="351"/>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35">
      <c r="G107" s="145"/>
      <c r="H107" s="397"/>
      <c r="J107" s="351"/>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3">
      <c r="G108" s="145"/>
      <c r="H108" s="397"/>
      <c r="J108" s="351"/>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3">
      <c r="G109" s="145"/>
      <c r="H109" s="397"/>
      <c r="J109" s="351"/>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35">
      <c r="G110" s="145"/>
      <c r="H110" s="397"/>
      <c r="J110" s="351"/>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3">
      <c r="G111" s="145"/>
      <c r="H111" s="397"/>
      <c r="J111" s="351"/>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3">
      <c r="G112" s="145"/>
      <c r="H112" s="397"/>
      <c r="J112" s="351"/>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35">
      <c r="G113" s="145"/>
      <c r="H113" s="397"/>
      <c r="J113" s="351"/>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3">
      <c r="G114" s="145"/>
      <c r="H114" s="397"/>
      <c r="J114" s="351"/>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3">
      <c r="G115" s="145"/>
      <c r="H115" s="397"/>
      <c r="J115" s="351"/>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35">
      <c r="G116" s="145"/>
      <c r="H116" s="397"/>
      <c r="J116" s="398"/>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3">
      <c r="G117" s="145"/>
      <c r="H117" s="397"/>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25">
      <c r="G118" s="145"/>
      <c r="H118" s="397"/>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3">
      <c r="G119" s="145"/>
      <c r="H119" s="397"/>
      <c r="J119" s="350"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3">
      <c r="G120" s="145"/>
      <c r="H120" s="397"/>
      <c r="J120" s="351"/>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35">
      <c r="G121" s="145"/>
      <c r="H121" s="397"/>
      <c r="J121" s="351"/>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3">
      <c r="G122" s="145"/>
      <c r="H122" s="397"/>
      <c r="J122" s="351"/>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3">
      <c r="G123" s="145"/>
      <c r="H123" s="397"/>
      <c r="J123" s="351"/>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35">
      <c r="G124" s="145"/>
      <c r="H124" s="397"/>
      <c r="J124" s="351"/>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3">
      <c r="G125" s="145"/>
      <c r="H125" s="397"/>
      <c r="J125" s="351"/>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3">
      <c r="G126" s="145"/>
      <c r="H126" s="397"/>
      <c r="J126" s="351"/>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35">
      <c r="G127" s="145"/>
      <c r="H127" s="397"/>
      <c r="J127" s="351"/>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3">
      <c r="G128" s="145"/>
      <c r="H128" s="397"/>
      <c r="J128" s="351"/>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3">
      <c r="G129" s="145"/>
      <c r="H129" s="397"/>
      <c r="J129" s="351"/>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35">
      <c r="G130" s="145"/>
      <c r="H130" s="397"/>
      <c r="J130" s="351"/>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3">
      <c r="G131" s="145"/>
      <c r="H131" s="397"/>
      <c r="J131" s="351"/>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3">
      <c r="G132" s="145"/>
      <c r="H132" s="397"/>
      <c r="J132" s="351"/>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35">
      <c r="G133" s="145"/>
      <c r="H133" s="397"/>
      <c r="J133" s="351"/>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3">
      <c r="G134" s="145"/>
      <c r="H134" s="397"/>
      <c r="J134" s="351"/>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3">
      <c r="G135" s="145"/>
      <c r="H135" s="397"/>
      <c r="J135" s="351"/>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35">
      <c r="G136" s="145"/>
      <c r="H136" s="397"/>
      <c r="J136" s="351"/>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3">
      <c r="G137" s="145"/>
      <c r="H137" s="397"/>
      <c r="J137" s="351"/>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3">
      <c r="G138" s="145"/>
      <c r="H138" s="397"/>
      <c r="J138" s="351"/>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35">
      <c r="G139" s="145"/>
      <c r="H139" s="397"/>
      <c r="J139" s="351"/>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3">
      <c r="G140" s="145"/>
      <c r="H140" s="397"/>
      <c r="J140" s="351"/>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3">
      <c r="G141" s="145"/>
      <c r="H141" s="397"/>
      <c r="J141" s="351"/>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35">
      <c r="G142" s="145"/>
      <c r="H142" s="397"/>
      <c r="J142" s="351"/>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3">
      <c r="G143" s="145"/>
      <c r="H143" s="397"/>
      <c r="J143" s="351"/>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3">
      <c r="G144" s="145"/>
      <c r="H144" s="397"/>
      <c r="J144" s="351"/>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35">
      <c r="G145" s="145"/>
      <c r="H145" s="397"/>
      <c r="J145" s="351"/>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3">
      <c r="G146" s="145"/>
      <c r="H146" s="397"/>
      <c r="J146" s="351"/>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3">
      <c r="G147" s="145"/>
      <c r="H147" s="397"/>
      <c r="J147" s="351"/>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35">
      <c r="G148" s="145"/>
      <c r="H148" s="397"/>
      <c r="J148" s="398"/>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3">
      <c r="G149" s="145"/>
      <c r="H149" s="397"/>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25">
      <c r="G150" s="145"/>
      <c r="H150" s="397"/>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3">
      <c r="G151" s="145"/>
      <c r="H151" s="397"/>
      <c r="J151" s="350"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3">
      <c r="G152" s="145"/>
      <c r="H152" s="397"/>
      <c r="J152" s="351"/>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35">
      <c r="G153" s="145"/>
      <c r="H153" s="397"/>
      <c r="J153" s="351"/>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3">
      <c r="G154" s="145"/>
      <c r="H154" s="397"/>
      <c r="J154" s="351"/>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3">
      <c r="G155" s="145"/>
      <c r="H155" s="397"/>
      <c r="J155" s="351"/>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35">
      <c r="G156" s="145"/>
      <c r="H156" s="397"/>
      <c r="J156" s="351"/>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35">
      <c r="G157" s="145"/>
      <c r="H157" s="397"/>
      <c r="J157" s="351"/>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35">
      <c r="A158" s="137"/>
      <c r="B158" s="137"/>
      <c r="C158" s="137"/>
      <c r="D158" s="137"/>
      <c r="E158" s="137"/>
      <c r="F158" s="137"/>
      <c r="G158" s="145"/>
      <c r="H158" s="397"/>
      <c r="I158" s="137"/>
      <c r="J158" s="351"/>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35">
      <c r="A159" s="137"/>
      <c r="B159" s="137"/>
      <c r="C159" s="137"/>
      <c r="D159" s="137"/>
      <c r="E159" s="137"/>
      <c r="F159" s="137"/>
      <c r="G159" s="145"/>
      <c r="H159" s="397"/>
      <c r="I159" s="137"/>
      <c r="J159" s="351"/>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35">
      <c r="G160" s="145"/>
      <c r="H160" s="397"/>
      <c r="J160" s="351"/>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35">
      <c r="A161" s="137"/>
      <c r="B161" s="137"/>
      <c r="C161" s="137"/>
      <c r="D161" s="137"/>
      <c r="E161" s="137"/>
      <c r="F161" s="137"/>
      <c r="G161" s="145"/>
      <c r="H161" s="397"/>
      <c r="I161" s="137"/>
      <c r="J161" s="351"/>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35">
      <c r="A162" s="137"/>
      <c r="B162" s="137"/>
      <c r="C162" s="137"/>
      <c r="D162" s="137"/>
      <c r="E162" s="137"/>
      <c r="F162" s="137"/>
      <c r="G162" s="145"/>
      <c r="H162" s="397"/>
      <c r="I162" s="137"/>
      <c r="J162" s="351"/>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35">
      <c r="G163" s="145"/>
      <c r="H163" s="397"/>
      <c r="J163" s="351"/>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35">
      <c r="A164" s="137"/>
      <c r="B164" s="137"/>
      <c r="C164" s="137"/>
      <c r="D164" s="137"/>
      <c r="E164" s="137"/>
      <c r="F164" s="137"/>
      <c r="G164" s="145"/>
      <c r="H164" s="397"/>
      <c r="I164" s="137"/>
      <c r="J164" s="351"/>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35">
      <c r="A165" s="137"/>
      <c r="B165" s="137"/>
      <c r="C165" s="137"/>
      <c r="D165" s="137"/>
      <c r="E165" s="137"/>
      <c r="F165" s="137"/>
      <c r="G165" s="145"/>
      <c r="H165" s="397"/>
      <c r="I165" s="137"/>
      <c r="J165" s="351"/>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3">
      <c r="G166" s="145"/>
      <c r="H166" s="397"/>
      <c r="J166" s="351"/>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3">
      <c r="G167" s="145"/>
      <c r="H167" s="397"/>
      <c r="J167" s="351"/>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35">
      <c r="G168" s="145"/>
      <c r="H168" s="397"/>
      <c r="J168" s="351"/>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3">
      <c r="G169" s="145"/>
      <c r="H169" s="397"/>
      <c r="J169" s="351"/>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3">
      <c r="G170" s="145"/>
      <c r="H170" s="397"/>
      <c r="J170" s="351"/>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35">
      <c r="G171" s="145"/>
      <c r="H171" s="397"/>
      <c r="J171" s="351"/>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35">
      <c r="G172" s="145"/>
      <c r="H172" s="397"/>
      <c r="J172" s="351"/>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35">
      <c r="A173" s="137"/>
      <c r="B173" s="137"/>
      <c r="C173" s="137"/>
      <c r="D173" s="137"/>
      <c r="E173" s="137"/>
      <c r="F173" s="137"/>
      <c r="G173" s="145"/>
      <c r="H173" s="397"/>
      <c r="I173" s="137"/>
      <c r="J173" s="351"/>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35">
      <c r="A174" s="137"/>
      <c r="B174" s="137"/>
      <c r="C174" s="137"/>
      <c r="D174" s="137"/>
      <c r="E174" s="137"/>
      <c r="F174" s="137"/>
      <c r="G174" s="145"/>
      <c r="H174" s="397"/>
      <c r="I174" s="137"/>
      <c r="J174" s="351"/>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35">
      <c r="G175" s="145"/>
      <c r="H175" s="397"/>
      <c r="J175" s="351"/>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35">
      <c r="A176" s="137"/>
      <c r="B176" s="137"/>
      <c r="C176" s="137"/>
      <c r="D176" s="137"/>
      <c r="E176" s="137"/>
      <c r="F176" s="137"/>
      <c r="G176" s="145"/>
      <c r="H176" s="397"/>
      <c r="I176" s="137"/>
      <c r="J176" s="351"/>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35">
      <c r="A177" s="137"/>
      <c r="B177" s="137"/>
      <c r="C177" s="137"/>
      <c r="D177" s="137"/>
      <c r="E177" s="137"/>
      <c r="F177" s="137"/>
      <c r="G177" s="145"/>
      <c r="H177" s="397"/>
      <c r="I177" s="137"/>
      <c r="J177" s="351"/>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35">
      <c r="G178" s="145"/>
      <c r="H178" s="397"/>
      <c r="J178" s="351"/>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35">
      <c r="A179" s="137"/>
      <c r="B179" s="137"/>
      <c r="C179" s="137"/>
      <c r="D179" s="137"/>
      <c r="E179" s="137"/>
      <c r="F179" s="137"/>
      <c r="G179" s="145"/>
      <c r="H179" s="397"/>
      <c r="I179" s="137"/>
      <c r="J179" s="351"/>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35">
      <c r="A180" s="137"/>
      <c r="B180" s="137"/>
      <c r="C180" s="137"/>
      <c r="D180" s="137"/>
      <c r="E180" s="137"/>
      <c r="F180" s="137"/>
      <c r="G180" s="145"/>
      <c r="H180" s="397"/>
      <c r="I180" s="137"/>
      <c r="J180" s="398"/>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35">
      <c r="G181" s="145"/>
      <c r="H181" s="397"/>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3">
      <c r="G182" s="145"/>
      <c r="H182" s="397"/>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3">
      <c r="G183" s="145"/>
      <c r="H183" s="397"/>
      <c r="J183" s="350"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3">
      <c r="G184" s="145"/>
      <c r="H184" s="397"/>
      <c r="J184" s="351"/>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35">
      <c r="G185" s="145"/>
      <c r="H185" s="397"/>
      <c r="J185" s="351"/>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35">
      <c r="G186" s="145"/>
      <c r="H186" s="397"/>
      <c r="J186" s="351"/>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3">
      <c r="G187" s="145"/>
      <c r="H187" s="397"/>
      <c r="J187" s="351"/>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35">
      <c r="G188" s="145"/>
      <c r="H188" s="397"/>
      <c r="J188" s="351"/>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35">
      <c r="G189" s="145"/>
      <c r="H189" s="397"/>
      <c r="J189" s="351"/>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35">
      <c r="A190" s="137"/>
      <c r="B190" s="137"/>
      <c r="C190" s="137"/>
      <c r="D190" s="137"/>
      <c r="E190" s="137"/>
      <c r="F190" s="137"/>
      <c r="G190" s="145"/>
      <c r="H190" s="397"/>
      <c r="I190" s="137"/>
      <c r="J190" s="351"/>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35">
      <c r="A191" s="137"/>
      <c r="B191" s="137"/>
      <c r="C191" s="137"/>
      <c r="D191" s="137"/>
      <c r="E191" s="137"/>
      <c r="F191" s="137"/>
      <c r="G191" s="145"/>
      <c r="H191" s="397"/>
      <c r="I191" s="137"/>
      <c r="J191" s="351"/>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35">
      <c r="G192" s="145"/>
      <c r="H192" s="397"/>
      <c r="J192" s="351"/>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35">
      <c r="A193" s="137"/>
      <c r="B193" s="137"/>
      <c r="C193" s="137"/>
      <c r="D193" s="137"/>
      <c r="E193" s="137"/>
      <c r="F193" s="137"/>
      <c r="G193" s="145"/>
      <c r="H193" s="397"/>
      <c r="I193" s="137"/>
      <c r="J193" s="351"/>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35">
      <c r="A194" s="137"/>
      <c r="B194" s="137"/>
      <c r="C194" s="137"/>
      <c r="D194" s="137"/>
      <c r="E194" s="137"/>
      <c r="F194" s="137"/>
      <c r="G194" s="145"/>
      <c r="H194" s="397"/>
      <c r="I194" s="137"/>
      <c r="J194" s="351"/>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3">
      <c r="G195" s="145"/>
      <c r="H195" s="397"/>
      <c r="J195" s="351"/>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3">
      <c r="G196" s="145"/>
      <c r="H196" s="397"/>
      <c r="J196" s="351"/>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35">
      <c r="G197" s="145"/>
      <c r="H197" s="397"/>
      <c r="J197" s="351"/>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3">
      <c r="G198" s="145"/>
      <c r="H198" s="397"/>
      <c r="J198" s="351"/>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3">
      <c r="G199" s="145"/>
      <c r="H199" s="397"/>
      <c r="J199" s="351"/>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35">
      <c r="G200" s="145"/>
      <c r="H200" s="397"/>
      <c r="J200" s="351"/>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35">
      <c r="G201" s="145"/>
      <c r="H201" s="397"/>
      <c r="J201" s="351"/>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3">
      <c r="G202" s="145"/>
      <c r="H202" s="397"/>
      <c r="J202" s="351"/>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35">
      <c r="G203" s="145"/>
      <c r="H203" s="397"/>
      <c r="J203" s="351"/>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35">
      <c r="G204" s="145"/>
      <c r="H204" s="397"/>
      <c r="J204" s="351"/>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35">
      <c r="A205" s="137"/>
      <c r="B205" s="137"/>
      <c r="C205" s="137"/>
      <c r="D205" s="137"/>
      <c r="E205" s="137"/>
      <c r="F205" s="137"/>
      <c r="G205" s="145"/>
      <c r="H205" s="397"/>
      <c r="I205" s="137"/>
      <c r="J205" s="351"/>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35">
      <c r="A206" s="137"/>
      <c r="B206" s="137"/>
      <c r="C206" s="137"/>
      <c r="D206" s="137"/>
      <c r="E206" s="137"/>
      <c r="F206" s="137"/>
      <c r="G206" s="145"/>
      <c r="H206" s="397"/>
      <c r="I206" s="137"/>
      <c r="J206" s="351"/>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35">
      <c r="G207" s="145"/>
      <c r="H207" s="397"/>
      <c r="J207" s="351"/>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35">
      <c r="A208" s="137"/>
      <c r="B208" s="137"/>
      <c r="C208" s="137"/>
      <c r="D208" s="137"/>
      <c r="E208" s="137"/>
      <c r="F208" s="137"/>
      <c r="G208" s="145"/>
      <c r="H208" s="397"/>
      <c r="I208" s="137"/>
      <c r="J208" s="351"/>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35">
      <c r="A209" s="137"/>
      <c r="B209" s="137"/>
      <c r="C209" s="137"/>
      <c r="D209" s="137"/>
      <c r="E209" s="137"/>
      <c r="F209" s="137"/>
      <c r="G209" s="145"/>
      <c r="H209" s="397"/>
      <c r="I209" s="137"/>
      <c r="J209" s="351"/>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3">
      <c r="G210" s="145"/>
      <c r="H210" s="397"/>
      <c r="J210" s="351"/>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3">
      <c r="G211" s="145"/>
      <c r="H211" s="397"/>
      <c r="J211" s="351"/>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35">
      <c r="G212" s="145"/>
      <c r="H212" s="397"/>
      <c r="J212" s="398"/>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3">
      <c r="G213" s="145"/>
      <c r="H213" s="397"/>
      <c r="J213" s="208"/>
      <c r="K213" s="142"/>
      <c r="L213" s="142"/>
    </row>
    <row r="214" spans="1:89" ht="14.25" customHeight="1" x14ac:dyDescent="0.25">
      <c r="G214" s="145"/>
      <c r="H214" s="397"/>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3">
      <c r="G215" s="145"/>
      <c r="H215" s="397"/>
      <c r="J215" s="350"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3">
      <c r="G216" s="145"/>
      <c r="H216" s="397"/>
      <c r="J216" s="351"/>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35">
      <c r="G217" s="145"/>
      <c r="H217" s="397"/>
      <c r="J217" s="351"/>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3">
      <c r="G218" s="145"/>
      <c r="H218" s="397"/>
      <c r="J218" s="351"/>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35">
      <c r="G219" s="145"/>
      <c r="H219" s="397"/>
      <c r="J219" s="351"/>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35">
      <c r="G220" s="145"/>
      <c r="H220" s="397"/>
      <c r="J220" s="351"/>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35">
      <c r="G221" s="145"/>
      <c r="H221" s="397"/>
      <c r="J221" s="351"/>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35">
      <c r="A222" s="137"/>
      <c r="B222" s="137"/>
      <c r="C222" s="137"/>
      <c r="D222" s="137"/>
      <c r="E222" s="137"/>
      <c r="F222" s="137"/>
      <c r="G222" s="145"/>
      <c r="H222" s="397"/>
      <c r="I222" s="137"/>
      <c r="J222" s="351"/>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35">
      <c r="A223" s="137"/>
      <c r="B223" s="137"/>
      <c r="C223" s="137"/>
      <c r="D223" s="137"/>
      <c r="E223" s="137"/>
      <c r="F223" s="137"/>
      <c r="G223" s="145"/>
      <c r="H223" s="397"/>
      <c r="I223" s="137"/>
      <c r="J223" s="351"/>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35">
      <c r="G224" s="145"/>
      <c r="H224" s="397"/>
      <c r="J224" s="351"/>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35">
      <c r="A225" s="137"/>
      <c r="B225" s="137"/>
      <c r="C225" s="137"/>
      <c r="D225" s="137"/>
      <c r="E225" s="137"/>
      <c r="F225" s="137"/>
      <c r="G225" s="145"/>
      <c r="H225" s="397"/>
      <c r="I225" s="137"/>
      <c r="J225" s="351"/>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35">
      <c r="A226" s="137"/>
      <c r="B226" s="137"/>
      <c r="C226" s="137"/>
      <c r="D226" s="137"/>
      <c r="E226" s="137"/>
      <c r="F226" s="137"/>
      <c r="G226" s="145"/>
      <c r="H226" s="397"/>
      <c r="I226" s="137"/>
      <c r="J226" s="351"/>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35">
      <c r="G227" s="145"/>
      <c r="H227" s="397"/>
      <c r="J227" s="351"/>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35">
      <c r="G228" s="145"/>
      <c r="H228" s="397"/>
      <c r="J228" s="351"/>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4">
      <c r="G229" s="145"/>
      <c r="H229" s="397"/>
      <c r="J229" s="351"/>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3">
      <c r="G230" s="145"/>
      <c r="H230" s="397"/>
      <c r="J230" s="351"/>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3">
      <c r="G231" s="145"/>
      <c r="H231" s="397"/>
      <c r="J231" s="351"/>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35">
      <c r="G232" s="145"/>
      <c r="H232" s="397"/>
      <c r="J232" s="351"/>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3">
      <c r="G233" s="145"/>
      <c r="H233" s="397"/>
      <c r="J233" s="351"/>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35">
      <c r="G234" s="145"/>
      <c r="H234" s="397"/>
      <c r="J234" s="351"/>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35">
      <c r="G235" s="145"/>
      <c r="H235" s="397"/>
      <c r="J235" s="351"/>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35">
      <c r="G236" s="145"/>
      <c r="H236" s="397"/>
      <c r="J236" s="351"/>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35">
      <c r="A237" s="137"/>
      <c r="B237" s="137"/>
      <c r="C237" s="137"/>
      <c r="D237" s="137"/>
      <c r="E237" s="137"/>
      <c r="F237" s="137"/>
      <c r="G237" s="145"/>
      <c r="H237" s="397"/>
      <c r="I237" s="137"/>
      <c r="J237" s="351"/>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35">
      <c r="A238" s="137"/>
      <c r="B238" s="137"/>
      <c r="C238" s="137"/>
      <c r="D238" s="137"/>
      <c r="E238" s="137"/>
      <c r="F238" s="137"/>
      <c r="G238" s="145"/>
      <c r="H238" s="397"/>
      <c r="I238" s="137"/>
      <c r="J238" s="351"/>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35">
      <c r="G239" s="145"/>
      <c r="H239" s="397"/>
      <c r="J239" s="351"/>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35">
      <c r="A240" s="137"/>
      <c r="B240" s="137"/>
      <c r="C240" s="137"/>
      <c r="D240" s="137"/>
      <c r="E240" s="137"/>
      <c r="F240" s="137"/>
      <c r="G240" s="145"/>
      <c r="H240" s="397"/>
      <c r="I240" s="137"/>
      <c r="J240" s="351"/>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35">
      <c r="A241" s="137"/>
      <c r="B241" s="137"/>
      <c r="C241" s="137"/>
      <c r="D241" s="137"/>
      <c r="E241" s="137"/>
      <c r="F241" s="137"/>
      <c r="G241" s="145"/>
      <c r="H241" s="397"/>
      <c r="I241" s="137"/>
      <c r="J241" s="351"/>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35">
      <c r="G242" s="145"/>
      <c r="H242" s="397"/>
      <c r="J242" s="351"/>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35">
      <c r="G243" s="145"/>
      <c r="H243" s="397"/>
      <c r="J243" s="351"/>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35">
      <c r="G244" s="145"/>
      <c r="H244" s="397"/>
      <c r="J244" s="398"/>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35">
      <c r="G245" s="145"/>
      <c r="H245" s="397"/>
      <c r="J245" s="208"/>
      <c r="K245" s="142"/>
      <c r="L245" s="142"/>
      <c r="AX245"/>
      <c r="AY245"/>
    </row>
    <row r="246" spans="1:97" ht="14.25" customHeight="1" x14ac:dyDescent="0.25">
      <c r="G246" s="145"/>
      <c r="H246" s="397"/>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3">
      <c r="G247" s="145"/>
      <c r="H247" s="397"/>
      <c r="J247" s="350"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35">
      <c r="G248" s="145"/>
      <c r="H248" s="397"/>
      <c r="J248" s="351"/>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35">
      <c r="G249" s="145"/>
      <c r="H249" s="397"/>
      <c r="J249" s="351"/>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3">
      <c r="G250" s="145"/>
      <c r="H250" s="397"/>
      <c r="J250" s="351"/>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35">
      <c r="G251" s="145"/>
      <c r="H251" s="397"/>
      <c r="J251" s="351"/>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4">
      <c r="G252" s="145"/>
      <c r="H252" s="397"/>
      <c r="J252" s="351"/>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35">
      <c r="G253" s="145"/>
      <c r="H253" s="397"/>
      <c r="J253" s="351"/>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35">
      <c r="G254" s="145"/>
      <c r="H254" s="397"/>
      <c r="J254" s="351"/>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4">
      <c r="G255" s="145"/>
      <c r="H255" s="397"/>
      <c r="J255" s="351"/>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35">
      <c r="G256" s="145"/>
      <c r="H256" s="397"/>
      <c r="J256" s="351"/>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35">
      <c r="G257" s="145"/>
      <c r="H257" s="397"/>
      <c r="J257" s="351"/>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4">
      <c r="G258" s="145"/>
      <c r="H258" s="397"/>
      <c r="J258" s="351"/>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35">
      <c r="G259" s="145"/>
      <c r="H259" s="397"/>
      <c r="J259" s="351"/>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35">
      <c r="G260" s="145"/>
      <c r="H260" s="397"/>
      <c r="J260" s="351"/>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4">
      <c r="G261" s="145"/>
      <c r="H261" s="397"/>
      <c r="J261" s="351"/>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3">
      <c r="G262" s="145"/>
      <c r="H262" s="397"/>
      <c r="J262" s="351"/>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35">
      <c r="G263" s="145"/>
      <c r="H263" s="397"/>
      <c r="J263" s="351"/>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35">
      <c r="G264" s="145"/>
      <c r="H264" s="397"/>
      <c r="J264" s="351"/>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3">
      <c r="G265" s="145"/>
      <c r="H265" s="397"/>
      <c r="J265" s="351"/>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35">
      <c r="G266" s="145"/>
      <c r="H266" s="397"/>
      <c r="J266" s="351"/>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4">
      <c r="G267" s="145"/>
      <c r="H267" s="397"/>
      <c r="J267" s="351"/>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35">
      <c r="G268" s="145"/>
      <c r="H268" s="397"/>
      <c r="J268" s="351"/>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35">
      <c r="G269" s="145"/>
      <c r="H269" s="397"/>
      <c r="J269" s="351"/>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4">
      <c r="G270" s="145"/>
      <c r="H270" s="397"/>
      <c r="J270" s="351"/>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35">
      <c r="G271" s="145"/>
      <c r="H271" s="397"/>
      <c r="J271" s="351"/>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35">
      <c r="G272" s="145"/>
      <c r="H272" s="397"/>
      <c r="J272" s="351"/>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4">
      <c r="G273" s="145"/>
      <c r="H273" s="397"/>
      <c r="J273" s="351"/>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35">
      <c r="G274" s="145"/>
      <c r="H274" s="397"/>
      <c r="J274" s="351"/>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35">
      <c r="G275" s="145"/>
      <c r="H275" s="397"/>
      <c r="J275" s="351"/>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4">
      <c r="G276" s="145"/>
      <c r="H276" s="397"/>
      <c r="J276" s="398"/>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35">
      <c r="G277" s="145"/>
      <c r="H277" s="397"/>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25">
      <c r="A278" s="137" t="s">
        <v>915</v>
      </c>
      <c r="G278" s="145"/>
      <c r="H278" s="397"/>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3">
      <c r="G279" s="145"/>
      <c r="H279" s="397"/>
      <c r="J279" s="350"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35">
      <c r="G280" s="145"/>
      <c r="H280" s="397"/>
      <c r="J280" s="351"/>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35">
      <c r="G281" s="145"/>
      <c r="H281" s="397"/>
      <c r="J281" s="351"/>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3">
      <c r="G282" s="145"/>
      <c r="H282" s="397"/>
      <c r="J282" s="351"/>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35">
      <c r="G283" s="145"/>
      <c r="H283" s="397"/>
      <c r="J283" s="351"/>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35">
      <c r="G284" s="145"/>
      <c r="H284" s="397"/>
      <c r="J284" s="351"/>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3">
      <c r="G285" s="145"/>
      <c r="H285" s="397"/>
      <c r="J285" s="351"/>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3">
      <c r="G286" s="145"/>
      <c r="H286" s="397"/>
      <c r="J286" s="351"/>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35">
      <c r="G287" s="145"/>
      <c r="H287" s="397"/>
      <c r="J287" s="351"/>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3">
      <c r="G288" s="145"/>
      <c r="H288" s="397"/>
      <c r="J288" s="351"/>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3">
      <c r="G289" s="145"/>
      <c r="H289" s="397"/>
      <c r="J289" s="351"/>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35">
      <c r="G290" s="145"/>
      <c r="H290" s="397"/>
      <c r="J290" s="351"/>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3">
      <c r="G291" s="145"/>
      <c r="H291" s="397"/>
      <c r="J291" s="351"/>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3">
      <c r="G292" s="145"/>
      <c r="H292" s="397"/>
      <c r="J292" s="351"/>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3">
      <c r="G293" s="145"/>
      <c r="H293" s="397"/>
      <c r="J293" s="351"/>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3">
      <c r="G294" s="145"/>
      <c r="H294" s="397"/>
      <c r="J294" s="351"/>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35">
      <c r="G295" s="145"/>
      <c r="H295" s="397"/>
      <c r="J295" s="351"/>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35">
      <c r="G296" s="145"/>
      <c r="H296" s="397"/>
      <c r="J296" s="351"/>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3">
      <c r="G297" s="145"/>
      <c r="H297" s="397"/>
      <c r="J297" s="351"/>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35">
      <c r="G298" s="145"/>
      <c r="H298" s="397"/>
      <c r="J298" s="351"/>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35">
      <c r="G299" s="145"/>
      <c r="H299" s="397"/>
      <c r="J299" s="351"/>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3">
      <c r="G300" s="145"/>
      <c r="H300" s="397"/>
      <c r="J300" s="351"/>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3">
      <c r="G301" s="145"/>
      <c r="H301" s="397"/>
      <c r="J301" s="351"/>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35">
      <c r="G302" s="145"/>
      <c r="H302" s="397"/>
      <c r="J302" s="351"/>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3">
      <c r="G303" s="145"/>
      <c r="H303" s="397"/>
      <c r="J303" s="351"/>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3">
      <c r="G304" s="145"/>
      <c r="H304" s="397"/>
      <c r="J304" s="351"/>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35">
      <c r="G305" s="145"/>
      <c r="H305" s="397"/>
      <c r="J305" s="351"/>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3">
      <c r="G306" s="145"/>
      <c r="H306" s="397"/>
      <c r="J306" s="351"/>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3">
      <c r="G307" s="145"/>
      <c r="H307" s="397"/>
      <c r="J307" s="351"/>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3">
      <c r="G308" s="145"/>
      <c r="H308" s="397"/>
      <c r="J308" s="398"/>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3">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25">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3">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25">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25">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3">
      <c r="G314" s="145"/>
      <c r="H314" s="412" t="s">
        <v>984</v>
      </c>
      <c r="J314" s="350"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3">
      <c r="G315" s="145"/>
      <c r="H315" s="412"/>
      <c r="J315" s="351"/>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35">
      <c r="G316" s="145"/>
      <c r="H316" s="412"/>
      <c r="J316" s="351"/>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3">
      <c r="G317" s="145"/>
      <c r="H317" s="412"/>
      <c r="J317" s="351"/>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3">
      <c r="G318" s="145"/>
      <c r="H318" s="412"/>
      <c r="J318" s="351"/>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35">
      <c r="G319" s="145"/>
      <c r="H319" s="412"/>
      <c r="J319" s="351"/>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3">
      <c r="G320" s="145"/>
      <c r="H320" s="412"/>
      <c r="J320" s="351"/>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3">
      <c r="G321" s="145"/>
      <c r="H321" s="412"/>
      <c r="J321" s="351"/>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35">
      <c r="G322" s="145"/>
      <c r="H322" s="412"/>
      <c r="J322" s="351"/>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3">
      <c r="G323" s="145"/>
      <c r="H323" s="412"/>
      <c r="J323" s="351"/>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3">
      <c r="G324" s="145"/>
      <c r="H324" s="412"/>
      <c r="J324" s="351"/>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35">
      <c r="G325" s="145"/>
      <c r="H325" s="412"/>
      <c r="J325" s="351"/>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3">
      <c r="G326" s="145"/>
      <c r="H326" s="412"/>
      <c r="J326" s="351"/>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3">
      <c r="G327" s="145"/>
      <c r="H327" s="412"/>
      <c r="J327" s="351"/>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3">
      <c r="G328" s="145"/>
      <c r="H328" s="412"/>
      <c r="J328" s="351"/>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3">
      <c r="G329" s="145"/>
      <c r="H329" s="412"/>
      <c r="J329" s="351"/>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3">
      <c r="G330" s="145"/>
      <c r="H330" s="412"/>
      <c r="J330" s="351"/>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35">
      <c r="G331" s="145"/>
      <c r="H331" s="412"/>
      <c r="J331" s="351"/>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3">
      <c r="G332" s="145"/>
      <c r="H332" s="412"/>
      <c r="J332" s="351"/>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3">
      <c r="G333" s="145"/>
      <c r="H333" s="412"/>
      <c r="J333" s="351"/>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35">
      <c r="G334" s="145"/>
      <c r="H334" s="412"/>
      <c r="J334" s="351"/>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3">
      <c r="G335" s="145"/>
      <c r="H335" s="412"/>
      <c r="J335" s="351"/>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3">
      <c r="G336" s="145"/>
      <c r="H336" s="412"/>
      <c r="J336" s="351"/>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35">
      <c r="G337" s="145"/>
      <c r="H337" s="412"/>
      <c r="J337" s="351"/>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3">
      <c r="G338" s="145"/>
      <c r="H338" s="412"/>
      <c r="J338" s="351"/>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3">
      <c r="G339" s="145"/>
      <c r="H339" s="412"/>
      <c r="J339" s="351"/>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35">
      <c r="G340" s="145"/>
      <c r="H340" s="412"/>
      <c r="J340" s="351"/>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3">
      <c r="G341" s="145"/>
      <c r="H341" s="412"/>
      <c r="J341" s="351"/>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3">
      <c r="G342" s="145"/>
      <c r="H342" s="412"/>
      <c r="J342" s="351"/>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3">
      <c r="G343" s="145"/>
      <c r="H343" s="412"/>
      <c r="J343" s="398"/>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3">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25">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25">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3">
      <c r="G347" s="145"/>
      <c r="H347" s="413" t="s">
        <v>986</v>
      </c>
      <c r="J347" s="396"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3">
      <c r="G348" s="145"/>
      <c r="H348" s="413"/>
      <c r="J348" s="396"/>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35">
      <c r="G349" s="145"/>
      <c r="H349" s="413"/>
      <c r="J349" s="396"/>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3">
      <c r="G350" s="145"/>
      <c r="H350" s="413"/>
      <c r="J350" s="396"/>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3">
      <c r="G351" s="145"/>
      <c r="H351" s="413"/>
      <c r="J351" s="396"/>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35">
      <c r="G352" s="145"/>
      <c r="H352" s="413"/>
      <c r="J352" s="396"/>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3">
      <c r="G353" s="145"/>
      <c r="H353" s="413"/>
      <c r="J353" s="396"/>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3">
      <c r="G354" s="145"/>
      <c r="H354" s="413"/>
      <c r="J354" s="396"/>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35">
      <c r="G355" s="145"/>
      <c r="H355" s="413"/>
      <c r="J355" s="396"/>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3">
      <c r="G356" s="145"/>
      <c r="H356" s="413"/>
      <c r="J356" s="396"/>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3">
      <c r="G357" s="145"/>
      <c r="H357" s="413"/>
      <c r="J357" s="396"/>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35">
      <c r="G358" s="145"/>
      <c r="H358" s="413"/>
      <c r="J358" s="396"/>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3">
      <c r="G359" s="145"/>
      <c r="H359" s="413"/>
      <c r="J359" s="396"/>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3">
      <c r="G360" s="145"/>
      <c r="H360" s="413"/>
      <c r="J360" s="396"/>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35">
      <c r="G361" s="145"/>
      <c r="H361" s="413"/>
      <c r="J361" s="396"/>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3">
      <c r="G362" s="145"/>
      <c r="H362" s="413"/>
      <c r="J362" s="396"/>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3">
      <c r="G363" s="145"/>
      <c r="H363" s="413"/>
      <c r="J363" s="396"/>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35">
      <c r="G364" s="145"/>
      <c r="H364" s="413"/>
      <c r="J364" s="396"/>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3">
      <c r="G365" s="145"/>
      <c r="H365" s="413"/>
      <c r="J365" s="396"/>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3">
      <c r="G366" s="145"/>
      <c r="H366" s="413"/>
      <c r="J366" s="396"/>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35">
      <c r="G367" s="145"/>
      <c r="H367" s="413"/>
      <c r="J367" s="396"/>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3">
      <c r="G368" s="145"/>
      <c r="H368" s="413"/>
      <c r="J368" s="396"/>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3">
      <c r="G369" s="145"/>
      <c r="H369" s="413"/>
      <c r="J369" s="396"/>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35">
      <c r="G370" s="145"/>
      <c r="H370" s="413"/>
      <c r="J370" s="396"/>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3">
      <c r="G371" s="145"/>
      <c r="H371" s="413"/>
      <c r="J371" s="396"/>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3">
      <c r="G372" s="145"/>
      <c r="H372" s="413"/>
      <c r="J372" s="396"/>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35">
      <c r="G373" s="145"/>
      <c r="H373" s="413"/>
      <c r="J373" s="396"/>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3">
      <c r="G374" s="145"/>
      <c r="H374" s="413"/>
      <c r="J374" s="396"/>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3">
      <c r="G375" s="145"/>
      <c r="H375" s="413"/>
      <c r="J375" s="396"/>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35">
      <c r="G376" s="145"/>
      <c r="H376" s="414"/>
      <c r="J376" s="415"/>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25">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25">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3">
      <c r="G379" s="145"/>
      <c r="H379" s="416" t="s">
        <v>988</v>
      </c>
      <c r="J379" s="350"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3">
      <c r="G380" s="145"/>
      <c r="H380" s="416"/>
      <c r="J380" s="351"/>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3">
      <c r="G381" s="145"/>
      <c r="H381" s="416"/>
      <c r="J381" s="351"/>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3">
      <c r="G382" s="145"/>
      <c r="H382" s="416"/>
      <c r="J382" s="351"/>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3">
      <c r="G383" s="145"/>
      <c r="H383" s="416"/>
      <c r="J383" s="351"/>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3">
      <c r="G384" s="145"/>
      <c r="H384" s="416"/>
      <c r="J384" s="351"/>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3">
      <c r="G385" s="145"/>
      <c r="H385" s="416"/>
      <c r="J385" s="351"/>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3">
      <c r="G386" s="145"/>
      <c r="H386" s="416"/>
      <c r="J386" s="351"/>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3">
      <c r="G387" s="145"/>
      <c r="H387" s="416"/>
      <c r="J387" s="351"/>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3">
      <c r="G388" s="145"/>
      <c r="H388" s="416"/>
      <c r="J388" s="351"/>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3">
      <c r="G389" s="145"/>
      <c r="H389" s="416"/>
      <c r="J389" s="351"/>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3">
      <c r="G390" s="145"/>
      <c r="H390" s="416"/>
      <c r="J390" s="351"/>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3">
      <c r="G391" s="145"/>
      <c r="H391" s="416"/>
      <c r="J391" s="351"/>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3">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25">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25">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25">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25">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25">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25">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3">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25">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25">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25">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25">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25">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25">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25">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25">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25">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25">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25">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25">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25">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25">
      <c r="G413" s="315"/>
      <c r="J413" s="316"/>
      <c r="K413" s="316"/>
      <c r="L413" s="316"/>
      <c r="M413" s="316"/>
      <c r="N413" s="316"/>
    </row>
    <row r="414" spans="6:42" ht="15.75" customHeight="1" thickBot="1" x14ac:dyDescent="0.3">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35">
      <c r="F415" s="257"/>
      <c r="H415" s="240"/>
      <c r="J415" s="350"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35">
      <c r="F416" s="257"/>
      <c r="H416" s="240"/>
      <c r="J416" s="351"/>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3">
      <c r="F417" s="257"/>
      <c r="H417" s="240"/>
      <c r="J417" s="351"/>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3">
      <c r="F418" s="257"/>
      <c r="H418" s="240"/>
      <c r="J418" s="132"/>
    </row>
    <row r="419" spans="6:42" ht="14.25" customHeight="1" thickTop="1" thickBot="1" x14ac:dyDescent="0.3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3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3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3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3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3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3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3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3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3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3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3">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3">
      <c r="C433" s="143" t="s">
        <v>891</v>
      </c>
      <c r="G433" s="417" t="s">
        <v>1007</v>
      </c>
      <c r="H433" s="355"/>
      <c r="I433" s="355"/>
      <c r="J433" s="355"/>
      <c r="K433" s="355"/>
      <c r="L433" s="355"/>
      <c r="M433" s="355"/>
      <c r="N433" s="355"/>
      <c r="O433" s="355"/>
      <c r="P433" s="355"/>
      <c r="Q433" s="355"/>
      <c r="R433" s="355"/>
      <c r="S433" s="355"/>
      <c r="T433" s="355"/>
      <c r="U433" s="355"/>
      <c r="V433" s="144"/>
      <c r="W433" s="144"/>
      <c r="X433" s="144"/>
      <c r="Y433" s="144"/>
      <c r="Z433" s="144"/>
      <c r="AA433" s="144"/>
      <c r="AB433" s="144"/>
    </row>
    <row r="434" spans="3:29" ht="14.25" customHeight="1" thickBot="1" x14ac:dyDescent="0.3">
      <c r="N434" s="317"/>
      <c r="O434" s="317"/>
      <c r="P434" s="317"/>
      <c r="Q434" s="317"/>
      <c r="R434" s="317"/>
      <c r="S434" s="317"/>
      <c r="T434" s="317"/>
      <c r="U434" s="317"/>
    </row>
    <row r="435" spans="3:29" ht="14.25" customHeight="1" x14ac:dyDescent="0.25">
      <c r="H435" s="418" t="s">
        <v>1008</v>
      </c>
      <c r="I435" s="419"/>
      <c r="J435" s="419"/>
      <c r="K435" s="419"/>
      <c r="L435" s="419"/>
      <c r="M435" s="419"/>
      <c r="N435" s="420" t="s">
        <v>1009</v>
      </c>
      <c r="O435" s="421"/>
      <c r="P435" s="421"/>
      <c r="Q435" s="421"/>
      <c r="R435" s="422"/>
      <c r="S435" s="318" t="s">
        <v>1010</v>
      </c>
      <c r="T435" s="318" t="s">
        <v>1011</v>
      </c>
      <c r="U435" s="319"/>
      <c r="V435" s="320"/>
      <c r="W435" s="320"/>
      <c r="X435" s="320"/>
      <c r="Y435" s="320"/>
      <c r="Z435" s="320"/>
      <c r="AA435" s="320"/>
      <c r="AB435" s="321"/>
    </row>
    <row r="436" spans="3:29" ht="14.25" customHeight="1" x14ac:dyDescent="0.35">
      <c r="H436" s="423" t="s">
        <v>1034</v>
      </c>
      <c r="I436" s="424"/>
      <c r="J436" s="424"/>
      <c r="K436" s="424"/>
      <c r="L436" s="424"/>
      <c r="M436" s="425"/>
      <c r="N436" s="426" t="s">
        <v>1047</v>
      </c>
      <c r="O436" s="427"/>
      <c r="P436" s="427"/>
      <c r="Q436" s="427"/>
      <c r="R436" s="427"/>
      <c r="S436" s="322"/>
      <c r="T436" s="322"/>
      <c r="U436" s="323"/>
      <c r="V436" s="323"/>
      <c r="W436" s="323"/>
      <c r="X436" s="323"/>
      <c r="Y436" s="323"/>
      <c r="Z436" s="323"/>
      <c r="AA436" s="323"/>
      <c r="AB436" s="324"/>
      <c r="AC436" s="137" t="s">
        <v>1048</v>
      </c>
    </row>
    <row r="437" spans="3:29" ht="14.25" customHeight="1" x14ac:dyDescent="0.25">
      <c r="H437" s="423" t="s">
        <v>977</v>
      </c>
      <c r="I437" s="424"/>
      <c r="J437" s="424"/>
      <c r="K437" s="424"/>
      <c r="L437" s="424"/>
      <c r="M437" s="425"/>
      <c r="N437" s="429" t="s">
        <v>1049</v>
      </c>
      <c r="O437" s="430"/>
      <c r="P437" s="430"/>
      <c r="Q437" s="430"/>
      <c r="R437" s="430"/>
      <c r="S437" s="325"/>
      <c r="T437" s="325"/>
      <c r="U437" s="326"/>
      <c r="V437" s="326"/>
      <c r="W437" s="326"/>
      <c r="X437" s="326"/>
      <c r="Y437" s="326"/>
      <c r="Z437" s="326"/>
      <c r="AA437" s="326"/>
      <c r="AB437" s="327"/>
    </row>
    <row r="438" spans="3:29" ht="30.4" customHeight="1" x14ac:dyDescent="0.35">
      <c r="H438" s="423" t="s">
        <v>981</v>
      </c>
      <c r="I438" s="424"/>
      <c r="J438" s="424"/>
      <c r="K438" s="424"/>
      <c r="L438" s="424"/>
      <c r="M438" s="425"/>
      <c r="N438" s="431" t="s">
        <v>1050</v>
      </c>
      <c r="O438" s="432"/>
      <c r="P438" s="432"/>
      <c r="Q438" s="432"/>
      <c r="R438" s="433"/>
      <c r="S438" s="328"/>
      <c r="T438" s="328"/>
      <c r="U438" s="329"/>
      <c r="V438" s="329"/>
      <c r="W438" s="329"/>
      <c r="X438" s="329"/>
      <c r="Y438" s="329"/>
      <c r="Z438" s="329"/>
      <c r="AA438" s="329"/>
      <c r="AB438" s="330"/>
      <c r="AC438" s="137" t="s">
        <v>1051</v>
      </c>
    </row>
    <row r="439" spans="3:29" ht="32.65" customHeight="1" x14ac:dyDescent="0.35">
      <c r="H439" s="423" t="s">
        <v>1016</v>
      </c>
      <c r="I439" s="424"/>
      <c r="J439" s="424"/>
      <c r="K439" s="424"/>
      <c r="L439" s="424"/>
      <c r="M439" s="425"/>
      <c r="N439" s="431" t="s">
        <v>1050</v>
      </c>
      <c r="O439" s="432"/>
      <c r="P439" s="432"/>
      <c r="Q439" s="432"/>
      <c r="R439" s="433"/>
      <c r="S439" s="331"/>
      <c r="T439" s="331"/>
      <c r="U439" s="332"/>
      <c r="V439" s="332"/>
      <c r="W439" s="332"/>
      <c r="X439" s="332"/>
      <c r="Y439" s="332"/>
      <c r="Z439" s="332"/>
      <c r="AA439" s="332"/>
      <c r="AB439" s="333"/>
      <c r="AC439" s="137" t="s">
        <v>1051</v>
      </c>
    </row>
    <row r="440" spans="3:29" ht="14.25" customHeight="1" x14ac:dyDescent="0.25">
      <c r="H440" s="423" t="s">
        <v>1017</v>
      </c>
      <c r="I440" s="424"/>
      <c r="J440" s="424"/>
      <c r="K440" s="424"/>
      <c r="L440" s="424"/>
      <c r="M440" s="425"/>
      <c r="N440" s="434" t="s">
        <v>1018</v>
      </c>
      <c r="O440" s="435"/>
      <c r="P440" s="435"/>
      <c r="Q440" s="435"/>
      <c r="R440" s="435"/>
      <c r="S440" s="334"/>
      <c r="T440" s="334"/>
      <c r="U440" s="335"/>
      <c r="V440" s="335"/>
      <c r="W440" s="335"/>
      <c r="X440" s="335"/>
      <c r="Y440" s="335"/>
      <c r="Z440" s="335"/>
      <c r="AA440" s="335"/>
      <c r="AB440" s="336"/>
    </row>
    <row r="441" spans="3:29" ht="14.25" customHeight="1" thickBot="1" x14ac:dyDescent="0.3">
      <c r="H441" s="436" t="s">
        <v>1019</v>
      </c>
      <c r="I441" s="437"/>
      <c r="J441" s="437"/>
      <c r="K441" s="437"/>
      <c r="L441" s="437"/>
      <c r="M441" s="438"/>
      <c r="N441" s="439" t="s">
        <v>1018</v>
      </c>
      <c r="O441" s="440"/>
      <c r="P441" s="440"/>
      <c r="Q441" s="440"/>
      <c r="R441" s="440"/>
      <c r="S441" s="337"/>
      <c r="T441" s="338"/>
      <c r="U441" s="338"/>
      <c r="V441" s="339"/>
      <c r="W441" s="339"/>
      <c r="X441" s="339"/>
      <c r="Y441" s="339"/>
      <c r="Z441" s="339"/>
      <c r="AA441" s="339"/>
      <c r="AB441" s="340"/>
    </row>
    <row r="442" spans="3:29" ht="14.25" customHeight="1" thickBot="1" x14ac:dyDescent="0.3">
      <c r="H442" s="441"/>
      <c r="I442" s="441"/>
      <c r="J442" s="441"/>
      <c r="K442" s="441"/>
      <c r="L442" s="441"/>
      <c r="M442" s="441"/>
      <c r="N442" s="341"/>
      <c r="O442" s="341"/>
      <c r="P442" s="341"/>
      <c r="Q442" s="341"/>
      <c r="R442" s="341"/>
      <c r="S442" s="341"/>
      <c r="T442" s="341"/>
      <c r="U442" s="342"/>
      <c r="V442" s="342"/>
      <c r="W442" s="342"/>
      <c r="X442" s="342"/>
      <c r="Y442" s="342"/>
      <c r="Z442" s="342"/>
      <c r="AA442" s="342"/>
      <c r="AB442" s="342"/>
    </row>
    <row r="443" spans="3:29" ht="14.25" customHeight="1" x14ac:dyDescent="0.25">
      <c r="H443" s="418" t="s">
        <v>1020</v>
      </c>
      <c r="I443" s="419"/>
      <c r="J443" s="419"/>
      <c r="K443" s="419"/>
      <c r="L443" s="419"/>
      <c r="M443" s="428"/>
      <c r="N443" s="420" t="s">
        <v>1009</v>
      </c>
      <c r="O443" s="421"/>
      <c r="P443" s="421"/>
      <c r="Q443" s="421"/>
      <c r="R443" s="422"/>
      <c r="S443" s="318" t="s">
        <v>1010</v>
      </c>
      <c r="T443" s="318" t="s">
        <v>1011</v>
      </c>
      <c r="U443" s="343"/>
      <c r="V443" s="343"/>
      <c r="W443" s="343"/>
      <c r="X443" s="343"/>
      <c r="Y443" s="343"/>
      <c r="Z443" s="343"/>
      <c r="AA443" s="343"/>
      <c r="AB443" s="344"/>
    </row>
    <row r="444" spans="3:29" ht="14.25" customHeight="1" x14ac:dyDescent="0.25">
      <c r="H444" s="423" t="s">
        <v>977</v>
      </c>
      <c r="I444" s="424"/>
      <c r="J444" s="424"/>
      <c r="K444" s="424"/>
      <c r="L444" s="424"/>
      <c r="M444" s="425"/>
      <c r="N444" s="442" t="s">
        <v>1052</v>
      </c>
      <c r="O444" s="443"/>
      <c r="P444" s="443"/>
      <c r="Q444" s="443"/>
      <c r="R444" s="443"/>
      <c r="S444" s="334"/>
      <c r="T444" s="334"/>
      <c r="U444" s="335"/>
      <c r="V444" s="335"/>
      <c r="W444" s="335"/>
      <c r="X444" s="335"/>
      <c r="Y444" s="335"/>
      <c r="Z444" s="335"/>
      <c r="AA444" s="335"/>
      <c r="AB444" s="345"/>
    </row>
    <row r="445" spans="3:29" ht="14.25" customHeight="1" x14ac:dyDescent="0.25">
      <c r="H445" s="423" t="s">
        <v>981</v>
      </c>
      <c r="I445" s="424"/>
      <c r="J445" s="424"/>
      <c r="K445" s="424"/>
      <c r="L445" s="424"/>
      <c r="M445" s="425"/>
      <c r="N445" s="442" t="s">
        <v>1053</v>
      </c>
      <c r="O445" s="443"/>
      <c r="P445" s="443"/>
      <c r="Q445" s="443"/>
      <c r="R445" s="443"/>
      <c r="S445" s="334"/>
      <c r="T445" s="334"/>
      <c r="U445" s="335"/>
      <c r="V445" s="335"/>
      <c r="W445" s="335"/>
      <c r="X445" s="335"/>
      <c r="Y445" s="335"/>
      <c r="Z445" s="335"/>
      <c r="AA445" s="335"/>
      <c r="AB445" s="345"/>
    </row>
    <row r="446" spans="3:29" ht="30.4" customHeight="1" x14ac:dyDescent="0.35">
      <c r="H446" s="444" t="s">
        <v>1023</v>
      </c>
      <c r="I446" s="445"/>
      <c r="J446" s="445"/>
      <c r="K446" s="445"/>
      <c r="L446" s="445"/>
      <c r="M446" s="446"/>
      <c r="N446" s="431" t="s">
        <v>1050</v>
      </c>
      <c r="O446" s="432"/>
      <c r="P446" s="432"/>
      <c r="Q446" s="432"/>
      <c r="R446" s="433"/>
      <c r="S446" s="261"/>
      <c r="T446" s="268"/>
      <c r="U446" s="261"/>
      <c r="V446" s="261"/>
      <c r="W446" s="261"/>
      <c r="X446" s="261"/>
      <c r="Y446" s="261"/>
      <c r="Z446" s="261"/>
      <c r="AA446" s="261"/>
      <c r="AB446" s="262"/>
    </row>
    <row r="447" spans="3:29" ht="30.75" customHeight="1" x14ac:dyDescent="0.25">
      <c r="H447" s="423" t="s">
        <v>1016</v>
      </c>
      <c r="I447" s="424"/>
      <c r="J447" s="424"/>
      <c r="K447" s="424"/>
      <c r="L447" s="424"/>
      <c r="M447" s="425"/>
      <c r="N447" s="442" t="s">
        <v>1053</v>
      </c>
      <c r="O447" s="443"/>
      <c r="P447" s="443"/>
      <c r="Q447" s="443"/>
      <c r="R447" s="443"/>
      <c r="S447" s="334"/>
      <c r="T447" s="334"/>
      <c r="U447" s="335"/>
      <c r="V447" s="335"/>
      <c r="W447" s="335"/>
      <c r="X447" s="335"/>
      <c r="Y447" s="335"/>
      <c r="Z447" s="335"/>
      <c r="AA447" s="335"/>
      <c r="AB447" s="345"/>
    </row>
    <row r="448" spans="3:29" ht="13.5" customHeight="1" x14ac:dyDescent="0.25">
      <c r="H448" s="423" t="s">
        <v>1017</v>
      </c>
      <c r="I448" s="424"/>
      <c r="J448" s="424"/>
      <c r="K448" s="424"/>
      <c r="L448" s="424"/>
      <c r="M448" s="425"/>
      <c r="N448" s="434" t="s">
        <v>1018</v>
      </c>
      <c r="O448" s="435"/>
      <c r="P448" s="435"/>
      <c r="Q448" s="435"/>
      <c r="R448" s="435"/>
      <c r="S448" s="334"/>
      <c r="T448" s="334"/>
      <c r="U448" s="335"/>
      <c r="V448" s="335"/>
      <c r="W448" s="335"/>
      <c r="X448" s="335"/>
      <c r="Y448" s="335"/>
      <c r="Z448" s="335"/>
      <c r="AA448" s="335"/>
      <c r="AB448" s="345"/>
    </row>
    <row r="449" spans="8:28" ht="14.25" customHeight="1" thickBot="1" x14ac:dyDescent="0.3">
      <c r="H449" s="436" t="s">
        <v>1025</v>
      </c>
      <c r="I449" s="437"/>
      <c r="J449" s="437"/>
      <c r="K449" s="437"/>
      <c r="L449" s="437"/>
      <c r="M449" s="438"/>
      <c r="N449" s="439" t="s">
        <v>1018</v>
      </c>
      <c r="O449" s="440"/>
      <c r="P449" s="440"/>
      <c r="Q449" s="440"/>
      <c r="R449" s="440"/>
      <c r="S449" s="338"/>
      <c r="T449" s="338"/>
      <c r="U449" s="338"/>
      <c r="V449" s="339"/>
      <c r="W449" s="339"/>
      <c r="X449" s="339"/>
      <c r="Y449" s="339"/>
      <c r="Z449" s="339"/>
      <c r="AA449" s="339"/>
      <c r="AB449" s="340"/>
    </row>
    <row r="453" spans="8:28" ht="14.25" customHeight="1" x14ac:dyDescent="0.25">
      <c r="S453" s="137" t="s">
        <v>915</v>
      </c>
    </row>
    <row r="455" spans="8:28" ht="14.25" customHeight="1" x14ac:dyDescent="0.25">
      <c r="N455" s="346"/>
    </row>
    <row r="457" spans="8:28" ht="14.25" customHeight="1" x14ac:dyDescent="0.25">
      <c r="M457" s="346"/>
    </row>
    <row r="702" spans="13:44" ht="14.25" customHeight="1" x14ac:dyDescent="0.25">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25"/>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4">
      <c r="A1" s="135" t="s">
        <v>864</v>
      </c>
      <c r="B1" s="135"/>
      <c r="C1" s="135"/>
      <c r="D1" s="135"/>
      <c r="E1" s="135"/>
      <c r="F1" s="135"/>
      <c r="G1" s="135"/>
      <c r="H1" s="135"/>
      <c r="I1" s="136"/>
      <c r="M1" s="138" t="s">
        <v>887</v>
      </c>
    </row>
    <row r="2" spans="1:110" ht="14.25" customHeight="1" x14ac:dyDescent="0.3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35">
      <c r="A3"/>
      <c r="B3"/>
      <c r="C3"/>
      <c r="D3"/>
      <c r="E3"/>
      <c r="U3" s="141" t="s">
        <v>889</v>
      </c>
    </row>
    <row r="4" spans="1:110" ht="14.25" customHeight="1" x14ac:dyDescent="0.3">
      <c r="J4" s="142"/>
      <c r="U4" s="353" t="s">
        <v>890</v>
      </c>
    </row>
    <row r="5" spans="1:110" ht="14.25" customHeight="1" x14ac:dyDescent="0.25">
      <c r="U5" s="354"/>
    </row>
    <row r="7" spans="1:110" ht="14.25" customHeight="1" x14ac:dyDescent="0.35">
      <c r="B7" s="143" t="s">
        <v>891</v>
      </c>
      <c r="G7" s="355" t="s">
        <v>892</v>
      </c>
      <c r="H7" s="447"/>
      <c r="I7" s="447"/>
      <c r="J7" s="447"/>
      <c r="K7" s="447"/>
      <c r="L7" s="447"/>
      <c r="M7" s="447"/>
      <c r="N7" s="447"/>
      <c r="O7" s="447"/>
      <c r="P7" s="447"/>
      <c r="Q7" s="447"/>
      <c r="R7" s="447"/>
      <c r="S7" s="447"/>
      <c r="T7" s="447"/>
      <c r="U7" s="447"/>
      <c r="V7" s="447"/>
      <c r="W7" s="447"/>
      <c r="X7" s="448"/>
    </row>
    <row r="8" spans="1:110" ht="14.25" customHeight="1" thickBot="1" x14ac:dyDescent="0.3">
      <c r="G8" s="145"/>
      <c r="X8" s="146"/>
    </row>
    <row r="9" spans="1:110" ht="14.25" customHeight="1" thickBot="1" x14ac:dyDescent="0.3">
      <c r="G9" s="145"/>
      <c r="H9" s="449" t="s">
        <v>893</v>
      </c>
      <c r="J9" s="359" t="s">
        <v>894</v>
      </c>
      <c r="K9" s="360"/>
      <c r="L9" s="361"/>
      <c r="M9" s="451">
        <v>2021</v>
      </c>
      <c r="N9" s="452"/>
      <c r="O9" s="452"/>
      <c r="P9" s="453"/>
      <c r="R9" s="147"/>
      <c r="X9" s="146"/>
    </row>
    <row r="10" spans="1:110" ht="14.25" customHeight="1" thickBot="1" x14ac:dyDescent="0.4">
      <c r="G10" s="145"/>
      <c r="H10" s="450"/>
      <c r="J10" s="148" t="s">
        <v>895</v>
      </c>
      <c r="P10" s="146"/>
      <c r="R10"/>
      <c r="S10"/>
      <c r="T10"/>
      <c r="U10"/>
      <c r="V10"/>
      <c r="X10" s="146"/>
      <c r="AB10"/>
      <c r="AC10"/>
    </row>
    <row r="11" spans="1:110" ht="14.25" customHeight="1" x14ac:dyDescent="0.35">
      <c r="G11" s="145"/>
      <c r="H11" s="450"/>
      <c r="J11" s="149" t="s">
        <v>896</v>
      </c>
      <c r="K11" s="150"/>
      <c r="L11" s="150"/>
      <c r="M11" s="150"/>
      <c r="N11" s="150"/>
      <c r="P11"/>
      <c r="Q11"/>
      <c r="R11"/>
      <c r="S11"/>
      <c r="T11"/>
      <c r="X11" s="146"/>
    </row>
    <row r="12" spans="1:110" ht="13.5" customHeight="1" thickBot="1" x14ac:dyDescent="0.3">
      <c r="G12" s="145"/>
      <c r="H12" s="450"/>
      <c r="X12" s="146"/>
    </row>
    <row r="13" spans="1:110" ht="45.75" customHeight="1" thickBot="1" x14ac:dyDescent="0.3">
      <c r="G13" s="145"/>
      <c r="H13" s="450"/>
      <c r="J13" s="396" t="s">
        <v>897</v>
      </c>
      <c r="K13" s="152" t="s">
        <v>898</v>
      </c>
      <c r="L13" s="152" t="s">
        <v>899</v>
      </c>
      <c r="M13" s="152" t="s">
        <v>900</v>
      </c>
      <c r="N13" s="152" t="s">
        <v>901</v>
      </c>
      <c r="O13" s="152" t="s">
        <v>902</v>
      </c>
      <c r="P13" s="152" t="s">
        <v>903</v>
      </c>
      <c r="Q13" s="152" t="s">
        <v>904</v>
      </c>
      <c r="R13" s="152" t="s">
        <v>905</v>
      </c>
      <c r="X13" s="146"/>
    </row>
    <row r="14" spans="1:110" ht="14.25" customHeight="1" x14ac:dyDescent="0.25">
      <c r="G14" s="145"/>
      <c r="H14" s="450"/>
      <c r="J14" s="396"/>
      <c r="K14" s="153" t="s">
        <v>906</v>
      </c>
      <c r="L14" s="153" t="s">
        <v>907</v>
      </c>
      <c r="M14" s="153" t="s">
        <v>908</v>
      </c>
      <c r="N14" s="153" t="s">
        <v>909</v>
      </c>
      <c r="O14" s="153" t="s">
        <v>910</v>
      </c>
      <c r="P14" s="153" t="s">
        <v>908</v>
      </c>
      <c r="Q14" s="153" t="s">
        <v>911</v>
      </c>
      <c r="R14" s="154">
        <v>9.5</v>
      </c>
      <c r="S14" s="155"/>
      <c r="X14" s="146"/>
    </row>
    <row r="15" spans="1:110" ht="14.25" customHeight="1" x14ac:dyDescent="0.25">
      <c r="G15" s="145"/>
      <c r="H15" s="450"/>
      <c r="J15" s="396"/>
      <c r="K15" s="156" t="s">
        <v>912</v>
      </c>
      <c r="L15" s="156" t="s">
        <v>907</v>
      </c>
      <c r="M15" s="156" t="s">
        <v>913</v>
      </c>
      <c r="N15" s="156" t="s">
        <v>909</v>
      </c>
      <c r="O15" s="156" t="s">
        <v>910</v>
      </c>
      <c r="P15" s="156" t="s">
        <v>913</v>
      </c>
      <c r="Q15" s="156" t="s">
        <v>914</v>
      </c>
      <c r="R15" s="157">
        <v>8.9</v>
      </c>
      <c r="X15" s="146"/>
      <c r="AA15" s="137" t="s">
        <v>915</v>
      </c>
    </row>
    <row r="16" spans="1:110" ht="14.25" customHeight="1" x14ac:dyDescent="0.25">
      <c r="G16" s="145"/>
      <c r="H16" s="450"/>
      <c r="J16" s="396"/>
      <c r="K16" s="158" t="s">
        <v>916</v>
      </c>
      <c r="L16" s="158" t="s">
        <v>907</v>
      </c>
      <c r="M16" s="158" t="s">
        <v>917</v>
      </c>
      <c r="N16" s="158" t="s">
        <v>909</v>
      </c>
      <c r="O16" s="158" t="s">
        <v>910</v>
      </c>
      <c r="P16" s="158" t="s">
        <v>917</v>
      </c>
      <c r="Q16" s="158" t="s">
        <v>918</v>
      </c>
      <c r="R16" s="159">
        <v>8.6999999999999993</v>
      </c>
      <c r="X16" s="146"/>
    </row>
    <row r="17" spans="7:29" ht="14.25" customHeight="1" x14ac:dyDescent="0.25">
      <c r="G17" s="145"/>
      <c r="H17" s="450"/>
      <c r="J17" s="396"/>
      <c r="K17" s="156" t="s">
        <v>919</v>
      </c>
      <c r="L17" s="156" t="s">
        <v>907</v>
      </c>
      <c r="M17" s="156" t="s">
        <v>920</v>
      </c>
      <c r="N17" s="156" t="s">
        <v>909</v>
      </c>
      <c r="O17" s="156" t="s">
        <v>910</v>
      </c>
      <c r="P17" s="156" t="s">
        <v>920</v>
      </c>
      <c r="Q17" s="156" t="s">
        <v>921</v>
      </c>
      <c r="R17" s="157">
        <v>8.5</v>
      </c>
      <c r="X17" s="146"/>
    </row>
    <row r="18" spans="7:29" ht="14.25" customHeight="1" x14ac:dyDescent="0.25">
      <c r="G18" s="145"/>
      <c r="H18" s="450"/>
      <c r="J18" s="396"/>
      <c r="K18" s="158" t="s">
        <v>922</v>
      </c>
      <c r="L18" s="158" t="s">
        <v>907</v>
      </c>
      <c r="M18" s="158" t="s">
        <v>923</v>
      </c>
      <c r="N18" s="158" t="s">
        <v>909</v>
      </c>
      <c r="O18" s="158" t="s">
        <v>910</v>
      </c>
      <c r="P18" s="158" t="s">
        <v>923</v>
      </c>
      <c r="Q18" s="158" t="s">
        <v>924</v>
      </c>
      <c r="R18" s="159">
        <v>8.1999999999999993</v>
      </c>
    </row>
    <row r="19" spans="7:29" ht="14.25" customHeight="1" x14ac:dyDescent="0.25">
      <c r="G19" s="145"/>
      <c r="H19" s="450"/>
      <c r="J19" s="396"/>
      <c r="K19" s="160" t="s">
        <v>925</v>
      </c>
      <c r="L19" s="160" t="s">
        <v>907</v>
      </c>
      <c r="M19" s="160" t="s">
        <v>926</v>
      </c>
      <c r="N19" s="160" t="s">
        <v>909</v>
      </c>
      <c r="O19" s="160" t="s">
        <v>910</v>
      </c>
      <c r="P19" s="160" t="s">
        <v>926</v>
      </c>
      <c r="Q19" s="160" t="s">
        <v>927</v>
      </c>
      <c r="R19" s="161">
        <v>7.8</v>
      </c>
    </row>
    <row r="20" spans="7:29" ht="14.25" customHeight="1" x14ac:dyDescent="0.25">
      <c r="G20" s="145"/>
      <c r="H20" s="450"/>
      <c r="J20" s="396"/>
      <c r="K20" s="158" t="s">
        <v>928</v>
      </c>
      <c r="L20" s="158" t="s">
        <v>907</v>
      </c>
      <c r="M20" s="158" t="s">
        <v>929</v>
      </c>
      <c r="N20" s="158" t="s">
        <v>909</v>
      </c>
      <c r="O20" s="158" t="s">
        <v>910</v>
      </c>
      <c r="P20" s="158" t="s">
        <v>929</v>
      </c>
      <c r="Q20" s="158" t="s">
        <v>930</v>
      </c>
      <c r="R20" s="159">
        <v>7.4</v>
      </c>
    </row>
    <row r="21" spans="7:29" ht="14.25" customHeight="1" x14ac:dyDescent="0.25">
      <c r="G21" s="145"/>
      <c r="H21" s="450"/>
      <c r="J21" s="396"/>
      <c r="K21" s="156" t="s">
        <v>931</v>
      </c>
      <c r="L21" s="156" t="s">
        <v>932</v>
      </c>
      <c r="M21" s="156" t="s">
        <v>933</v>
      </c>
      <c r="N21" s="156" t="s">
        <v>909</v>
      </c>
      <c r="O21" s="156" t="s">
        <v>910</v>
      </c>
      <c r="P21" s="156" t="s">
        <v>933</v>
      </c>
      <c r="Q21" s="156" t="s">
        <v>934</v>
      </c>
      <c r="R21" s="157">
        <v>6.8</v>
      </c>
    </row>
    <row r="22" spans="7:29" ht="14.25" customHeight="1" x14ac:dyDescent="0.25">
      <c r="G22" s="145"/>
      <c r="H22" s="450"/>
      <c r="J22" s="396"/>
      <c r="K22" s="158" t="s">
        <v>935</v>
      </c>
      <c r="L22" s="158" t="s">
        <v>936</v>
      </c>
      <c r="M22" s="158" t="s">
        <v>937</v>
      </c>
      <c r="N22" s="158" t="s">
        <v>909</v>
      </c>
      <c r="O22" s="158" t="s">
        <v>910</v>
      </c>
      <c r="P22" s="158" t="s">
        <v>937</v>
      </c>
      <c r="Q22" s="158" t="s">
        <v>938</v>
      </c>
      <c r="R22" s="159">
        <v>6.2</v>
      </c>
    </row>
    <row r="23" spans="7:29" ht="14.25" customHeight="1" thickBot="1" x14ac:dyDescent="0.3">
      <c r="G23" s="145"/>
      <c r="H23" s="450"/>
      <c r="J23" s="396"/>
      <c r="K23" s="162" t="s">
        <v>939</v>
      </c>
      <c r="L23" s="162" t="s">
        <v>940</v>
      </c>
      <c r="M23" s="162" t="s">
        <v>941</v>
      </c>
      <c r="N23" s="162" t="s">
        <v>909</v>
      </c>
      <c r="O23" s="162" t="s">
        <v>910</v>
      </c>
      <c r="P23" s="162" t="s">
        <v>941</v>
      </c>
      <c r="Q23" s="162" t="s">
        <v>942</v>
      </c>
      <c r="R23" s="163">
        <v>5.2</v>
      </c>
    </row>
    <row r="24" spans="7:29" ht="14.25" customHeight="1" x14ac:dyDescent="0.25">
      <c r="G24" s="145"/>
      <c r="H24" s="450"/>
      <c r="J24" s="396"/>
    </row>
    <row r="25" spans="7:29" ht="14.25" customHeight="1" x14ac:dyDescent="0.25">
      <c r="G25" s="145"/>
      <c r="H25" s="450"/>
      <c r="J25" s="396"/>
      <c r="P25" s="137" t="s">
        <v>943</v>
      </c>
      <c r="U25" s="146"/>
    </row>
    <row r="26" spans="7:29" ht="14.25" customHeight="1" x14ac:dyDescent="0.25">
      <c r="G26" s="145"/>
    </row>
    <row r="27" spans="7:29" ht="14.25" customHeight="1" thickBot="1" x14ac:dyDescent="0.3">
      <c r="G27" s="145"/>
      <c r="Q27" s="137" t="s">
        <v>944</v>
      </c>
      <c r="S27" s="164" t="s">
        <v>1063</v>
      </c>
    </row>
    <row r="28" spans="7:29" ht="14.25" customHeight="1" x14ac:dyDescent="0.3">
      <c r="G28" s="145"/>
      <c r="H28" s="454" t="s">
        <v>945</v>
      </c>
      <c r="J28" s="401" t="s">
        <v>946</v>
      </c>
      <c r="K28" s="402"/>
      <c r="L28" s="402"/>
      <c r="M28" s="402"/>
      <c r="N28" s="402"/>
      <c r="O28" s="403"/>
      <c r="Q28" s="137" t="s">
        <v>947</v>
      </c>
      <c r="S28" s="165">
        <v>20</v>
      </c>
    </row>
    <row r="29" spans="7:29" ht="14.25" customHeight="1" thickBot="1" x14ac:dyDescent="0.3">
      <c r="G29" s="145"/>
      <c r="H29" s="455"/>
      <c r="J29" s="166" t="s">
        <v>948</v>
      </c>
      <c r="K29" s="167"/>
      <c r="L29" s="167"/>
      <c r="M29" s="167"/>
      <c r="N29" s="167"/>
      <c r="O29" s="168">
        <v>20</v>
      </c>
      <c r="Z29" s="169"/>
      <c r="AA29" s="169"/>
      <c r="AB29" s="169"/>
      <c r="AC29" s="169"/>
    </row>
    <row r="30" spans="7:29" ht="14.25" customHeight="1" x14ac:dyDescent="0.25">
      <c r="G30" s="145"/>
      <c r="H30" s="455"/>
      <c r="J30" s="170" t="s">
        <v>949</v>
      </c>
      <c r="K30" s="171"/>
      <c r="L30" s="171"/>
      <c r="M30" s="171"/>
      <c r="N30" s="171"/>
      <c r="O30" s="172">
        <v>5</v>
      </c>
    </row>
    <row r="31" spans="7:29" ht="14.25" customHeight="1" thickBot="1" x14ac:dyDescent="0.3">
      <c r="G31" s="145"/>
      <c r="H31" s="455"/>
      <c r="J31" s="456" t="s">
        <v>950</v>
      </c>
      <c r="K31" s="457"/>
      <c r="L31" s="457"/>
      <c r="M31" s="457"/>
      <c r="N31" s="457"/>
      <c r="O31" s="173">
        <v>0.02</v>
      </c>
    </row>
    <row r="32" spans="7:29" ht="14.25" customHeight="1" x14ac:dyDescent="0.3">
      <c r="G32" s="145"/>
      <c r="H32" s="455"/>
      <c r="J32" s="174" t="s">
        <v>951</v>
      </c>
      <c r="K32" s="175"/>
      <c r="L32" s="175"/>
      <c r="N32" s="176"/>
      <c r="O32" s="177">
        <v>3</v>
      </c>
    </row>
    <row r="33" spans="7:42" ht="26.25" customHeight="1" x14ac:dyDescent="0.25">
      <c r="G33" s="145"/>
      <c r="H33" s="455"/>
      <c r="J33" s="178" t="s">
        <v>172</v>
      </c>
      <c r="K33" s="179" t="s">
        <v>952</v>
      </c>
      <c r="L33" s="458" t="s">
        <v>953</v>
      </c>
      <c r="M33" s="460" t="s">
        <v>954</v>
      </c>
    </row>
    <row r="34" spans="7:42" ht="26.25" customHeight="1" x14ac:dyDescent="0.25">
      <c r="G34" s="145"/>
      <c r="H34" s="455"/>
      <c r="J34" s="180" t="s">
        <v>955</v>
      </c>
      <c r="K34" s="181" t="s">
        <v>956</v>
      </c>
      <c r="L34" s="459"/>
      <c r="M34" s="461"/>
    </row>
    <row r="35" spans="7:42" ht="14.25" customHeight="1" x14ac:dyDescent="0.25">
      <c r="G35" s="145"/>
      <c r="H35" s="455"/>
      <c r="J35" s="182">
        <v>0</v>
      </c>
      <c r="K35" s="183">
        <v>0.8</v>
      </c>
      <c r="L35" s="183">
        <v>0.8</v>
      </c>
      <c r="M35" s="184">
        <v>0.19999999999999996</v>
      </c>
    </row>
    <row r="36" spans="7:42" ht="14.25" customHeight="1" x14ac:dyDescent="0.25">
      <c r="G36" s="145"/>
      <c r="H36" s="455"/>
      <c r="J36" s="185">
        <v>1</v>
      </c>
      <c r="K36" s="186">
        <v>0.1</v>
      </c>
      <c r="L36" s="186">
        <v>0.8</v>
      </c>
      <c r="M36" s="184">
        <v>0.19999999999999996</v>
      </c>
      <c r="O36" s="187"/>
    </row>
    <row r="37" spans="7:42" ht="14.25" customHeight="1" thickBot="1" x14ac:dyDescent="0.3">
      <c r="G37" s="145"/>
      <c r="H37" s="455"/>
      <c r="J37" s="188">
        <v>2</v>
      </c>
      <c r="K37" s="189">
        <v>0.1</v>
      </c>
      <c r="L37" s="189">
        <v>0.8</v>
      </c>
      <c r="M37" s="190">
        <v>0.19999999999999996</v>
      </c>
    </row>
    <row r="38" spans="7:42" ht="14.25" customHeight="1" x14ac:dyDescent="0.25">
      <c r="G38" s="145"/>
      <c r="H38" s="455"/>
      <c r="M38" s="191"/>
    </row>
    <row r="39" spans="7:42" ht="14.25" customHeight="1" x14ac:dyDescent="0.35">
      <c r="H39" s="455"/>
      <c r="P39"/>
      <c r="Q39"/>
      <c r="R39"/>
      <c r="S39"/>
      <c r="T39"/>
    </row>
    <row r="40" spans="7:42" ht="14.25" customHeight="1" x14ac:dyDescent="0.25">
      <c r="H40" s="455"/>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3">
      <c r="H41" s="455"/>
      <c r="J41" s="396"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3">
      <c r="H42" s="455"/>
      <c r="J42" s="396"/>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3">
      <c r="H43" s="455"/>
      <c r="J43" s="396"/>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3">
      <c r="H44" s="455"/>
      <c r="J44" s="396"/>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35">
      <c r="H45" s="455"/>
      <c r="J45" s="396"/>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35">
      <c r="H46" s="455"/>
      <c r="J46" s="396"/>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35">
      <c r="H47" s="455"/>
      <c r="J47" s="396"/>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3">
      <c r="H48" s="455"/>
      <c r="J48" s="396"/>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3">
      <c r="H49" s="455"/>
      <c r="J49" s="396"/>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3">
      <c r="H50" s="455"/>
      <c r="J50" s="396"/>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3">
      <c r="H51" s="455"/>
      <c r="J51" s="396"/>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35">
      <c r="H52" s="455"/>
      <c r="J52" s="396"/>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35">
      <c r="H53" s="455"/>
      <c r="J53" s="396"/>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35">
      <c r="H54" s="455"/>
      <c r="J54" s="396"/>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3">
      <c r="H55" s="455"/>
      <c r="J55" s="396"/>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3">
      <c r="H56" s="455"/>
      <c r="J56" s="396"/>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3">
      <c r="H57" s="455"/>
      <c r="J57" s="396"/>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3">
      <c r="H58" s="455"/>
      <c r="J58" s="396"/>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3">
      <c r="H59" s="455"/>
      <c r="J59" s="396"/>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3">
      <c r="H60" s="455"/>
      <c r="J60" s="396"/>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3">
      <c r="H61" s="455"/>
      <c r="J61" s="396"/>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35">
      <c r="H62" s="455"/>
      <c r="J62" s="396"/>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35">
      <c r="H63" s="455"/>
      <c r="J63" s="396"/>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35">
      <c r="H64" s="455"/>
      <c r="J64" s="396"/>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3">
      <c r="H65" s="455"/>
      <c r="J65" s="396"/>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3">
      <c r="H66" s="455"/>
      <c r="J66" s="396"/>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3">
      <c r="H67" s="455"/>
      <c r="J67" s="396"/>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3">
      <c r="H68" s="455"/>
      <c r="J68" s="396"/>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3">
      <c r="H69" s="455"/>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3">
      <c r="H70" s="455"/>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25">
      <c r="X71" s="197"/>
    </row>
    <row r="72" spans="4:44" ht="14.25" customHeight="1" x14ac:dyDescent="0.25">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3">
      <c r="D73" s="143" t="s">
        <v>891</v>
      </c>
      <c r="G73" s="355" t="s">
        <v>974</v>
      </c>
      <c r="H73" s="355"/>
      <c r="I73" s="355"/>
      <c r="J73" s="355"/>
      <c r="K73" s="355"/>
      <c r="L73" s="355"/>
      <c r="M73" s="355"/>
      <c r="N73" s="355"/>
      <c r="O73" s="355"/>
      <c r="P73" s="355"/>
      <c r="Q73" s="355"/>
      <c r="R73" s="355"/>
      <c r="S73" s="355"/>
      <c r="T73" s="355"/>
      <c r="U73" s="355"/>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25">
      <c r="G74" s="145"/>
      <c r="M74" s="137" t="s">
        <v>975</v>
      </c>
    </row>
    <row r="75" spans="4:44" ht="14.25" customHeight="1" thickBot="1" x14ac:dyDescent="0.3">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3">
      <c r="G76" s="145"/>
      <c r="H76" s="397" t="s">
        <v>976</v>
      </c>
      <c r="J76" s="350"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3">
      <c r="G77" s="145"/>
      <c r="H77" s="397"/>
      <c r="J77" s="351"/>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35">
      <c r="G78" s="145"/>
      <c r="H78" s="397"/>
      <c r="J78" s="351"/>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3">
      <c r="G79" s="145"/>
      <c r="H79" s="397"/>
      <c r="J79" s="351"/>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3">
      <c r="G80" s="145"/>
      <c r="H80" s="397"/>
      <c r="J80" s="351"/>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35">
      <c r="G81" s="145"/>
      <c r="H81" s="397"/>
      <c r="J81" s="351"/>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3">
      <c r="G82" s="145"/>
      <c r="H82" s="397"/>
      <c r="J82" s="351"/>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3">
      <c r="G83" s="145"/>
      <c r="H83" s="397"/>
      <c r="J83" s="351"/>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35">
      <c r="G84" s="145"/>
      <c r="H84" s="397"/>
      <c r="J84" s="351"/>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3">
      <c r="G85" s="145"/>
      <c r="H85" s="397"/>
      <c r="J85" s="351"/>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3">
      <c r="G86" s="145"/>
      <c r="H86" s="397"/>
      <c r="J86" s="351"/>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35">
      <c r="G87" s="145"/>
      <c r="H87" s="397"/>
      <c r="J87" s="351"/>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3">
      <c r="G88" s="145"/>
      <c r="H88" s="397"/>
      <c r="J88" s="351"/>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3">
      <c r="G89" s="145"/>
      <c r="H89" s="397"/>
      <c r="J89" s="351"/>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35">
      <c r="G90" s="145"/>
      <c r="H90" s="397"/>
      <c r="J90" s="351"/>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3">
      <c r="G91" s="145"/>
      <c r="H91" s="397"/>
      <c r="J91" s="351"/>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3">
      <c r="G92" s="145"/>
      <c r="H92" s="397"/>
      <c r="J92" s="351"/>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35">
      <c r="G93" s="145"/>
      <c r="H93" s="397"/>
      <c r="J93" s="351"/>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3">
      <c r="G94" s="145"/>
      <c r="H94" s="397"/>
      <c r="J94" s="351"/>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3">
      <c r="G95" s="145"/>
      <c r="H95" s="397"/>
      <c r="J95" s="351"/>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35">
      <c r="G96" s="145"/>
      <c r="H96" s="397"/>
      <c r="J96" s="351"/>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3">
      <c r="G97" s="145"/>
      <c r="H97" s="397"/>
      <c r="J97" s="351"/>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3">
      <c r="G98" s="145"/>
      <c r="H98" s="397"/>
      <c r="J98" s="351"/>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35">
      <c r="G99" s="145"/>
      <c r="H99" s="397"/>
      <c r="J99" s="351"/>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3">
      <c r="G100" s="145"/>
      <c r="H100" s="397"/>
      <c r="J100" s="351"/>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35">
      <c r="G101" s="145"/>
      <c r="H101" s="397"/>
      <c r="J101" s="351"/>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35">
      <c r="G102" s="145"/>
      <c r="H102" s="397"/>
      <c r="J102" s="351"/>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3">
      <c r="G103" s="145"/>
      <c r="H103" s="397"/>
      <c r="J103" s="351"/>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3">
      <c r="G104" s="145"/>
      <c r="H104" s="397"/>
      <c r="J104" s="351"/>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3">
      <c r="G105" s="145"/>
      <c r="H105" s="397"/>
      <c r="J105" s="398"/>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3">
      <c r="G106" s="145"/>
      <c r="H106" s="397"/>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25">
      <c r="G107" s="145"/>
      <c r="H107" s="397"/>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3">
      <c r="G108" s="145"/>
      <c r="H108" s="397"/>
      <c r="J108" s="350"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3">
      <c r="G109" s="145"/>
      <c r="H109" s="397"/>
      <c r="J109" s="351"/>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35">
      <c r="G110" s="145"/>
      <c r="H110" s="397"/>
      <c r="J110" s="351"/>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3">
      <c r="G111" s="145"/>
      <c r="H111" s="397"/>
      <c r="J111" s="351"/>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3">
      <c r="G112" s="145"/>
      <c r="H112" s="397"/>
      <c r="J112" s="351"/>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35">
      <c r="G113" s="145"/>
      <c r="H113" s="397"/>
      <c r="J113" s="351"/>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3">
      <c r="G114" s="145"/>
      <c r="H114" s="397"/>
      <c r="J114" s="351"/>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3">
      <c r="G115" s="145"/>
      <c r="H115" s="397"/>
      <c r="J115" s="351"/>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35">
      <c r="G116" s="145"/>
      <c r="H116" s="397"/>
      <c r="J116" s="351"/>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3">
      <c r="G117" s="145"/>
      <c r="H117" s="397"/>
      <c r="J117" s="351"/>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3">
      <c r="G118" s="145"/>
      <c r="H118" s="397"/>
      <c r="J118" s="351"/>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35">
      <c r="G119" s="145"/>
      <c r="H119" s="397"/>
      <c r="J119" s="351"/>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3">
      <c r="G120" s="145"/>
      <c r="H120" s="397"/>
      <c r="J120" s="351"/>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3">
      <c r="G121" s="145"/>
      <c r="H121" s="397"/>
      <c r="J121" s="351"/>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35">
      <c r="G122" s="145"/>
      <c r="H122" s="397"/>
      <c r="J122" s="351"/>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3">
      <c r="G123" s="145"/>
      <c r="H123" s="397"/>
      <c r="J123" s="351"/>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35">
      <c r="A124" s="137"/>
      <c r="B124" s="137"/>
      <c r="C124" s="137"/>
      <c r="D124" s="137"/>
      <c r="E124" s="137"/>
      <c r="F124" s="137"/>
      <c r="G124" s="145"/>
      <c r="H124" s="397"/>
      <c r="I124" s="137"/>
      <c r="J124" s="351"/>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35">
      <c r="A125" s="137"/>
      <c r="B125" s="137"/>
      <c r="C125" s="137"/>
      <c r="D125" s="137"/>
      <c r="E125" s="137"/>
      <c r="F125" s="137"/>
      <c r="G125" s="145"/>
      <c r="H125" s="397"/>
      <c r="I125" s="137"/>
      <c r="J125" s="351"/>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3">
      <c r="G126" s="145"/>
      <c r="H126" s="397"/>
      <c r="J126" s="351"/>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3">
      <c r="G127" s="145"/>
      <c r="H127" s="397"/>
      <c r="J127" s="351"/>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35">
      <c r="G128" s="145"/>
      <c r="H128" s="397"/>
      <c r="J128" s="351"/>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3">
      <c r="G129" s="145"/>
      <c r="H129" s="397"/>
      <c r="J129" s="351"/>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3">
      <c r="G130" s="145"/>
      <c r="H130" s="397"/>
      <c r="J130" s="351"/>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35">
      <c r="G131" s="145"/>
      <c r="H131" s="397"/>
      <c r="J131" s="351"/>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3">
      <c r="G132" s="145"/>
      <c r="H132" s="397"/>
      <c r="J132" s="351"/>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3">
      <c r="G133" s="145"/>
      <c r="H133" s="397"/>
      <c r="J133" s="351"/>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35">
      <c r="G134" s="145"/>
      <c r="H134" s="397"/>
      <c r="J134" s="351"/>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3">
      <c r="G135" s="145"/>
      <c r="H135" s="397"/>
      <c r="J135" s="351"/>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3">
      <c r="G136" s="145"/>
      <c r="H136" s="397"/>
      <c r="J136" s="351"/>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3">
      <c r="G137" s="145"/>
      <c r="H137" s="397"/>
      <c r="J137" s="398"/>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3">
      <c r="G138" s="145"/>
      <c r="H138" s="397"/>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25">
      <c r="G139" s="145"/>
      <c r="H139" s="397"/>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3">
      <c r="G140" s="145"/>
      <c r="H140" s="397"/>
      <c r="J140" s="350"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3">
      <c r="G141" s="145"/>
      <c r="H141" s="397"/>
      <c r="J141" s="351"/>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35">
      <c r="G142" s="145"/>
      <c r="H142" s="397"/>
      <c r="J142" s="351"/>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3">
      <c r="G143" s="145"/>
      <c r="H143" s="397"/>
      <c r="J143" s="351"/>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3">
      <c r="G144" s="145"/>
      <c r="H144" s="397"/>
      <c r="J144" s="351"/>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35">
      <c r="G145" s="145"/>
      <c r="H145" s="397"/>
      <c r="J145" s="351"/>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3">
      <c r="G146" s="145"/>
      <c r="H146" s="397"/>
      <c r="J146" s="351"/>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3">
      <c r="G147" s="145"/>
      <c r="H147" s="397"/>
      <c r="J147" s="351"/>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35">
      <c r="G148" s="145"/>
      <c r="H148" s="397"/>
      <c r="J148" s="351"/>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3">
      <c r="G149" s="145"/>
      <c r="H149" s="397"/>
      <c r="J149" s="351"/>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3">
      <c r="G150" s="145"/>
      <c r="H150" s="397"/>
      <c r="J150" s="351"/>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35">
      <c r="G151" s="145"/>
      <c r="H151" s="397"/>
      <c r="J151" s="351"/>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3">
      <c r="G152" s="145"/>
      <c r="H152" s="397"/>
      <c r="J152" s="351"/>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3">
      <c r="G153" s="145"/>
      <c r="H153" s="397"/>
      <c r="J153" s="351"/>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35">
      <c r="G154" s="145"/>
      <c r="H154" s="397"/>
      <c r="J154" s="351"/>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3">
      <c r="G155" s="145"/>
      <c r="H155" s="397"/>
      <c r="J155" s="351"/>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3">
      <c r="G156" s="145"/>
      <c r="H156" s="397"/>
      <c r="J156" s="351"/>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35">
      <c r="G157" s="145"/>
      <c r="H157" s="397"/>
      <c r="J157" s="351"/>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3">
      <c r="G158" s="145"/>
      <c r="H158" s="397"/>
      <c r="J158" s="351"/>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3">
      <c r="G159" s="145"/>
      <c r="H159" s="397"/>
      <c r="J159" s="351"/>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35">
      <c r="G160" s="145"/>
      <c r="H160" s="397"/>
      <c r="J160" s="351"/>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3">
      <c r="G161" s="145"/>
      <c r="H161" s="397"/>
      <c r="J161" s="351"/>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3">
      <c r="G162" s="145"/>
      <c r="H162" s="397"/>
      <c r="J162" s="351"/>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35">
      <c r="G163" s="145"/>
      <c r="H163" s="397"/>
      <c r="J163" s="351"/>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3">
      <c r="G164" s="145"/>
      <c r="H164" s="397"/>
      <c r="J164" s="351"/>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3">
      <c r="G165" s="145"/>
      <c r="H165" s="397"/>
      <c r="J165" s="351"/>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35">
      <c r="G166" s="145"/>
      <c r="H166" s="397"/>
      <c r="J166" s="351"/>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3">
      <c r="G167" s="145"/>
      <c r="H167" s="397"/>
      <c r="J167" s="351"/>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3">
      <c r="G168" s="145"/>
      <c r="H168" s="397"/>
      <c r="J168" s="351"/>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3">
      <c r="G169" s="145"/>
      <c r="H169" s="397"/>
      <c r="J169" s="398"/>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3">
      <c r="G170" s="145"/>
      <c r="H170" s="397"/>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25">
      <c r="G171" s="145"/>
      <c r="H171" s="397"/>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3">
      <c r="G172" s="145"/>
      <c r="H172" s="397"/>
      <c r="J172" s="350"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3">
      <c r="G173" s="145"/>
      <c r="H173" s="397"/>
      <c r="J173" s="351"/>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35">
      <c r="G174" s="145"/>
      <c r="H174" s="397"/>
      <c r="J174" s="351"/>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3">
      <c r="G175" s="145"/>
      <c r="H175" s="397"/>
      <c r="J175" s="351"/>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3">
      <c r="G176" s="145"/>
      <c r="H176" s="397"/>
      <c r="J176" s="351"/>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35">
      <c r="G177" s="145"/>
      <c r="H177" s="397"/>
      <c r="J177" s="351"/>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3">
      <c r="G178" s="145"/>
      <c r="H178" s="397"/>
      <c r="J178" s="351"/>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3">
      <c r="G179" s="145"/>
      <c r="H179" s="397"/>
      <c r="J179" s="351"/>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35">
      <c r="G180" s="145"/>
      <c r="H180" s="397"/>
      <c r="J180" s="351"/>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3">
      <c r="G181" s="145"/>
      <c r="H181" s="397"/>
      <c r="J181" s="351"/>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3">
      <c r="G182" s="145"/>
      <c r="H182" s="397"/>
      <c r="J182" s="351"/>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35">
      <c r="G183" s="145"/>
      <c r="H183" s="397"/>
      <c r="J183" s="351"/>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3">
      <c r="G184" s="145"/>
      <c r="H184" s="397"/>
      <c r="J184" s="351"/>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3">
      <c r="G185" s="145"/>
      <c r="H185" s="397"/>
      <c r="J185" s="351"/>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35">
      <c r="G186" s="145"/>
      <c r="H186" s="397"/>
      <c r="J186" s="351"/>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3">
      <c r="G187" s="145"/>
      <c r="H187" s="397"/>
      <c r="J187" s="351"/>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3">
      <c r="G188" s="145"/>
      <c r="H188" s="397"/>
      <c r="J188" s="351"/>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35">
      <c r="G189" s="145"/>
      <c r="H189" s="397"/>
      <c r="J189" s="351"/>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3">
      <c r="G190" s="145"/>
      <c r="H190" s="397"/>
      <c r="J190" s="351"/>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3">
      <c r="G191" s="145"/>
      <c r="H191" s="397"/>
      <c r="J191" s="351"/>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35">
      <c r="G192" s="145"/>
      <c r="H192" s="397"/>
      <c r="J192" s="351"/>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3">
      <c r="G193" s="145"/>
      <c r="H193" s="397"/>
      <c r="J193" s="351"/>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3">
      <c r="G194" s="145"/>
      <c r="H194" s="397"/>
      <c r="J194" s="351"/>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35">
      <c r="G195" s="145"/>
      <c r="H195" s="397"/>
      <c r="J195" s="351"/>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3">
      <c r="G196" s="145"/>
      <c r="H196" s="397"/>
      <c r="J196" s="351"/>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3">
      <c r="G197" s="145"/>
      <c r="H197" s="397"/>
      <c r="J197" s="351"/>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35">
      <c r="G198" s="145"/>
      <c r="H198" s="397"/>
      <c r="J198" s="351"/>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3">
      <c r="G199" s="145"/>
      <c r="H199" s="397"/>
      <c r="J199" s="351"/>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3">
      <c r="G200" s="145"/>
      <c r="H200" s="397"/>
      <c r="J200" s="351"/>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3">
      <c r="G201" s="145"/>
      <c r="H201" s="397"/>
      <c r="J201" s="398"/>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3">
      <c r="G202" s="145"/>
      <c r="H202" s="397"/>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3">
      <c r="G203" s="145"/>
      <c r="H203" s="397"/>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3">
      <c r="G204" s="145"/>
      <c r="H204" s="397"/>
      <c r="J204" s="350"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3">
      <c r="G205" s="145"/>
      <c r="H205" s="397"/>
      <c r="J205" s="351"/>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35">
      <c r="G206" s="145"/>
      <c r="H206" s="397"/>
      <c r="J206" s="351"/>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3">
      <c r="G207" s="145"/>
      <c r="H207" s="397"/>
      <c r="J207" s="351"/>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3">
      <c r="G208" s="145"/>
      <c r="H208" s="397"/>
      <c r="J208" s="351"/>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35">
      <c r="G209" s="145"/>
      <c r="H209" s="397"/>
      <c r="J209" s="351"/>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3">
      <c r="G210" s="145"/>
      <c r="H210" s="397"/>
      <c r="J210" s="351"/>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3">
      <c r="G211" s="145"/>
      <c r="H211" s="397"/>
      <c r="J211" s="351"/>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35">
      <c r="G212" s="145"/>
      <c r="H212" s="397"/>
      <c r="J212" s="351"/>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3">
      <c r="G213" s="145"/>
      <c r="H213" s="397"/>
      <c r="J213" s="351"/>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3">
      <c r="G214" s="145"/>
      <c r="H214" s="397"/>
      <c r="J214" s="351"/>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35">
      <c r="G215" s="145"/>
      <c r="H215" s="397"/>
      <c r="J215" s="351"/>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3">
      <c r="G216" s="145"/>
      <c r="H216" s="397"/>
      <c r="J216" s="351"/>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3">
      <c r="G217" s="145"/>
      <c r="H217" s="397"/>
      <c r="J217" s="351"/>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35">
      <c r="G218" s="145"/>
      <c r="H218" s="397"/>
      <c r="J218" s="351"/>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3">
      <c r="G219" s="145"/>
      <c r="H219" s="397"/>
      <c r="J219" s="351"/>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3">
      <c r="G220" s="145"/>
      <c r="H220" s="397"/>
      <c r="J220" s="351"/>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35">
      <c r="G221" s="145"/>
      <c r="H221" s="397"/>
      <c r="J221" s="351"/>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3">
      <c r="G222" s="145"/>
      <c r="H222" s="397"/>
      <c r="J222" s="351"/>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3">
      <c r="G223" s="145"/>
      <c r="H223" s="397"/>
      <c r="J223" s="351"/>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35">
      <c r="G224" s="145"/>
      <c r="H224" s="397"/>
      <c r="J224" s="351"/>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3">
      <c r="G225" s="145"/>
      <c r="H225" s="397"/>
      <c r="J225" s="351"/>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3">
      <c r="G226" s="145"/>
      <c r="H226" s="397"/>
      <c r="J226" s="351"/>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35">
      <c r="G227" s="145"/>
      <c r="H227" s="397"/>
      <c r="J227" s="351"/>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3">
      <c r="G228" s="145"/>
      <c r="H228" s="397"/>
      <c r="J228" s="351"/>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3">
      <c r="G229" s="145"/>
      <c r="H229" s="397"/>
      <c r="J229" s="351"/>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35">
      <c r="G230" s="145"/>
      <c r="H230" s="397"/>
      <c r="J230" s="351"/>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3">
      <c r="G231" s="145"/>
      <c r="H231" s="397"/>
      <c r="J231" s="351"/>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3">
      <c r="G232" s="145"/>
      <c r="H232" s="397"/>
      <c r="J232" s="351"/>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35">
      <c r="G233" s="145"/>
      <c r="H233" s="397"/>
      <c r="J233" s="398"/>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3">
      <c r="G234" s="145"/>
      <c r="H234" s="397"/>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3">
      <c r="G235" s="145"/>
      <c r="H235" s="397"/>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3">
      <c r="G236" s="145"/>
      <c r="H236" s="397"/>
      <c r="J236" s="350"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3">
      <c r="G237" s="145"/>
      <c r="H237" s="397"/>
      <c r="J237" s="351"/>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35">
      <c r="G238" s="145"/>
      <c r="H238" s="397"/>
      <c r="J238" s="351"/>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3">
      <c r="G239" s="145"/>
      <c r="H239" s="397"/>
      <c r="J239" s="351"/>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3">
      <c r="G240" s="145"/>
      <c r="H240" s="397"/>
      <c r="J240" s="351"/>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35">
      <c r="G241" s="145"/>
      <c r="H241" s="397"/>
      <c r="J241" s="351"/>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3">
      <c r="G242" s="145"/>
      <c r="H242" s="397"/>
      <c r="J242" s="351"/>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3">
      <c r="G243" s="145"/>
      <c r="H243" s="397"/>
      <c r="J243" s="351"/>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35">
      <c r="G244" s="145"/>
      <c r="H244" s="397"/>
      <c r="J244" s="351"/>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3">
      <c r="G245" s="145"/>
      <c r="H245" s="397"/>
      <c r="J245" s="351"/>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3">
      <c r="G246" s="145"/>
      <c r="H246" s="397"/>
      <c r="J246" s="351"/>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35">
      <c r="G247" s="145"/>
      <c r="H247" s="397"/>
      <c r="J247" s="351"/>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3">
      <c r="G248" s="145"/>
      <c r="H248" s="397"/>
      <c r="J248" s="351"/>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3">
      <c r="G249" s="145"/>
      <c r="H249" s="397"/>
      <c r="J249" s="351"/>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35">
      <c r="G250" s="145"/>
      <c r="H250" s="397"/>
      <c r="J250" s="351"/>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3">
      <c r="G251" s="145"/>
      <c r="H251" s="397"/>
      <c r="J251" s="351"/>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3">
      <c r="G252" s="145"/>
      <c r="H252" s="397"/>
      <c r="J252" s="351"/>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35">
      <c r="G253" s="145"/>
      <c r="H253" s="397"/>
      <c r="J253" s="351"/>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3">
      <c r="G254" s="145"/>
      <c r="H254" s="397"/>
      <c r="J254" s="351"/>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3">
      <c r="G255" s="145"/>
      <c r="H255" s="397"/>
      <c r="J255" s="351"/>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35">
      <c r="G256" s="145"/>
      <c r="H256" s="397"/>
      <c r="J256" s="351"/>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3">
      <c r="G257" s="145"/>
      <c r="H257" s="397"/>
      <c r="J257" s="351"/>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3">
      <c r="G258" s="145"/>
      <c r="H258" s="397"/>
      <c r="J258" s="351"/>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35">
      <c r="G259" s="145"/>
      <c r="H259" s="397"/>
      <c r="J259" s="351"/>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3">
      <c r="G260" s="145"/>
      <c r="H260" s="397"/>
      <c r="J260" s="351"/>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3">
      <c r="G261" s="145"/>
      <c r="H261" s="397"/>
      <c r="J261" s="351"/>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35">
      <c r="G262" s="145"/>
      <c r="H262" s="397"/>
      <c r="J262" s="351"/>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3">
      <c r="G263" s="145"/>
      <c r="H263" s="397"/>
      <c r="J263" s="351"/>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3">
      <c r="G264" s="145"/>
      <c r="H264" s="397"/>
      <c r="J264" s="351"/>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35">
      <c r="G265" s="145"/>
      <c r="H265" s="397"/>
      <c r="J265" s="398"/>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3">
      <c r="G266" s="145"/>
      <c r="H266" s="397"/>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25">
      <c r="G267" s="145"/>
      <c r="H267" s="397"/>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3">
      <c r="G268" s="145"/>
      <c r="H268" s="397"/>
      <c r="J268" s="350"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3">
      <c r="G269" s="145"/>
      <c r="H269" s="397"/>
      <c r="J269" s="351"/>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35">
      <c r="G270" s="145"/>
      <c r="H270" s="397"/>
      <c r="J270" s="351"/>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3">
      <c r="G271" s="145"/>
      <c r="H271" s="397"/>
      <c r="J271" s="351"/>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3">
      <c r="G272" s="145"/>
      <c r="H272" s="397"/>
      <c r="J272" s="351"/>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35">
      <c r="G273" s="145"/>
      <c r="H273" s="397"/>
      <c r="J273" s="351"/>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3">
      <c r="G274" s="145"/>
      <c r="H274" s="397"/>
      <c r="J274" s="351"/>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3">
      <c r="G275" s="145"/>
      <c r="H275" s="397"/>
      <c r="J275" s="351"/>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35">
      <c r="G276" s="145"/>
      <c r="H276" s="397"/>
      <c r="J276" s="351"/>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3">
      <c r="G277" s="145"/>
      <c r="H277" s="397"/>
      <c r="J277" s="351"/>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3">
      <c r="G278" s="145"/>
      <c r="H278" s="397"/>
      <c r="J278" s="351"/>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35">
      <c r="G279" s="145"/>
      <c r="H279" s="397"/>
      <c r="J279" s="351"/>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3">
      <c r="G280" s="145"/>
      <c r="H280" s="397"/>
      <c r="J280" s="351"/>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3">
      <c r="G281" s="145"/>
      <c r="H281" s="397"/>
      <c r="J281" s="351"/>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35">
      <c r="G282" s="145"/>
      <c r="H282" s="397"/>
      <c r="J282" s="351"/>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3">
      <c r="G283" s="145"/>
      <c r="H283" s="397"/>
      <c r="J283" s="351"/>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3">
      <c r="G284" s="145"/>
      <c r="H284" s="397"/>
      <c r="J284" s="351"/>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35">
      <c r="G285" s="145"/>
      <c r="H285" s="397"/>
      <c r="J285" s="351"/>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3">
      <c r="G286" s="145"/>
      <c r="H286" s="397"/>
      <c r="J286" s="351"/>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3">
      <c r="G287" s="145"/>
      <c r="H287" s="397"/>
      <c r="J287" s="351"/>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35">
      <c r="G288" s="145"/>
      <c r="H288" s="397"/>
      <c r="J288" s="351"/>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3">
      <c r="G289" s="145"/>
      <c r="H289" s="397"/>
      <c r="J289" s="351"/>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3">
      <c r="G290" s="145"/>
      <c r="H290" s="397"/>
      <c r="J290" s="351"/>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35">
      <c r="G291" s="145"/>
      <c r="H291" s="397"/>
      <c r="J291" s="351"/>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3">
      <c r="G292" s="145"/>
      <c r="H292" s="397"/>
      <c r="J292" s="351"/>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3">
      <c r="G293" s="145"/>
      <c r="H293" s="397"/>
      <c r="J293" s="351"/>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35">
      <c r="G294" s="145"/>
      <c r="H294" s="397"/>
      <c r="J294" s="351"/>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3">
      <c r="G295" s="145"/>
      <c r="H295" s="397"/>
      <c r="J295" s="351"/>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3">
      <c r="G296" s="145"/>
      <c r="H296" s="397"/>
      <c r="J296" s="351"/>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3">
      <c r="G297" s="145"/>
      <c r="H297" s="397"/>
      <c r="J297" s="398"/>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3">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25">
      <c r="G299" s="145"/>
      <c r="H299" s="238"/>
      <c r="I299" s="238"/>
    </row>
    <row r="300" spans="7:42" ht="14.25" customHeight="1" x14ac:dyDescent="0.25">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3">
      <c r="G301" s="145"/>
      <c r="H301" s="464" t="s">
        <v>984</v>
      </c>
      <c r="J301" s="350"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3">
      <c r="G302" s="145"/>
      <c r="H302" s="464"/>
      <c r="J302" s="351"/>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35">
      <c r="G303" s="145"/>
      <c r="H303" s="464"/>
      <c r="J303" s="351"/>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3">
      <c r="G304" s="145"/>
      <c r="H304" s="464"/>
      <c r="J304" s="351"/>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3">
      <c r="G305" s="145"/>
      <c r="H305" s="464"/>
      <c r="J305" s="351"/>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35">
      <c r="G306" s="145"/>
      <c r="H306" s="464"/>
      <c r="J306" s="351"/>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3">
      <c r="G307" s="145"/>
      <c r="H307" s="464"/>
      <c r="J307" s="351"/>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3">
      <c r="G308" s="145"/>
      <c r="H308" s="464"/>
      <c r="J308" s="351"/>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35">
      <c r="G309" s="145"/>
      <c r="H309" s="464"/>
      <c r="J309" s="351"/>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3">
      <c r="G310" s="145"/>
      <c r="H310" s="464"/>
      <c r="J310" s="351"/>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3">
      <c r="G311" s="145"/>
      <c r="H311" s="464"/>
      <c r="J311" s="351"/>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35">
      <c r="G312" s="145"/>
      <c r="H312" s="464"/>
      <c r="J312" s="351"/>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3">
      <c r="G313" s="145"/>
      <c r="H313" s="464"/>
      <c r="J313" s="351"/>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3">
      <c r="G314" s="145"/>
      <c r="H314" s="464"/>
      <c r="J314" s="351"/>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35">
      <c r="G315" s="145"/>
      <c r="H315" s="464"/>
      <c r="J315" s="351"/>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3">
      <c r="G316" s="145"/>
      <c r="H316" s="464"/>
      <c r="J316" s="351"/>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3">
      <c r="G317" s="145"/>
      <c r="H317" s="464"/>
      <c r="J317" s="351"/>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35">
      <c r="G318" s="145"/>
      <c r="H318" s="464"/>
      <c r="J318" s="351"/>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3">
      <c r="G319" s="145"/>
      <c r="H319" s="464"/>
      <c r="J319" s="351"/>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3">
      <c r="G320" s="145"/>
      <c r="H320" s="464"/>
      <c r="J320" s="351"/>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35">
      <c r="G321" s="145"/>
      <c r="H321" s="464"/>
      <c r="J321" s="351"/>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3">
      <c r="G322" s="145"/>
      <c r="H322" s="464"/>
      <c r="J322" s="351"/>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3">
      <c r="G323" s="145"/>
      <c r="H323" s="464"/>
      <c r="J323" s="351"/>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35">
      <c r="G324" s="145"/>
      <c r="H324" s="464"/>
      <c r="J324" s="351"/>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3">
      <c r="G325" s="145"/>
      <c r="H325" s="464"/>
      <c r="J325" s="351"/>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3">
      <c r="G326" s="145"/>
      <c r="H326" s="464"/>
      <c r="J326" s="351"/>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35">
      <c r="G327" s="145"/>
      <c r="H327" s="464"/>
      <c r="J327" s="351"/>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3">
      <c r="G328" s="145"/>
      <c r="H328" s="464"/>
      <c r="J328" s="351"/>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3">
      <c r="G329" s="145"/>
      <c r="H329" s="464"/>
      <c r="J329" s="351"/>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3">
      <c r="G330" s="145"/>
      <c r="H330" s="464"/>
      <c r="J330" s="398"/>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3">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25">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3">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3">
      <c r="G334" s="145"/>
      <c r="H334" s="413" t="s">
        <v>986</v>
      </c>
      <c r="J334" s="350"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3">
      <c r="G335" s="145"/>
      <c r="H335" s="413"/>
      <c r="J335" s="351"/>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35">
      <c r="G336" s="145"/>
      <c r="H336" s="413"/>
      <c r="J336" s="351"/>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3">
      <c r="G337" s="145"/>
      <c r="H337" s="413"/>
      <c r="J337" s="351"/>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3">
      <c r="G338" s="145"/>
      <c r="H338" s="413"/>
      <c r="J338" s="351"/>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35">
      <c r="G339" s="145"/>
      <c r="H339" s="413"/>
      <c r="J339" s="351"/>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3">
      <c r="G340" s="145"/>
      <c r="H340" s="413"/>
      <c r="J340" s="351"/>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3">
      <c r="G341" s="145"/>
      <c r="H341" s="413"/>
      <c r="J341" s="351"/>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35">
      <c r="G342" s="145"/>
      <c r="H342" s="413"/>
      <c r="J342" s="351"/>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3">
      <c r="G343" s="145"/>
      <c r="H343" s="413"/>
      <c r="J343" s="351"/>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3">
      <c r="G344" s="145"/>
      <c r="H344" s="413"/>
      <c r="J344" s="351"/>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35">
      <c r="G345" s="145"/>
      <c r="H345" s="413"/>
      <c r="J345" s="351"/>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3">
      <c r="G346" s="145"/>
      <c r="H346" s="413"/>
      <c r="J346" s="351"/>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3">
      <c r="G347" s="145"/>
      <c r="H347" s="413"/>
      <c r="J347" s="351"/>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35">
      <c r="G348" s="145"/>
      <c r="H348" s="413"/>
      <c r="J348" s="351"/>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3">
      <c r="G349" s="145"/>
      <c r="H349" s="413"/>
      <c r="J349" s="351"/>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3">
      <c r="G350" s="145"/>
      <c r="H350" s="413"/>
      <c r="J350" s="351"/>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35">
      <c r="G351" s="145"/>
      <c r="H351" s="413"/>
      <c r="J351" s="351"/>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3">
      <c r="G352" s="145"/>
      <c r="H352" s="413"/>
      <c r="J352" s="351"/>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3">
      <c r="G353" s="145"/>
      <c r="H353" s="413"/>
      <c r="J353" s="351"/>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35">
      <c r="G354" s="145"/>
      <c r="H354" s="413"/>
      <c r="J354" s="351"/>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3">
      <c r="G355" s="145"/>
      <c r="H355" s="413"/>
      <c r="J355" s="351"/>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3">
      <c r="G356" s="145"/>
      <c r="H356" s="413"/>
      <c r="J356" s="351"/>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35">
      <c r="G357" s="145"/>
      <c r="H357" s="413"/>
      <c r="J357" s="351"/>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3">
      <c r="G358" s="145"/>
      <c r="H358" s="413"/>
      <c r="J358" s="351"/>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3">
      <c r="G359" s="145"/>
      <c r="H359" s="413"/>
      <c r="J359" s="351"/>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35">
      <c r="G360" s="145"/>
      <c r="H360" s="413"/>
      <c r="J360" s="351"/>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3">
      <c r="G361" s="145"/>
      <c r="H361" s="413"/>
      <c r="J361" s="351"/>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3">
      <c r="G362" s="145"/>
      <c r="H362" s="413"/>
      <c r="J362" s="351"/>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3">
      <c r="G363" s="145"/>
      <c r="H363" s="413"/>
      <c r="J363" s="398"/>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3">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25">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25">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3">
      <c r="G367" s="145"/>
      <c r="H367" s="416" t="s">
        <v>988</v>
      </c>
      <c r="J367" s="350"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3">
      <c r="G368" s="145"/>
      <c r="H368" s="416"/>
      <c r="J368" s="351"/>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3">
      <c r="G369" s="145"/>
      <c r="H369" s="416"/>
      <c r="J369" s="351"/>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3">
      <c r="G370" s="145"/>
      <c r="H370" s="416"/>
      <c r="J370" s="351"/>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3">
      <c r="G371" s="145"/>
      <c r="H371" s="416"/>
      <c r="J371" s="351"/>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3">
      <c r="G372" s="145"/>
      <c r="H372" s="416"/>
      <c r="J372" s="351"/>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3">
      <c r="G373" s="145"/>
      <c r="H373" s="416"/>
      <c r="J373" s="351"/>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3">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3">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3">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3">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3">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3">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3">
      <c r="G380" s="145"/>
      <c r="H380" s="240"/>
      <c r="I380" s="246" t="s">
        <v>994</v>
      </c>
      <c r="J380" s="465"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25">
      <c r="G381" s="145"/>
      <c r="H381" s="240"/>
      <c r="I381" s="137">
        <v>0.2</v>
      </c>
      <c r="J381" s="465"/>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25">
      <c r="G382" s="145"/>
      <c r="H382" s="240"/>
      <c r="I382" s="137">
        <v>0.32</v>
      </c>
      <c r="J382" s="465"/>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25">
      <c r="G383" s="145"/>
      <c r="H383" s="240"/>
      <c r="I383" s="137">
        <v>0.192</v>
      </c>
      <c r="J383" s="465"/>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25">
      <c r="G384" s="145"/>
      <c r="H384" s="240"/>
      <c r="I384" s="137">
        <v>0.1152</v>
      </c>
      <c r="J384" s="465"/>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25">
      <c r="G385" s="145"/>
      <c r="H385" s="240"/>
      <c r="I385" s="137">
        <v>0.1152</v>
      </c>
      <c r="J385" s="465"/>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25">
      <c r="G386" s="145"/>
      <c r="H386" s="240"/>
      <c r="I386" s="137">
        <v>5.7599999999999998E-2</v>
      </c>
      <c r="J386" s="465"/>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3">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25">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25">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25">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25">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25">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25">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25">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25">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25">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25">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25">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25">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25">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25">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3">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3">
      <c r="G403" s="255"/>
      <c r="H403" s="240"/>
      <c r="J403" s="350"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3">
      <c r="F404" s="257"/>
      <c r="H404" s="240"/>
      <c r="J404" s="351"/>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3">
      <c r="F405" s="257"/>
      <c r="H405" s="240"/>
      <c r="J405" s="351"/>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3">
      <c r="F406" s="257"/>
      <c r="H406" s="240"/>
      <c r="J406" s="132"/>
    </row>
    <row r="407" spans="6:42" ht="14.25" customHeight="1" thickTop="1" thickBot="1" x14ac:dyDescent="0.3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3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3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3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3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3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3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3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3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3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3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3">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3">
      <c r="C420" s="143" t="s">
        <v>891</v>
      </c>
      <c r="G420" s="417" t="s">
        <v>1007</v>
      </c>
      <c r="H420" s="355"/>
      <c r="I420" s="355"/>
      <c r="J420" s="355"/>
      <c r="K420" s="355"/>
      <c r="L420" s="355"/>
      <c r="M420" s="355"/>
      <c r="N420" s="355"/>
      <c r="O420" s="355"/>
      <c r="P420" s="355"/>
      <c r="Q420" s="355"/>
      <c r="R420" s="355"/>
      <c r="S420" s="355"/>
      <c r="T420" s="355"/>
      <c r="U420" s="355"/>
      <c r="V420" s="144"/>
      <c r="W420" s="144"/>
      <c r="X420" s="144"/>
      <c r="Y420" s="144"/>
      <c r="Z420" s="144"/>
      <c r="AA420" s="144"/>
      <c r="AB420" s="144"/>
    </row>
    <row r="422" spans="3:42" ht="14.25" customHeight="1" x14ac:dyDescent="0.25">
      <c r="H422" s="466" t="s">
        <v>1008</v>
      </c>
      <c r="I422" s="467"/>
      <c r="J422" s="467"/>
      <c r="K422" s="467"/>
      <c r="L422" s="467"/>
      <c r="M422" s="467"/>
      <c r="N422" s="468" t="s">
        <v>1009</v>
      </c>
      <c r="O422" s="469"/>
      <c r="P422" s="469"/>
      <c r="Q422" s="469"/>
      <c r="R422" s="470"/>
      <c r="S422" s="260" t="s">
        <v>1010</v>
      </c>
      <c r="T422" s="260" t="s">
        <v>1011</v>
      </c>
      <c r="U422" s="261"/>
      <c r="V422" s="261"/>
      <c r="W422" s="261"/>
      <c r="X422" s="261"/>
      <c r="Y422" s="261"/>
      <c r="Z422" s="261"/>
      <c r="AA422" s="261"/>
      <c r="AB422" s="262"/>
    </row>
    <row r="423" spans="3:42" ht="14.25" customHeight="1" x14ac:dyDescent="0.35">
      <c r="H423" s="462" t="s">
        <v>1012</v>
      </c>
      <c r="I423" s="424"/>
      <c r="J423" s="424"/>
      <c r="K423" s="424"/>
      <c r="L423" s="424"/>
      <c r="M423" s="424"/>
      <c r="N423" s="463" t="s">
        <v>1013</v>
      </c>
      <c r="O423" s="432"/>
      <c r="P423" s="432"/>
      <c r="Q423" s="432"/>
      <c r="R423" s="432"/>
      <c r="S423" s="264"/>
      <c r="T423" s="264"/>
      <c r="U423" s="265"/>
      <c r="V423" s="265"/>
      <c r="W423" s="265"/>
      <c r="X423" s="265"/>
      <c r="Y423" s="265"/>
      <c r="Z423" s="265"/>
      <c r="AA423" s="265"/>
      <c r="AB423" s="266"/>
    </row>
    <row r="424" spans="3:42" ht="14.25" customHeight="1" x14ac:dyDescent="0.35">
      <c r="H424" s="462" t="s">
        <v>977</v>
      </c>
      <c r="I424" s="424"/>
      <c r="J424" s="424"/>
      <c r="K424" s="424"/>
      <c r="L424" s="424"/>
      <c r="M424" s="424"/>
      <c r="N424" s="463" t="s">
        <v>1014</v>
      </c>
      <c r="O424" s="432"/>
      <c r="P424" s="432"/>
      <c r="Q424" s="432"/>
      <c r="R424" s="432"/>
      <c r="S424" s="264"/>
      <c r="T424" s="264"/>
      <c r="U424" s="265"/>
      <c r="V424" s="265"/>
      <c r="W424" s="265"/>
      <c r="X424" s="265"/>
      <c r="Y424" s="265"/>
      <c r="Z424" s="265"/>
      <c r="AA424" s="265"/>
      <c r="AB424" s="266"/>
    </row>
    <row r="425" spans="3:42" ht="14.25" customHeight="1" x14ac:dyDescent="0.35">
      <c r="H425" s="462" t="s">
        <v>981</v>
      </c>
      <c r="I425" s="424"/>
      <c r="J425" s="424"/>
      <c r="K425" s="424"/>
      <c r="L425" s="424"/>
      <c r="M425" s="424"/>
      <c r="N425" s="463" t="s">
        <v>1015</v>
      </c>
      <c r="O425" s="432"/>
      <c r="P425" s="432"/>
      <c r="Q425" s="432"/>
      <c r="R425" s="432"/>
      <c r="S425" s="264"/>
      <c r="T425" s="264"/>
      <c r="U425" s="265"/>
      <c r="V425" s="265"/>
      <c r="W425" s="265"/>
      <c r="X425" s="265"/>
      <c r="Y425" s="265"/>
      <c r="Z425" s="265"/>
      <c r="AA425" s="265"/>
      <c r="AB425" s="266"/>
    </row>
    <row r="426" spans="3:42" ht="14.25" customHeight="1" x14ac:dyDescent="0.35">
      <c r="H426" s="462" t="s">
        <v>1016</v>
      </c>
      <c r="I426" s="424"/>
      <c r="J426" s="424"/>
      <c r="K426" s="424"/>
      <c r="L426" s="424"/>
      <c r="M426" s="424"/>
      <c r="N426" s="463" t="s">
        <v>1015</v>
      </c>
      <c r="O426" s="432"/>
      <c r="P426" s="432"/>
      <c r="Q426" s="432"/>
      <c r="R426" s="432"/>
      <c r="S426" s="267"/>
      <c r="T426" s="267"/>
      <c r="U426"/>
      <c r="V426"/>
      <c r="W426"/>
      <c r="X426"/>
      <c r="Y426"/>
      <c r="Z426"/>
      <c r="AA426"/>
      <c r="AB426"/>
    </row>
    <row r="427" spans="3:42" ht="14.25" customHeight="1" x14ac:dyDescent="0.25">
      <c r="H427" s="462" t="s">
        <v>1017</v>
      </c>
      <c r="I427" s="424"/>
      <c r="J427" s="424"/>
      <c r="K427" s="424"/>
      <c r="L427" s="424"/>
      <c r="M427" s="424"/>
      <c r="N427" s="471" t="s">
        <v>1018</v>
      </c>
      <c r="O427" s="472"/>
      <c r="P427" s="472"/>
      <c r="Q427" s="472"/>
      <c r="R427" s="472"/>
      <c r="S427" s="268"/>
      <c r="T427" s="268"/>
      <c r="U427" s="261"/>
      <c r="V427" s="261"/>
      <c r="W427" s="261"/>
      <c r="X427" s="261"/>
      <c r="Y427" s="261"/>
      <c r="Z427" s="261"/>
      <c r="AA427" s="261"/>
      <c r="AB427" s="262"/>
    </row>
    <row r="428" spans="3:42" ht="14.25" customHeight="1" x14ac:dyDescent="0.25">
      <c r="H428" s="462" t="s">
        <v>1019</v>
      </c>
      <c r="I428" s="424"/>
      <c r="J428" s="424"/>
      <c r="K428" s="424"/>
      <c r="L428" s="424"/>
      <c r="M428" s="424"/>
      <c r="N428" s="471" t="s">
        <v>1018</v>
      </c>
      <c r="O428" s="472"/>
      <c r="P428" s="472"/>
      <c r="Q428" s="472"/>
      <c r="R428" s="472"/>
      <c r="S428" s="268"/>
      <c r="T428" s="268"/>
      <c r="U428" s="261"/>
      <c r="V428" s="261"/>
      <c r="W428" s="261"/>
      <c r="X428" s="261"/>
      <c r="Y428" s="261"/>
      <c r="Z428" s="261"/>
      <c r="AA428" s="261"/>
      <c r="AB428" s="262"/>
    </row>
    <row r="429" spans="3:42" ht="14.25" customHeight="1" x14ac:dyDescent="0.25">
      <c r="H429" s="473"/>
      <c r="I429" s="473"/>
      <c r="J429" s="473"/>
      <c r="K429" s="473"/>
      <c r="L429" s="473"/>
      <c r="M429" s="473"/>
      <c r="O429" s="261"/>
      <c r="P429" s="261"/>
      <c r="Q429" s="261"/>
      <c r="R429" s="261"/>
      <c r="S429" s="261"/>
      <c r="T429" s="261"/>
      <c r="U429" s="261"/>
      <c r="V429" s="261"/>
      <c r="W429" s="261"/>
      <c r="X429" s="261"/>
      <c r="Y429" s="261"/>
      <c r="Z429" s="261"/>
      <c r="AA429" s="261"/>
      <c r="AB429" s="262"/>
    </row>
    <row r="430" spans="3:42" ht="14.25" customHeight="1" x14ac:dyDescent="0.25">
      <c r="H430" s="466" t="s">
        <v>1020</v>
      </c>
      <c r="I430" s="467"/>
      <c r="J430" s="467"/>
      <c r="K430" s="467"/>
      <c r="L430" s="467"/>
      <c r="M430" s="467"/>
      <c r="N430" s="468" t="s">
        <v>1009</v>
      </c>
      <c r="O430" s="469"/>
      <c r="P430" s="469"/>
      <c r="Q430" s="469"/>
      <c r="R430" s="470"/>
      <c r="S430" s="260" t="s">
        <v>1010</v>
      </c>
      <c r="T430" s="260" t="s">
        <v>1011</v>
      </c>
      <c r="U430" s="261"/>
      <c r="V430" s="261"/>
      <c r="W430" s="261"/>
      <c r="X430" s="261"/>
      <c r="Y430" s="261"/>
      <c r="Z430" s="261"/>
      <c r="AA430" s="261"/>
      <c r="AB430" s="262"/>
    </row>
    <row r="431" spans="3:42" ht="14.25" customHeight="1" x14ac:dyDescent="0.35">
      <c r="H431" s="462" t="s">
        <v>977</v>
      </c>
      <c r="I431" s="424"/>
      <c r="J431" s="424"/>
      <c r="K431" s="424"/>
      <c r="L431" s="424"/>
      <c r="M431" s="425"/>
      <c r="N431" s="463" t="s">
        <v>1014</v>
      </c>
      <c r="O431" s="432"/>
      <c r="P431" s="432"/>
      <c r="Q431" s="432"/>
      <c r="R431" s="432"/>
      <c r="S431" s="264"/>
      <c r="T431" s="264"/>
      <c r="U431" s="265"/>
      <c r="V431" s="265"/>
      <c r="W431" s="265"/>
      <c r="X431" s="265"/>
      <c r="Y431" s="265"/>
      <c r="Z431" s="265"/>
      <c r="AA431" s="265"/>
      <c r="AB431" s="266"/>
    </row>
    <row r="432" spans="3:42" ht="14.25" customHeight="1" x14ac:dyDescent="0.35">
      <c r="H432" s="462" t="s">
        <v>981</v>
      </c>
      <c r="I432" s="424"/>
      <c r="J432" s="424"/>
      <c r="K432" s="424"/>
      <c r="L432" s="424"/>
      <c r="M432" s="425"/>
      <c r="N432" s="263" t="s">
        <v>1021</v>
      </c>
      <c r="Q432" s="269" t="s">
        <v>1022</v>
      </c>
      <c r="R432" s="261"/>
      <c r="S432" s="268"/>
      <c r="T432" s="268"/>
      <c r="U432" s="261"/>
      <c r="V432" s="261"/>
      <c r="W432" s="261"/>
      <c r="X432" s="261"/>
      <c r="Y432" s="261"/>
      <c r="Z432" s="261"/>
      <c r="AA432" s="261"/>
      <c r="AB432" s="262"/>
    </row>
    <row r="433" spans="8:28" ht="14.25" customHeight="1" x14ac:dyDescent="0.35">
      <c r="H433" s="444" t="s">
        <v>1023</v>
      </c>
      <c r="I433" s="445"/>
      <c r="J433" s="445"/>
      <c r="K433" s="445"/>
      <c r="L433" s="445"/>
      <c r="M433" s="446"/>
      <c r="N433" s="270"/>
      <c r="O433" s="271"/>
      <c r="P433" s="271"/>
      <c r="Q433" s="261"/>
      <c r="R433" s="262"/>
      <c r="S433" s="261"/>
      <c r="T433" s="268"/>
      <c r="U433" s="261"/>
      <c r="V433" s="261"/>
      <c r="W433" s="261"/>
      <c r="X433" s="261"/>
      <c r="Y433" s="261"/>
      <c r="Z433" s="261"/>
      <c r="AA433" s="261"/>
      <c r="AB433" s="262"/>
    </row>
    <row r="434" spans="8:28" ht="14.25" customHeight="1" x14ac:dyDescent="0.35">
      <c r="H434" s="462" t="s">
        <v>1016</v>
      </c>
      <c r="I434" s="424"/>
      <c r="J434" s="424"/>
      <c r="K434" s="424"/>
      <c r="L434" s="424"/>
      <c r="M434" s="425"/>
      <c r="N434" s="463" t="s">
        <v>1024</v>
      </c>
      <c r="O434" s="432"/>
      <c r="P434" s="432"/>
      <c r="Q434" s="432"/>
      <c r="R434" s="432"/>
      <c r="S434" s="264"/>
      <c r="T434" s="264"/>
      <c r="U434" s="265"/>
      <c r="V434" s="265"/>
      <c r="W434" s="265"/>
      <c r="X434" s="265"/>
      <c r="Y434" s="265"/>
      <c r="Z434" s="265"/>
      <c r="AA434" s="265"/>
      <c r="AB434" s="266"/>
    </row>
    <row r="435" spans="8:28" ht="14.25" customHeight="1" x14ac:dyDescent="0.25">
      <c r="H435" s="462" t="s">
        <v>1017</v>
      </c>
      <c r="I435" s="424"/>
      <c r="J435" s="424"/>
      <c r="K435" s="424"/>
      <c r="L435" s="424"/>
      <c r="M435" s="425"/>
      <c r="N435" s="471" t="s">
        <v>1018</v>
      </c>
      <c r="O435" s="472"/>
      <c r="P435" s="472"/>
      <c r="Q435" s="472"/>
      <c r="R435" s="472"/>
      <c r="S435" s="268"/>
      <c r="T435" s="268"/>
      <c r="U435" s="261"/>
      <c r="V435" s="261"/>
      <c r="W435" s="261"/>
      <c r="X435" s="261"/>
      <c r="Y435" s="261"/>
      <c r="Z435" s="261"/>
      <c r="AA435" s="261"/>
      <c r="AB435" s="262"/>
    </row>
    <row r="436" spans="8:28" ht="14.25" customHeight="1" x14ac:dyDescent="0.25">
      <c r="H436" s="462" t="s">
        <v>1025</v>
      </c>
      <c r="I436" s="424"/>
      <c r="J436" s="424"/>
      <c r="K436" s="424"/>
      <c r="L436" s="424"/>
      <c r="M436" s="425"/>
      <c r="N436" s="471" t="s">
        <v>1018</v>
      </c>
      <c r="O436" s="472"/>
      <c r="P436" s="472"/>
      <c r="Q436" s="472"/>
      <c r="R436" s="472"/>
      <c r="S436" s="268"/>
      <c r="T436" s="268"/>
      <c r="U436" s="261"/>
      <c r="V436" s="261"/>
      <c r="W436" s="261"/>
      <c r="X436" s="261"/>
      <c r="Y436" s="261"/>
      <c r="Z436" s="261"/>
      <c r="AA436" s="261"/>
      <c r="AB436" s="262"/>
    </row>
    <row r="437" spans="8:28" ht="14.25" customHeight="1" x14ac:dyDescent="0.25">
      <c r="H437" s="462" t="s">
        <v>1019</v>
      </c>
      <c r="I437" s="424"/>
      <c r="J437" s="424"/>
      <c r="K437" s="424"/>
      <c r="L437" s="424"/>
      <c r="M437" s="425"/>
      <c r="N437" s="471" t="s">
        <v>1018</v>
      </c>
      <c r="O437" s="472"/>
      <c r="P437" s="472"/>
      <c r="Q437" s="472"/>
      <c r="R437" s="472"/>
      <c r="S437" s="268"/>
      <c r="T437" s="268"/>
      <c r="U437" s="261"/>
      <c r="V437" s="261"/>
      <c r="W437" s="261"/>
      <c r="X437" s="261"/>
      <c r="Y437" s="261"/>
      <c r="Z437" s="261"/>
      <c r="AA437" s="261"/>
      <c r="AB437" s="262"/>
    </row>
    <row r="438" spans="8:28" ht="14.25" customHeight="1" x14ac:dyDescent="0.25">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5" x14ac:dyDescent="0.3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3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3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3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3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3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3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3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3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3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3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3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3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3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3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3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3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3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3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3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3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 x14ac:dyDescent="0.3"/>
  <cols>
    <col min="1" max="1" width="21.26953125" style="37" bestFit="1" customWidth="1"/>
    <col min="2" max="2" width="46.7265625" style="37" customWidth="1"/>
    <col min="3" max="16384" width="8.7265625" style="37"/>
  </cols>
  <sheetData>
    <row r="1" spans="1:33" ht="15" customHeight="1" thickBot="1" x14ac:dyDescent="0.3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494</v>
      </c>
      <c r="D3" s="55" t="s">
        <v>622</v>
      </c>
      <c r="E3" s="55"/>
      <c r="F3" s="55"/>
      <c r="G3" s="55"/>
    </row>
    <row r="4" spans="1:33" ht="15" customHeight="1" x14ac:dyDescent="0.3">
      <c r="C4" s="55" t="s">
        <v>495</v>
      </c>
      <c r="D4" s="55" t="s">
        <v>621</v>
      </c>
      <c r="E4" s="55"/>
      <c r="F4" s="55"/>
      <c r="G4" s="55" t="s">
        <v>620</v>
      </c>
    </row>
    <row r="5" spans="1:33" ht="15" customHeight="1" x14ac:dyDescent="0.3">
      <c r="C5" s="55" t="s">
        <v>496</v>
      </c>
      <c r="D5" s="55" t="s">
        <v>619</v>
      </c>
      <c r="E5" s="55"/>
      <c r="F5" s="55"/>
      <c r="G5" s="55"/>
    </row>
    <row r="6" spans="1:33" ht="15" customHeight="1" x14ac:dyDescent="0.3">
      <c r="C6" s="55" t="s">
        <v>497</v>
      </c>
      <c r="D6" s="55"/>
      <c r="E6" s="55" t="s">
        <v>618</v>
      </c>
      <c r="F6" s="55"/>
      <c r="G6" s="55"/>
    </row>
    <row r="10" spans="1:33" ht="15" customHeight="1" x14ac:dyDescent="0.35">
      <c r="A10" s="43" t="s">
        <v>318</v>
      </c>
      <c r="B10" s="54" t="s">
        <v>43</v>
      </c>
      <c r="AG10" s="51" t="s">
        <v>617</v>
      </c>
    </row>
    <row r="11" spans="1:33" ht="15" customHeight="1" x14ac:dyDescent="0.3">
      <c r="B11" s="53" t="s">
        <v>44</v>
      </c>
      <c r="AG11" s="51" t="s">
        <v>616</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3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3"/>
    <row r="15" spans="1:33" ht="15" customHeight="1" x14ac:dyDescent="0.3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3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3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3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3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3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3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3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3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3">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3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3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3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3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3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5" x14ac:dyDescent="0.3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3">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5" x14ac:dyDescent="0.35">
      <c r="B33"/>
      <c r="C33"/>
      <c r="D33"/>
      <c r="E33"/>
      <c r="F33"/>
      <c r="G33"/>
      <c r="H33"/>
      <c r="I33"/>
      <c r="J33"/>
      <c r="K33"/>
      <c r="L33"/>
      <c r="M33"/>
      <c r="N33"/>
      <c r="O33"/>
      <c r="P33"/>
      <c r="Q33"/>
      <c r="R33"/>
      <c r="S33"/>
      <c r="T33"/>
      <c r="U33"/>
      <c r="V33"/>
      <c r="W33"/>
      <c r="X33"/>
      <c r="Y33"/>
      <c r="Z33"/>
      <c r="AA33"/>
      <c r="AB33"/>
      <c r="AC33"/>
      <c r="AD33"/>
      <c r="AE33"/>
      <c r="AF33"/>
      <c r="AG33"/>
    </row>
    <row r="34" spans="1:33" ht="14.5" x14ac:dyDescent="0.35">
      <c r="B34" s="46" t="s">
        <v>59</v>
      </c>
      <c r="C34"/>
      <c r="D34"/>
      <c r="E34"/>
      <c r="F34"/>
      <c r="G34"/>
      <c r="H34"/>
      <c r="I34"/>
      <c r="J34"/>
      <c r="K34"/>
      <c r="L34"/>
      <c r="M34"/>
      <c r="N34"/>
      <c r="O34"/>
      <c r="P34"/>
      <c r="Q34"/>
      <c r="R34"/>
      <c r="S34"/>
      <c r="T34"/>
      <c r="U34"/>
      <c r="V34"/>
      <c r="W34"/>
      <c r="X34"/>
      <c r="Y34"/>
      <c r="Z34"/>
      <c r="AA34"/>
      <c r="AB34"/>
      <c r="AC34"/>
      <c r="AD34"/>
      <c r="AE34"/>
      <c r="AF34"/>
      <c r="AG34"/>
    </row>
    <row r="35" spans="1:33" ht="14.5" x14ac:dyDescent="0.3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5" x14ac:dyDescent="0.3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5" x14ac:dyDescent="0.3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3">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5" x14ac:dyDescent="0.35">
      <c r="B39"/>
      <c r="C39"/>
      <c r="D39"/>
      <c r="E39"/>
      <c r="F39"/>
      <c r="G39"/>
      <c r="H39"/>
      <c r="I39"/>
      <c r="J39"/>
      <c r="K39"/>
      <c r="L39"/>
      <c r="M39"/>
      <c r="N39"/>
      <c r="O39"/>
      <c r="P39"/>
      <c r="Q39"/>
      <c r="R39"/>
      <c r="S39"/>
      <c r="T39"/>
      <c r="U39"/>
      <c r="V39"/>
      <c r="W39"/>
      <c r="X39"/>
      <c r="Y39"/>
      <c r="Z39"/>
      <c r="AA39"/>
      <c r="AB39"/>
      <c r="AC39"/>
      <c r="AD39"/>
      <c r="AE39"/>
      <c r="AF39"/>
      <c r="AG39"/>
    </row>
    <row r="40" spans="1:33" x14ac:dyDescent="0.3">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5" x14ac:dyDescent="0.35">
      <c r="B41"/>
      <c r="C41"/>
      <c r="D41"/>
      <c r="E41"/>
      <c r="F41"/>
      <c r="G41"/>
      <c r="H41"/>
      <c r="I41"/>
      <c r="J41"/>
      <c r="K41"/>
      <c r="L41"/>
      <c r="M41"/>
      <c r="N41"/>
      <c r="O41"/>
      <c r="P41"/>
      <c r="Q41"/>
      <c r="R41"/>
      <c r="S41"/>
      <c r="T41"/>
      <c r="U41"/>
      <c r="V41"/>
      <c r="W41"/>
      <c r="X41"/>
      <c r="Y41"/>
      <c r="Z41"/>
      <c r="AA41"/>
      <c r="AB41"/>
      <c r="AC41"/>
      <c r="AD41"/>
      <c r="AE41"/>
      <c r="AF41"/>
      <c r="AG41"/>
    </row>
    <row r="42" spans="1:33" ht="14.5" x14ac:dyDescent="0.35">
      <c r="B42" s="46" t="s">
        <v>61</v>
      </c>
      <c r="C42"/>
      <c r="D42"/>
      <c r="E42"/>
      <c r="F42"/>
      <c r="G42"/>
      <c r="H42"/>
      <c r="I42"/>
      <c r="J42"/>
      <c r="K42"/>
      <c r="L42"/>
      <c r="M42"/>
      <c r="N42"/>
      <c r="O42"/>
      <c r="P42"/>
      <c r="Q42"/>
      <c r="R42"/>
      <c r="S42"/>
      <c r="T42"/>
      <c r="U42"/>
      <c r="V42"/>
      <c r="W42"/>
      <c r="X42"/>
      <c r="Y42"/>
      <c r="Z42"/>
      <c r="AA42"/>
      <c r="AB42"/>
      <c r="AC42"/>
      <c r="AD42"/>
      <c r="AE42"/>
      <c r="AF42"/>
      <c r="AG42"/>
    </row>
    <row r="43" spans="1:33" ht="14.5" x14ac:dyDescent="0.3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5" x14ac:dyDescent="0.3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5" x14ac:dyDescent="0.3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5" x14ac:dyDescent="0.3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5" x14ac:dyDescent="0.3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5" x14ac:dyDescent="0.3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5" x14ac:dyDescent="0.3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3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3">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3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3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3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3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3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3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3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3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3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3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3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3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3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3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5" x14ac:dyDescent="0.3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3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3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3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3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35"/>
    <row r="72" spans="1:33" ht="15" customHeight="1" x14ac:dyDescent="0.3">
      <c r="B72" s="39" t="s">
        <v>556</v>
      </c>
    </row>
    <row r="73" spans="1:33" x14ac:dyDescent="0.3">
      <c r="B73" s="38" t="s">
        <v>538</v>
      </c>
    </row>
    <row r="74" spans="1:33" ht="15" customHeight="1" x14ac:dyDescent="0.3">
      <c r="B74" s="38" t="s">
        <v>68</v>
      </c>
    </row>
    <row r="75" spans="1:33" ht="15" customHeight="1" x14ac:dyDescent="0.3">
      <c r="B75" s="38" t="s">
        <v>610</v>
      </c>
    </row>
    <row r="76" spans="1:33" ht="15" customHeight="1" x14ac:dyDescent="0.3">
      <c r="B76" s="38" t="s">
        <v>69</v>
      </c>
    </row>
    <row r="77" spans="1:33" ht="15" customHeight="1" x14ac:dyDescent="0.3">
      <c r="B77" s="38" t="s">
        <v>540</v>
      </c>
    </row>
    <row r="78" spans="1:33" ht="15" customHeight="1" x14ac:dyDescent="0.3">
      <c r="B78" s="38" t="s">
        <v>609</v>
      </c>
    </row>
    <row r="79" spans="1:33" x14ac:dyDescent="0.3">
      <c r="B79" s="38" t="s">
        <v>71</v>
      </c>
    </row>
    <row r="80" spans="1:33" ht="15" customHeight="1" x14ac:dyDescent="0.3">
      <c r="B80" s="38" t="s">
        <v>541</v>
      </c>
    </row>
    <row r="81" spans="2:2" x14ac:dyDescent="0.3">
      <c r="B81" s="38" t="s">
        <v>542</v>
      </c>
    </row>
    <row r="82" spans="2:2" ht="15" customHeight="1" x14ac:dyDescent="0.3">
      <c r="B82" s="38" t="s">
        <v>543</v>
      </c>
    </row>
    <row r="83" spans="2:2" ht="15" customHeight="1" x14ac:dyDescent="0.3">
      <c r="B83" s="38" t="s">
        <v>544</v>
      </c>
    </row>
    <row r="84" spans="2:2" ht="15" customHeight="1" x14ac:dyDescent="0.3">
      <c r="B84" s="38" t="s">
        <v>545</v>
      </c>
    </row>
    <row r="85" spans="2:2" ht="15" customHeight="1" x14ac:dyDescent="0.3">
      <c r="B85" s="38" t="s">
        <v>546</v>
      </c>
    </row>
    <row r="86" spans="2:2" ht="15" customHeight="1" x14ac:dyDescent="0.3">
      <c r="B86" s="38" t="s">
        <v>192</v>
      </c>
    </row>
    <row r="87" spans="2:2" ht="15" customHeight="1" x14ac:dyDescent="0.3">
      <c r="B87" s="38" t="s">
        <v>72</v>
      </c>
    </row>
    <row r="88" spans="2:2" ht="15" customHeight="1" x14ac:dyDescent="0.3">
      <c r="B88" s="38" t="s">
        <v>547</v>
      </c>
    </row>
    <row r="89" spans="2:2" ht="15" customHeight="1" x14ac:dyDescent="0.3">
      <c r="B89" s="38" t="s">
        <v>608</v>
      </c>
    </row>
    <row r="90" spans="2:2" ht="15" customHeight="1" x14ac:dyDescent="0.3">
      <c r="B90" s="38" t="s">
        <v>73</v>
      </c>
    </row>
    <row r="91" spans="2:2" ht="15" customHeight="1" x14ac:dyDescent="0.3">
      <c r="B91" s="38" t="s">
        <v>549</v>
      </c>
    </row>
    <row r="92" spans="2:2" x14ac:dyDescent="0.3">
      <c r="B92" s="38" t="s">
        <v>550</v>
      </c>
    </row>
    <row r="93" spans="2:2" ht="15" customHeight="1" x14ac:dyDescent="0.3">
      <c r="B93" s="38" t="s">
        <v>74</v>
      </c>
    </row>
    <row r="94" spans="2:2" ht="15" customHeight="1" x14ac:dyDescent="0.3">
      <c r="B94" s="38" t="s">
        <v>551</v>
      </c>
    </row>
    <row r="95" spans="2:2" ht="15" customHeight="1" x14ac:dyDescent="0.3">
      <c r="B95" s="38" t="s">
        <v>552</v>
      </c>
    </row>
    <row r="96" spans="2:2" ht="15" customHeight="1" x14ac:dyDescent="0.3">
      <c r="B96" s="38" t="s">
        <v>553</v>
      </c>
    </row>
    <row r="97" spans="2:33" ht="15" customHeight="1" x14ac:dyDescent="0.3">
      <c r="B97" s="38" t="s">
        <v>554</v>
      </c>
    </row>
    <row r="98" spans="2:33" ht="15" customHeight="1" x14ac:dyDescent="0.3">
      <c r="B98" s="38" t="s">
        <v>555</v>
      </c>
    </row>
    <row r="99" spans="2:33" ht="15" customHeight="1" x14ac:dyDescent="0.3">
      <c r="B99" s="38" t="s">
        <v>607</v>
      </c>
    </row>
    <row r="100" spans="2:33" ht="15" customHeight="1" x14ac:dyDescent="0.3">
      <c r="B100" s="38" t="s">
        <v>606</v>
      </c>
    </row>
    <row r="103" spans="2:33" ht="15" customHeight="1" x14ac:dyDescent="0.3"/>
    <row r="104" spans="2:33" ht="15" customHeight="1" x14ac:dyDescent="0.3"/>
    <row r="105" spans="2:33" ht="15" customHeight="1" x14ac:dyDescent="0.3"/>
    <row r="106" spans="2:33" ht="15" customHeight="1" x14ac:dyDescent="0.3"/>
    <row r="107" spans="2:33" ht="15" customHeight="1" x14ac:dyDescent="0.3"/>
    <row r="108" spans="2:33" ht="15" customHeight="1" x14ac:dyDescent="0.3"/>
    <row r="109" spans="2:33" ht="15" customHeight="1" x14ac:dyDescent="0.3"/>
    <row r="110" spans="2:33" ht="15" customHeight="1" x14ac:dyDescent="0.3"/>
    <row r="111" spans="2:33" ht="15" customHeight="1" x14ac:dyDescent="0.3"/>
    <row r="112" spans="2:33" ht="15" customHeight="1" x14ac:dyDescent="0.3">
      <c r="B112" s="474"/>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474"/>
    </row>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4" ht="15" customHeight="1" x14ac:dyDescent="0.3"/>
    <row r="225"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474"/>
      <c r="C308" s="474"/>
      <c r="D308" s="474"/>
      <c r="E308" s="474"/>
      <c r="F308" s="474"/>
      <c r="G308" s="474"/>
      <c r="H308" s="474"/>
      <c r="I308" s="474"/>
      <c r="J308" s="474"/>
      <c r="K308" s="474"/>
      <c r="L308" s="474"/>
      <c r="M308" s="474"/>
      <c r="N308" s="474"/>
      <c r="O308" s="474"/>
      <c r="P308" s="474"/>
      <c r="Q308" s="474"/>
      <c r="R308" s="474"/>
      <c r="S308" s="474"/>
      <c r="T308" s="474"/>
      <c r="U308" s="474"/>
      <c r="V308" s="474"/>
      <c r="W308" s="474"/>
      <c r="X308" s="474"/>
      <c r="Y308" s="474"/>
      <c r="Z308" s="474"/>
      <c r="AA308" s="474"/>
      <c r="AB308" s="474"/>
      <c r="AC308" s="474"/>
      <c r="AD308" s="474"/>
      <c r="AE308" s="474"/>
      <c r="AF308" s="474"/>
      <c r="AG308" s="474"/>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10" spans="2:33" ht="15" customHeight="1" x14ac:dyDescent="0.3"/>
    <row r="511" spans="2:33" ht="15" customHeight="1" x14ac:dyDescent="0.3">
      <c r="B511" s="474"/>
      <c r="C511" s="474"/>
      <c r="D511" s="474"/>
      <c r="E511" s="474"/>
      <c r="F511" s="474"/>
      <c r="G511" s="474"/>
      <c r="H511" s="474"/>
      <c r="I511" s="474"/>
      <c r="J511" s="474"/>
      <c r="K511" s="474"/>
      <c r="L511" s="474"/>
      <c r="M511" s="474"/>
      <c r="N511" s="474"/>
      <c r="O511" s="474"/>
      <c r="P511" s="474"/>
      <c r="Q511" s="474"/>
      <c r="R511" s="474"/>
      <c r="S511" s="474"/>
      <c r="T511" s="474"/>
      <c r="U511" s="474"/>
      <c r="V511" s="474"/>
      <c r="W511" s="474"/>
      <c r="X511" s="474"/>
      <c r="Y511" s="474"/>
      <c r="Z511" s="474"/>
      <c r="AA511" s="474"/>
      <c r="AB511" s="474"/>
      <c r="AC511" s="474"/>
      <c r="AD511" s="474"/>
      <c r="AE511" s="474"/>
      <c r="AF511" s="474"/>
      <c r="AG511" s="474"/>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7"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6" ht="15" customHeight="1" x14ac:dyDescent="0.3"/>
    <row r="627" ht="15" customHeight="1" x14ac:dyDescent="0.3"/>
    <row r="628" ht="15" customHeight="1" x14ac:dyDescent="0.3"/>
    <row r="629" ht="15" customHeight="1" x14ac:dyDescent="0.3"/>
    <row r="630"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9"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60"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474"/>
      <c r="C712" s="474"/>
      <c r="D712" s="474"/>
      <c r="E712" s="474"/>
      <c r="F712" s="474"/>
      <c r="G712" s="474"/>
      <c r="H712" s="474"/>
      <c r="I712" s="474"/>
      <c r="J712" s="474"/>
      <c r="K712" s="474"/>
      <c r="L712" s="474"/>
      <c r="M712" s="474"/>
      <c r="N712" s="474"/>
      <c r="O712" s="474"/>
      <c r="P712" s="474"/>
      <c r="Q712" s="474"/>
      <c r="R712" s="474"/>
      <c r="S712" s="474"/>
      <c r="T712" s="474"/>
      <c r="U712" s="474"/>
      <c r="V712" s="474"/>
      <c r="W712" s="474"/>
      <c r="X712" s="474"/>
      <c r="Y712" s="474"/>
      <c r="Z712" s="474"/>
      <c r="AA712" s="474"/>
      <c r="AB712" s="474"/>
      <c r="AC712" s="474"/>
      <c r="AD712" s="474"/>
      <c r="AE712" s="474"/>
      <c r="AF712" s="474"/>
      <c r="AG712" s="474"/>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2" ht="15" customHeight="1" x14ac:dyDescent="0.3"/>
    <row r="783" ht="15" customHeight="1" x14ac:dyDescent="0.3"/>
    <row r="784" ht="15" customHeight="1" x14ac:dyDescent="0.3"/>
    <row r="785" ht="15" customHeight="1" x14ac:dyDescent="0.3"/>
    <row r="787" ht="15" customHeight="1" x14ac:dyDescent="0.3"/>
    <row r="788" ht="15" customHeight="1" x14ac:dyDescent="0.3"/>
    <row r="789" ht="15" customHeight="1" x14ac:dyDescent="0.3"/>
    <row r="790"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6" ht="15" customHeight="1" x14ac:dyDescent="0.3"/>
    <row r="817" ht="15" customHeight="1" x14ac:dyDescent="0.3"/>
    <row r="818" ht="15" customHeight="1" x14ac:dyDescent="0.3"/>
    <row r="819" ht="15" customHeight="1" x14ac:dyDescent="0.3"/>
    <row r="820" ht="15" customHeight="1" x14ac:dyDescent="0.3"/>
    <row r="822" ht="15" customHeight="1" x14ac:dyDescent="0.3"/>
    <row r="823"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40"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7" ht="15" customHeight="1" x14ac:dyDescent="0.3"/>
    <row r="858" ht="15" customHeight="1" x14ac:dyDescent="0.3"/>
    <row r="859" ht="15" customHeight="1" x14ac:dyDescent="0.3"/>
    <row r="860" ht="15" customHeight="1" x14ac:dyDescent="0.3"/>
    <row r="861"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474"/>
      <c r="C887" s="474"/>
      <c r="D887" s="474"/>
      <c r="E887" s="474"/>
      <c r="F887" s="474"/>
      <c r="G887" s="474"/>
      <c r="H887" s="474"/>
      <c r="I887" s="474"/>
      <c r="J887" s="474"/>
      <c r="K887" s="474"/>
      <c r="L887" s="474"/>
      <c r="M887" s="474"/>
      <c r="N887" s="474"/>
      <c r="O887" s="474"/>
      <c r="P887" s="474"/>
      <c r="Q887" s="474"/>
      <c r="R887" s="474"/>
      <c r="S887" s="474"/>
      <c r="T887" s="474"/>
      <c r="U887" s="474"/>
      <c r="V887" s="474"/>
      <c r="W887" s="474"/>
      <c r="X887" s="474"/>
      <c r="Y887" s="474"/>
      <c r="Z887" s="474"/>
      <c r="AA887" s="474"/>
      <c r="AB887" s="474"/>
      <c r="AC887" s="474"/>
      <c r="AD887" s="474"/>
      <c r="AE887" s="474"/>
      <c r="AF887" s="474"/>
      <c r="AG887" s="474"/>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474"/>
      <c r="C1100" s="474"/>
      <c r="D1100" s="474"/>
      <c r="E1100" s="474"/>
      <c r="F1100" s="474"/>
      <c r="G1100" s="474"/>
      <c r="H1100" s="474"/>
      <c r="I1100" s="474"/>
      <c r="J1100" s="474"/>
      <c r="K1100" s="474"/>
      <c r="L1100" s="474"/>
      <c r="M1100" s="474"/>
      <c r="N1100" s="474"/>
      <c r="O1100" s="474"/>
      <c r="P1100" s="474"/>
      <c r="Q1100" s="474"/>
      <c r="R1100" s="474"/>
      <c r="S1100" s="474"/>
      <c r="T1100" s="474"/>
      <c r="U1100" s="474"/>
      <c r="V1100" s="474"/>
      <c r="W1100" s="474"/>
      <c r="X1100" s="474"/>
      <c r="Y1100" s="474"/>
      <c r="Z1100" s="474"/>
      <c r="AA1100" s="474"/>
      <c r="AB1100" s="474"/>
      <c r="AC1100" s="474"/>
      <c r="AD1100" s="474"/>
      <c r="AE1100" s="474"/>
      <c r="AF1100" s="474"/>
      <c r="AG1100" s="474"/>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474"/>
      <c r="C1227" s="474"/>
      <c r="D1227" s="474"/>
      <c r="E1227" s="474"/>
      <c r="F1227" s="474"/>
      <c r="G1227" s="474"/>
      <c r="H1227" s="474"/>
      <c r="I1227" s="474"/>
      <c r="J1227" s="474"/>
      <c r="K1227" s="474"/>
      <c r="L1227" s="474"/>
      <c r="M1227" s="474"/>
      <c r="N1227" s="474"/>
      <c r="O1227" s="474"/>
      <c r="P1227" s="474"/>
      <c r="Q1227" s="474"/>
      <c r="R1227" s="474"/>
      <c r="S1227" s="474"/>
      <c r="T1227" s="474"/>
      <c r="U1227" s="474"/>
      <c r="V1227" s="474"/>
      <c r="W1227" s="474"/>
      <c r="X1227" s="474"/>
      <c r="Y1227" s="474"/>
      <c r="Z1227" s="474"/>
      <c r="AA1227" s="474"/>
      <c r="AB1227" s="474"/>
      <c r="AC1227" s="474"/>
      <c r="AD1227" s="474"/>
      <c r="AE1227" s="474"/>
      <c r="AF1227" s="474"/>
      <c r="AG1227" s="474"/>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7"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50"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474"/>
      <c r="C1390" s="474"/>
      <c r="D1390" s="474"/>
      <c r="E1390" s="474"/>
      <c r="F1390" s="474"/>
      <c r="G1390" s="474"/>
      <c r="H1390" s="474"/>
      <c r="I1390" s="474"/>
      <c r="J1390" s="474"/>
      <c r="K1390" s="474"/>
      <c r="L1390" s="474"/>
      <c r="M1390" s="474"/>
      <c r="N1390" s="474"/>
      <c r="O1390" s="474"/>
      <c r="P1390" s="474"/>
      <c r="Q1390" s="474"/>
      <c r="R1390" s="474"/>
      <c r="S1390" s="474"/>
      <c r="T1390" s="474"/>
      <c r="U1390" s="474"/>
      <c r="V1390" s="474"/>
      <c r="W1390" s="474"/>
      <c r="X1390" s="474"/>
      <c r="Y1390" s="474"/>
      <c r="Z1390" s="474"/>
      <c r="AA1390" s="474"/>
      <c r="AB1390" s="474"/>
      <c r="AC1390" s="474"/>
      <c r="AD1390" s="474"/>
      <c r="AE1390" s="474"/>
      <c r="AF1390" s="474"/>
      <c r="AG1390" s="474"/>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9"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500" spans="2:33" ht="15" customHeight="1" x14ac:dyDescent="0.3"/>
    <row r="1501" spans="2:33" ht="15" customHeight="1" x14ac:dyDescent="0.3"/>
    <row r="1502" spans="2:33" ht="15" customHeight="1" x14ac:dyDescent="0.3">
      <c r="B1502" s="474"/>
      <c r="C1502" s="474"/>
      <c r="D1502" s="474"/>
      <c r="E1502" s="474"/>
      <c r="F1502" s="474"/>
      <c r="G1502" s="474"/>
      <c r="H1502" s="474"/>
      <c r="I1502" s="474"/>
      <c r="J1502" s="474"/>
      <c r="K1502" s="474"/>
      <c r="L1502" s="474"/>
      <c r="M1502" s="474"/>
      <c r="N1502" s="474"/>
      <c r="O1502" s="474"/>
      <c r="P1502" s="474"/>
      <c r="Q1502" s="474"/>
      <c r="R1502" s="474"/>
      <c r="S1502" s="474"/>
      <c r="T1502" s="474"/>
      <c r="U1502" s="474"/>
      <c r="V1502" s="474"/>
      <c r="W1502" s="474"/>
      <c r="X1502" s="474"/>
      <c r="Y1502" s="474"/>
      <c r="Z1502" s="474"/>
      <c r="AA1502" s="474"/>
      <c r="AB1502" s="474"/>
      <c r="AC1502" s="474"/>
      <c r="AD1502" s="474"/>
      <c r="AE1502" s="474"/>
      <c r="AF1502" s="474"/>
      <c r="AG1502" s="474"/>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2" ht="15" customHeight="1" x14ac:dyDescent="0.3"/>
    <row r="1583" ht="15" customHeight="1" x14ac:dyDescent="0.3"/>
    <row r="1584" ht="15" customHeight="1" x14ac:dyDescent="0.3"/>
    <row r="1585" ht="15" customHeight="1" x14ac:dyDescent="0.3"/>
    <row r="1587" ht="15" customHeight="1" x14ac:dyDescent="0.3"/>
    <row r="1588" ht="15" customHeight="1" x14ac:dyDescent="0.3"/>
    <row r="1589" ht="15" customHeight="1" x14ac:dyDescent="0.3"/>
    <row r="1590" ht="15" customHeight="1" x14ac:dyDescent="0.3"/>
    <row r="1592" ht="15" customHeight="1" x14ac:dyDescent="0.3"/>
    <row r="1594" ht="15" customHeight="1" x14ac:dyDescent="0.3"/>
    <row r="1595" ht="15" customHeight="1" x14ac:dyDescent="0.3"/>
    <row r="1596" ht="15" customHeight="1" x14ac:dyDescent="0.3"/>
    <row r="1597"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474"/>
      <c r="C1604" s="474"/>
      <c r="D1604" s="474"/>
      <c r="E1604" s="474"/>
      <c r="F1604" s="474"/>
      <c r="G1604" s="474"/>
      <c r="H1604" s="474"/>
      <c r="I1604" s="474"/>
      <c r="J1604" s="474"/>
      <c r="K1604" s="474"/>
      <c r="L1604" s="474"/>
      <c r="M1604" s="474"/>
      <c r="N1604" s="474"/>
      <c r="O1604" s="474"/>
      <c r="P1604" s="474"/>
      <c r="Q1604" s="474"/>
      <c r="R1604" s="474"/>
      <c r="S1604" s="474"/>
      <c r="T1604" s="474"/>
      <c r="U1604" s="474"/>
      <c r="V1604" s="474"/>
      <c r="W1604" s="474"/>
      <c r="X1604" s="474"/>
      <c r="Y1604" s="474"/>
      <c r="Z1604" s="474"/>
      <c r="AA1604" s="474"/>
      <c r="AB1604" s="474"/>
      <c r="AC1604" s="474"/>
      <c r="AD1604" s="474"/>
      <c r="AE1604" s="474"/>
      <c r="AF1604" s="474"/>
      <c r="AG1604" s="474"/>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5"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6"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7" spans="2:33" ht="15" customHeight="1" x14ac:dyDescent="0.3"/>
    <row r="1698" spans="2:33" ht="15" customHeight="1" x14ac:dyDescent="0.3">
      <c r="B1698" s="474"/>
      <c r="C1698" s="474"/>
      <c r="D1698" s="474"/>
      <c r="E1698" s="474"/>
      <c r="F1698" s="474"/>
      <c r="G1698" s="474"/>
      <c r="H1698" s="474"/>
      <c r="I1698" s="474"/>
      <c r="J1698" s="474"/>
      <c r="K1698" s="474"/>
      <c r="L1698" s="474"/>
      <c r="M1698" s="474"/>
      <c r="N1698" s="474"/>
      <c r="O1698" s="474"/>
      <c r="P1698" s="474"/>
      <c r="Q1698" s="474"/>
      <c r="R1698" s="474"/>
      <c r="S1698" s="474"/>
      <c r="T1698" s="474"/>
      <c r="U1698" s="474"/>
      <c r="V1698" s="474"/>
      <c r="W1698" s="474"/>
      <c r="X1698" s="474"/>
      <c r="Y1698" s="474"/>
      <c r="Z1698" s="474"/>
      <c r="AA1698" s="474"/>
      <c r="AB1698" s="474"/>
      <c r="AC1698" s="474"/>
      <c r="AD1698" s="474"/>
      <c r="AE1698" s="474"/>
      <c r="AF1698" s="474"/>
      <c r="AG1698" s="474"/>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1" ht="15" customHeight="1" x14ac:dyDescent="0.3"/>
    <row r="1863" ht="15" customHeight="1" x14ac:dyDescent="0.3"/>
    <row r="1864" ht="15" customHeight="1" x14ac:dyDescent="0.3"/>
    <row r="1865" ht="15" customHeight="1" x14ac:dyDescent="0.3"/>
    <row r="1867" ht="15" customHeight="1" x14ac:dyDescent="0.3"/>
    <row r="1868" ht="15" customHeight="1" x14ac:dyDescent="0.3"/>
    <row r="1869" ht="15" customHeight="1" x14ac:dyDescent="0.3"/>
    <row r="1870" ht="15" customHeight="1" x14ac:dyDescent="0.3"/>
    <row r="1872" ht="15" customHeight="1" x14ac:dyDescent="0.3"/>
    <row r="1873" ht="15" customHeight="1" x14ac:dyDescent="0.3"/>
    <row r="1874" ht="15" customHeight="1" x14ac:dyDescent="0.3"/>
    <row r="1875" ht="15" customHeight="1" x14ac:dyDescent="0.3"/>
    <row r="1876"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8" ht="15" customHeight="1" x14ac:dyDescent="0.3"/>
    <row r="1889" ht="15" customHeight="1" x14ac:dyDescent="0.3"/>
    <row r="1890" ht="15" customHeight="1" x14ac:dyDescent="0.3"/>
    <row r="1891"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3" ht="15" customHeight="1" x14ac:dyDescent="0.3"/>
    <row r="1904" ht="15" customHeight="1" x14ac:dyDescent="0.3"/>
    <row r="1905" ht="15" customHeight="1" x14ac:dyDescent="0.3"/>
    <row r="1906" ht="15" customHeight="1" x14ac:dyDescent="0.3"/>
    <row r="1907" ht="15" customHeight="1" x14ac:dyDescent="0.3"/>
    <row r="1909" ht="15" customHeight="1" x14ac:dyDescent="0.3"/>
    <row r="1910" ht="15" customHeight="1" x14ac:dyDescent="0.3"/>
    <row r="1911" ht="15" customHeight="1" x14ac:dyDescent="0.3"/>
    <row r="1912" ht="15" customHeight="1" x14ac:dyDescent="0.3"/>
    <row r="1913" ht="15" customHeight="1" x14ac:dyDescent="0.3"/>
    <row r="1915" ht="15" customHeight="1" x14ac:dyDescent="0.3"/>
    <row r="1916" ht="15" customHeight="1" x14ac:dyDescent="0.3"/>
    <row r="1917" ht="15" customHeight="1" x14ac:dyDescent="0.3"/>
    <row r="1919" ht="15" customHeight="1" x14ac:dyDescent="0.3"/>
    <row r="1920" ht="15" customHeight="1" x14ac:dyDescent="0.3"/>
    <row r="1921" ht="15" customHeight="1" x14ac:dyDescent="0.3"/>
    <row r="1922"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3" ht="15" customHeight="1" x14ac:dyDescent="0.3"/>
    <row r="1934" ht="15" customHeight="1" x14ac:dyDescent="0.3"/>
    <row r="1935"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474"/>
      <c r="C1945" s="474"/>
      <c r="D1945" s="474"/>
      <c r="E1945" s="474"/>
      <c r="F1945" s="474"/>
      <c r="G1945" s="474"/>
      <c r="H1945" s="474"/>
      <c r="I1945" s="474"/>
      <c r="J1945" s="474"/>
      <c r="K1945" s="474"/>
      <c r="L1945" s="474"/>
      <c r="M1945" s="474"/>
      <c r="N1945" s="474"/>
      <c r="O1945" s="474"/>
      <c r="P1945" s="474"/>
      <c r="Q1945" s="474"/>
      <c r="R1945" s="474"/>
      <c r="S1945" s="474"/>
      <c r="T1945" s="474"/>
      <c r="U1945" s="474"/>
      <c r="V1945" s="474"/>
      <c r="W1945" s="474"/>
      <c r="X1945" s="474"/>
      <c r="Y1945" s="474"/>
      <c r="Z1945" s="474"/>
      <c r="AA1945" s="474"/>
      <c r="AB1945" s="474"/>
      <c r="AC1945" s="474"/>
      <c r="AD1945" s="474"/>
      <c r="AE1945" s="474"/>
      <c r="AF1945" s="474"/>
      <c r="AG1945" s="474"/>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4" ht="15" customHeight="1" x14ac:dyDescent="0.3"/>
    <row r="1985" ht="15" customHeight="1" x14ac:dyDescent="0.3"/>
    <row r="1986" ht="15" customHeight="1" x14ac:dyDescent="0.3"/>
    <row r="1988"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4" ht="15" customHeight="1" x14ac:dyDescent="0.3"/>
    <row r="2006" ht="15" customHeight="1" x14ac:dyDescent="0.3"/>
    <row r="2008" ht="15" customHeight="1" x14ac:dyDescent="0.3"/>
    <row r="2009"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474"/>
      <c r="C2031" s="474"/>
      <c r="D2031" s="474"/>
      <c r="E2031" s="474"/>
      <c r="F2031" s="474"/>
      <c r="G2031" s="474"/>
      <c r="H2031" s="474"/>
      <c r="I2031" s="474"/>
      <c r="J2031" s="474"/>
      <c r="K2031" s="474"/>
      <c r="L2031" s="474"/>
      <c r="M2031" s="474"/>
      <c r="N2031" s="474"/>
      <c r="O2031" s="474"/>
      <c r="P2031" s="474"/>
      <c r="Q2031" s="474"/>
      <c r="R2031" s="474"/>
      <c r="S2031" s="474"/>
      <c r="T2031" s="474"/>
      <c r="U2031" s="474"/>
      <c r="V2031" s="474"/>
      <c r="W2031" s="474"/>
      <c r="X2031" s="474"/>
      <c r="Y2031" s="474"/>
      <c r="Z2031" s="474"/>
      <c r="AA2031" s="474"/>
      <c r="AB2031" s="474"/>
      <c r="AC2031" s="474"/>
      <c r="AD2031" s="474"/>
      <c r="AE2031" s="474"/>
      <c r="AF2031" s="474"/>
      <c r="AG2031" s="474"/>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7" ht="15" customHeight="1" x14ac:dyDescent="0.3"/>
    <row r="2108"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1" ht="15" customHeight="1" x14ac:dyDescent="0.3"/>
    <row r="2133" ht="15" customHeight="1" x14ac:dyDescent="0.3"/>
    <row r="2134"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8" spans="2:33" ht="15" customHeight="1" x14ac:dyDescent="0.3"/>
    <row r="2151" spans="2:33" ht="15" customHeight="1" x14ac:dyDescent="0.3"/>
    <row r="2152" spans="2:33" ht="15" customHeight="1" x14ac:dyDescent="0.3"/>
    <row r="2153" spans="2:33" ht="15" customHeight="1" x14ac:dyDescent="0.3">
      <c r="B2153" s="474"/>
      <c r="C2153" s="474"/>
      <c r="D2153" s="474"/>
      <c r="E2153" s="474"/>
      <c r="F2153" s="474"/>
      <c r="G2153" s="474"/>
      <c r="H2153" s="474"/>
      <c r="I2153" s="474"/>
      <c r="J2153" s="474"/>
      <c r="K2153" s="474"/>
      <c r="L2153" s="474"/>
      <c r="M2153" s="474"/>
      <c r="N2153" s="474"/>
      <c r="O2153" s="474"/>
      <c r="P2153" s="474"/>
      <c r="Q2153" s="474"/>
      <c r="R2153" s="474"/>
      <c r="S2153" s="474"/>
      <c r="T2153" s="474"/>
      <c r="U2153" s="474"/>
      <c r="V2153" s="474"/>
      <c r="W2153" s="474"/>
      <c r="X2153" s="474"/>
      <c r="Y2153" s="474"/>
      <c r="Z2153" s="474"/>
      <c r="AA2153" s="474"/>
      <c r="AB2153" s="474"/>
      <c r="AC2153" s="474"/>
      <c r="AD2153" s="474"/>
      <c r="AE2153" s="474"/>
      <c r="AF2153" s="474"/>
      <c r="AG2153" s="474"/>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60" ht="15" customHeight="1" x14ac:dyDescent="0.3"/>
    <row r="2261" ht="15" customHeight="1" x14ac:dyDescent="0.3"/>
    <row r="2262" ht="15" customHeight="1" x14ac:dyDescent="0.3"/>
    <row r="2264" ht="15" customHeight="1" x14ac:dyDescent="0.3"/>
    <row r="2266" ht="15" customHeight="1" x14ac:dyDescent="0.3"/>
    <row r="2267" ht="15" customHeight="1" x14ac:dyDescent="0.3"/>
    <row r="2268" ht="15" customHeight="1" x14ac:dyDescent="0.3"/>
    <row r="2269" ht="15" customHeight="1" x14ac:dyDescent="0.3"/>
    <row r="2271"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2" ht="15" customHeight="1" x14ac:dyDescent="0.3"/>
    <row r="2284" ht="15" customHeight="1" x14ac:dyDescent="0.3"/>
    <row r="2285" ht="15" customHeight="1" x14ac:dyDescent="0.3"/>
    <row r="2286"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301" ht="15" customHeight="1" x14ac:dyDescent="0.3"/>
    <row r="2302" ht="15" customHeight="1" x14ac:dyDescent="0.3"/>
    <row r="2303"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474"/>
      <c r="C2317" s="474"/>
      <c r="D2317" s="474"/>
      <c r="E2317" s="474"/>
      <c r="F2317" s="474"/>
      <c r="G2317" s="474"/>
      <c r="H2317" s="474"/>
      <c r="I2317" s="474"/>
      <c r="J2317" s="474"/>
      <c r="K2317" s="474"/>
      <c r="L2317" s="474"/>
      <c r="M2317" s="474"/>
      <c r="N2317" s="474"/>
      <c r="O2317" s="474"/>
      <c r="P2317" s="474"/>
      <c r="Q2317" s="474"/>
      <c r="R2317" s="474"/>
      <c r="S2317" s="474"/>
      <c r="T2317" s="474"/>
      <c r="U2317" s="474"/>
      <c r="V2317" s="474"/>
      <c r="W2317" s="474"/>
      <c r="X2317" s="474"/>
      <c r="Y2317" s="474"/>
      <c r="Z2317" s="474"/>
      <c r="AA2317" s="474"/>
      <c r="AB2317" s="474"/>
      <c r="AC2317" s="474"/>
      <c r="AD2317" s="474"/>
      <c r="AE2317" s="474"/>
      <c r="AF2317" s="474"/>
      <c r="AG2317" s="474"/>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474"/>
      <c r="C2419" s="474"/>
      <c r="D2419" s="474"/>
      <c r="E2419" s="474"/>
      <c r="F2419" s="474"/>
      <c r="G2419" s="474"/>
      <c r="H2419" s="474"/>
      <c r="I2419" s="474"/>
      <c r="J2419" s="474"/>
      <c r="K2419" s="474"/>
      <c r="L2419" s="474"/>
      <c r="M2419" s="474"/>
      <c r="N2419" s="474"/>
      <c r="O2419" s="474"/>
      <c r="P2419" s="474"/>
      <c r="Q2419" s="474"/>
      <c r="R2419" s="474"/>
      <c r="S2419" s="474"/>
      <c r="T2419" s="474"/>
      <c r="U2419" s="474"/>
      <c r="V2419" s="474"/>
      <c r="W2419" s="474"/>
      <c r="X2419" s="474"/>
      <c r="Y2419" s="474"/>
      <c r="Z2419" s="474"/>
      <c r="AA2419" s="474"/>
      <c r="AB2419" s="474"/>
      <c r="AC2419" s="474"/>
      <c r="AD2419" s="474"/>
      <c r="AE2419" s="474"/>
      <c r="AF2419" s="474"/>
      <c r="AG2419" s="474"/>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7" ht="15" customHeight="1" x14ac:dyDescent="0.3"/>
    <row r="2459" ht="15" customHeight="1" x14ac:dyDescent="0.3"/>
    <row r="2461" ht="15" customHeight="1" x14ac:dyDescent="0.3"/>
    <row r="2462" ht="15" customHeight="1" x14ac:dyDescent="0.3"/>
    <row r="2463" ht="15" customHeight="1" x14ac:dyDescent="0.3"/>
    <row r="2464" ht="15" customHeight="1" x14ac:dyDescent="0.3"/>
    <row r="2465"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6" ht="15" customHeight="1" x14ac:dyDescent="0.3"/>
    <row r="2488" ht="15" customHeight="1" x14ac:dyDescent="0.3"/>
    <row r="2489" ht="15" customHeight="1" x14ac:dyDescent="0.3"/>
    <row r="2490" ht="15" customHeight="1" x14ac:dyDescent="0.3"/>
    <row r="2491" ht="15" customHeight="1" x14ac:dyDescent="0.3"/>
    <row r="2492" ht="15" customHeight="1" x14ac:dyDescent="0.3"/>
    <row r="2495" ht="15" customHeight="1" x14ac:dyDescent="0.3"/>
    <row r="2496"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474"/>
      <c r="C2509" s="474"/>
      <c r="D2509" s="474"/>
      <c r="E2509" s="474"/>
      <c r="F2509" s="474"/>
      <c r="G2509" s="474"/>
      <c r="H2509" s="474"/>
      <c r="I2509" s="474"/>
      <c r="J2509" s="474"/>
      <c r="K2509" s="474"/>
      <c r="L2509" s="474"/>
      <c r="M2509" s="474"/>
      <c r="N2509" s="474"/>
      <c r="O2509" s="474"/>
      <c r="P2509" s="474"/>
      <c r="Q2509" s="474"/>
      <c r="R2509" s="474"/>
      <c r="S2509" s="474"/>
      <c r="T2509" s="474"/>
      <c r="U2509" s="474"/>
      <c r="V2509" s="474"/>
      <c r="W2509" s="474"/>
      <c r="X2509" s="474"/>
      <c r="Y2509" s="474"/>
      <c r="Z2509" s="474"/>
      <c r="AA2509" s="474"/>
      <c r="AB2509" s="474"/>
      <c r="AC2509" s="474"/>
      <c r="AD2509" s="474"/>
      <c r="AE2509" s="474"/>
      <c r="AF2509" s="474"/>
      <c r="AG2509" s="474"/>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5" ht="15" customHeight="1" x14ac:dyDescent="0.3"/>
    <row r="2576" ht="15" customHeight="1" x14ac:dyDescent="0.3"/>
    <row r="2577" ht="15" customHeight="1" x14ac:dyDescent="0.3"/>
    <row r="2578" ht="15" customHeight="1" x14ac:dyDescent="0.3"/>
    <row r="2579"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5" spans="2:33" ht="15" customHeight="1" x14ac:dyDescent="0.3"/>
    <row r="2596" spans="2:33" ht="15" customHeight="1" x14ac:dyDescent="0.3"/>
    <row r="2597" spans="2:33" ht="15" customHeight="1" x14ac:dyDescent="0.3"/>
    <row r="2598" spans="2:33" ht="15" customHeight="1" x14ac:dyDescent="0.3">
      <c r="B2598" s="474"/>
      <c r="C2598" s="474"/>
      <c r="D2598" s="474"/>
      <c r="E2598" s="474"/>
      <c r="F2598" s="474"/>
      <c r="G2598" s="474"/>
      <c r="H2598" s="474"/>
      <c r="I2598" s="474"/>
      <c r="J2598" s="474"/>
      <c r="K2598" s="474"/>
      <c r="L2598" s="474"/>
      <c r="M2598" s="474"/>
      <c r="N2598" s="474"/>
      <c r="O2598" s="474"/>
      <c r="P2598" s="474"/>
      <c r="Q2598" s="474"/>
      <c r="R2598" s="474"/>
      <c r="S2598" s="474"/>
      <c r="T2598" s="474"/>
      <c r="U2598" s="474"/>
      <c r="V2598" s="474"/>
      <c r="W2598" s="474"/>
      <c r="X2598" s="474"/>
      <c r="Y2598" s="474"/>
      <c r="Z2598" s="474"/>
      <c r="AA2598" s="474"/>
      <c r="AB2598" s="474"/>
      <c r="AC2598" s="474"/>
      <c r="AD2598" s="474"/>
      <c r="AE2598" s="474"/>
      <c r="AF2598" s="474"/>
      <c r="AG2598" s="474"/>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474"/>
      <c r="C2719" s="474"/>
      <c r="D2719" s="474"/>
      <c r="E2719" s="474"/>
      <c r="F2719" s="474"/>
      <c r="G2719" s="474"/>
      <c r="H2719" s="474"/>
      <c r="I2719" s="474"/>
      <c r="J2719" s="474"/>
      <c r="K2719" s="474"/>
      <c r="L2719" s="474"/>
      <c r="M2719" s="474"/>
      <c r="N2719" s="474"/>
      <c r="O2719" s="474"/>
      <c r="P2719" s="474"/>
      <c r="Q2719" s="474"/>
      <c r="R2719" s="474"/>
      <c r="S2719" s="474"/>
      <c r="T2719" s="474"/>
      <c r="U2719" s="474"/>
      <c r="V2719" s="474"/>
      <c r="W2719" s="474"/>
      <c r="X2719" s="474"/>
      <c r="Y2719" s="474"/>
      <c r="Z2719" s="474"/>
      <c r="AA2719" s="474"/>
      <c r="AB2719" s="474"/>
      <c r="AC2719" s="474"/>
      <c r="AD2719" s="474"/>
      <c r="AE2719" s="474"/>
      <c r="AF2719" s="474"/>
      <c r="AG2719" s="474"/>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8" ht="15" customHeight="1" x14ac:dyDescent="0.3"/>
    <row r="2789" ht="15" customHeight="1" x14ac:dyDescent="0.3"/>
    <row r="2790" ht="15" customHeight="1" x14ac:dyDescent="0.3"/>
    <row r="2791"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4" ht="15" customHeight="1" x14ac:dyDescent="0.3"/>
    <row r="2805" ht="15" customHeight="1" x14ac:dyDescent="0.3"/>
    <row r="2806" ht="15" customHeight="1" x14ac:dyDescent="0.3"/>
    <row r="2807"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5" ht="15" customHeight="1" x14ac:dyDescent="0.3"/>
    <row r="2826" ht="15" customHeight="1" x14ac:dyDescent="0.3"/>
    <row r="2827" ht="15" customHeight="1" x14ac:dyDescent="0.3"/>
    <row r="2828"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474"/>
      <c r="C2837" s="474"/>
      <c r="D2837" s="474"/>
      <c r="E2837" s="474"/>
      <c r="F2837" s="474"/>
      <c r="G2837" s="474"/>
      <c r="H2837" s="474"/>
      <c r="I2837" s="474"/>
      <c r="J2837" s="474"/>
      <c r="K2837" s="474"/>
      <c r="L2837" s="474"/>
      <c r="M2837" s="474"/>
      <c r="N2837" s="474"/>
      <c r="O2837" s="474"/>
      <c r="P2837" s="474"/>
      <c r="Q2837" s="474"/>
      <c r="R2837" s="474"/>
      <c r="S2837" s="474"/>
      <c r="T2837" s="474"/>
      <c r="U2837" s="474"/>
      <c r="V2837" s="474"/>
      <c r="W2837" s="474"/>
      <c r="X2837" s="474"/>
      <c r="Y2837" s="474"/>
      <c r="Z2837" s="474"/>
      <c r="AA2837" s="474"/>
      <c r="AB2837" s="474"/>
      <c r="AC2837" s="474"/>
      <c r="AD2837" s="474"/>
      <c r="AE2837" s="474"/>
      <c r="AF2837" s="474"/>
      <c r="AG2837" s="474"/>
    </row>
    <row r="2838" spans="2:33" ht="15" customHeight="1" x14ac:dyDescent="0.3"/>
    <row r="2839" spans="2:33" ht="15" customHeight="1" x14ac:dyDescent="0.3"/>
    <row r="2840" spans="2:33" ht="15" customHeight="1" x14ac:dyDescent="0.3"/>
    <row r="2841" spans="2:33" ht="15" customHeight="1" x14ac:dyDescent="0.3"/>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3"/>
  <cols>
    <col min="1" max="1" width="21.26953125" style="37" bestFit="1" customWidth="1"/>
    <col min="2" max="2" width="46.7265625" style="37" customWidth="1"/>
    <col min="3" max="16384" width="8.7265625" style="37"/>
  </cols>
  <sheetData>
    <row r="1" spans="1:33" ht="15" customHeight="1" thickBot="1" x14ac:dyDescent="0.3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494</v>
      </c>
      <c r="D3" s="73" t="s">
        <v>640</v>
      </c>
      <c r="E3" s="55"/>
      <c r="F3" s="55"/>
      <c r="G3" s="55"/>
    </row>
    <row r="4" spans="1:33" ht="15" customHeight="1" x14ac:dyDescent="0.3">
      <c r="C4" s="73" t="s">
        <v>495</v>
      </c>
      <c r="D4" s="73" t="s">
        <v>641</v>
      </c>
      <c r="E4" s="55"/>
      <c r="F4" s="55"/>
      <c r="G4" s="73" t="s">
        <v>620</v>
      </c>
    </row>
    <row r="5" spans="1:33" ht="15" customHeight="1" x14ac:dyDescent="0.3">
      <c r="C5" s="73" t="s">
        <v>496</v>
      </c>
      <c r="D5" s="73" t="s">
        <v>642</v>
      </c>
      <c r="E5" s="55"/>
      <c r="F5" s="55"/>
      <c r="G5" s="55"/>
    </row>
    <row r="6" spans="1:33" ht="15" customHeight="1" x14ac:dyDescent="0.3">
      <c r="C6" s="73" t="s">
        <v>497</v>
      </c>
      <c r="D6" s="55"/>
      <c r="E6" s="73" t="s">
        <v>643</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3">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3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3">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3">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3">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3">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3">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3">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3">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3">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3">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3">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3">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3">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3">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3">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3">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3">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3">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3">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3">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3">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3">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3">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3">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3">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 x14ac:dyDescent="0.3">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3">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3">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3">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3">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3">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3">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3">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3">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3">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3">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3">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3">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3">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3">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3">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3">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3">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3">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3">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3">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3">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3">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3">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3">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3">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3">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3">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3">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3">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3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3">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3">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3">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3">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3">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3">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3">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3">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3">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3">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3">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3">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3">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3">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3">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3">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3">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3">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3">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3">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3">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3">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3">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3">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3">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3">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3">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3">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3">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3">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3">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3">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3">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3">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3">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3">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3">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3">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 x14ac:dyDescent="0.3"/>
  <cols>
    <col min="1" max="1" width="19.81640625" style="37" bestFit="1" customWidth="1"/>
    <col min="2" max="2" width="46.7265625" style="37" customWidth="1"/>
    <col min="3" max="16384" width="8.7265625" style="37"/>
  </cols>
  <sheetData>
    <row r="1" spans="1:33" ht="15" customHeight="1" thickBot="1" x14ac:dyDescent="0.3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494</v>
      </c>
      <c r="D3" s="55" t="s">
        <v>622</v>
      </c>
      <c r="E3" s="55"/>
      <c r="F3" s="55"/>
      <c r="G3" s="55"/>
    </row>
    <row r="4" spans="1:33" ht="15" customHeight="1" x14ac:dyDescent="0.3">
      <c r="C4" s="55" t="s">
        <v>495</v>
      </c>
      <c r="D4" s="55" t="s">
        <v>621</v>
      </c>
      <c r="E4" s="55"/>
      <c r="F4" s="55"/>
      <c r="G4" s="55" t="s">
        <v>620</v>
      </c>
    </row>
    <row r="5" spans="1:33" ht="15" customHeight="1" x14ac:dyDescent="0.3">
      <c r="C5" s="55" t="s">
        <v>496</v>
      </c>
      <c r="D5" s="55" t="s">
        <v>619</v>
      </c>
      <c r="E5" s="55"/>
      <c r="F5" s="55"/>
      <c r="G5" s="55"/>
    </row>
    <row r="6" spans="1:33" ht="15" customHeight="1" x14ac:dyDescent="0.3">
      <c r="C6" s="55" t="s">
        <v>497</v>
      </c>
      <c r="D6" s="55"/>
      <c r="E6" s="55" t="s">
        <v>618</v>
      </c>
      <c r="F6" s="55"/>
      <c r="G6" s="55"/>
    </row>
    <row r="10" spans="1:33" ht="15" customHeight="1" x14ac:dyDescent="0.35">
      <c r="A10" s="43" t="s">
        <v>373</v>
      </c>
      <c r="B10" s="54" t="s">
        <v>117</v>
      </c>
      <c r="AG10" s="51" t="s">
        <v>617</v>
      </c>
    </row>
    <row r="11" spans="1:33" ht="15" customHeight="1" x14ac:dyDescent="0.3">
      <c r="B11" s="53" t="s">
        <v>118</v>
      </c>
      <c r="AG11" s="51" t="s">
        <v>616</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3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3"/>
    <row r="15" spans="1:33" ht="15" customHeight="1" x14ac:dyDescent="0.3">
      <c r="B15" s="46" t="s">
        <v>120</v>
      </c>
    </row>
    <row r="16" spans="1:33" ht="15" customHeight="1" x14ac:dyDescent="0.3"/>
    <row r="17" spans="1:33" ht="15" customHeight="1" x14ac:dyDescent="0.3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3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3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3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3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3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3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3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3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3">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3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3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3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3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5" x14ac:dyDescent="0.3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5" x14ac:dyDescent="0.3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3">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3">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5" x14ac:dyDescent="0.3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5" x14ac:dyDescent="0.35">
      <c r="B36"/>
      <c r="C36"/>
      <c r="D36"/>
      <c r="E36"/>
      <c r="F36"/>
      <c r="G36"/>
      <c r="H36"/>
      <c r="I36"/>
      <c r="J36"/>
      <c r="K36"/>
      <c r="L36"/>
      <c r="M36"/>
      <c r="N36"/>
      <c r="O36"/>
      <c r="P36"/>
      <c r="Q36"/>
      <c r="R36"/>
      <c r="S36"/>
      <c r="T36"/>
      <c r="U36"/>
      <c r="V36"/>
      <c r="W36"/>
      <c r="X36"/>
      <c r="Y36"/>
      <c r="Z36"/>
      <c r="AA36"/>
      <c r="AB36"/>
      <c r="AC36"/>
      <c r="AD36"/>
      <c r="AE36"/>
      <c r="AF36"/>
      <c r="AG36"/>
    </row>
    <row r="37" spans="1:33" x14ac:dyDescent="0.3">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5" x14ac:dyDescent="0.35">
      <c r="B38"/>
      <c r="C38"/>
      <c r="D38"/>
      <c r="E38"/>
      <c r="F38"/>
      <c r="G38"/>
      <c r="H38"/>
      <c r="I38"/>
      <c r="J38"/>
      <c r="K38"/>
      <c r="L38"/>
      <c r="M38"/>
      <c r="N38"/>
      <c r="O38"/>
      <c r="P38"/>
      <c r="Q38"/>
      <c r="R38"/>
      <c r="S38"/>
      <c r="T38"/>
      <c r="U38"/>
      <c r="V38"/>
      <c r="W38"/>
      <c r="X38"/>
      <c r="Y38"/>
      <c r="Z38"/>
      <c r="AA38"/>
      <c r="AB38"/>
      <c r="AC38"/>
      <c r="AD38"/>
      <c r="AE38"/>
      <c r="AF38"/>
      <c r="AG38"/>
    </row>
    <row r="39" spans="1:33" ht="14.5" x14ac:dyDescent="0.35">
      <c r="B39" s="46" t="s">
        <v>135</v>
      </c>
      <c r="C39"/>
      <c r="D39"/>
      <c r="E39"/>
      <c r="F39"/>
      <c r="G39"/>
      <c r="H39"/>
      <c r="I39"/>
      <c r="J39"/>
      <c r="K39"/>
      <c r="L39"/>
      <c r="M39"/>
      <c r="N39"/>
      <c r="O39"/>
      <c r="P39"/>
      <c r="Q39"/>
      <c r="R39"/>
      <c r="S39"/>
      <c r="T39"/>
      <c r="U39"/>
      <c r="V39"/>
      <c r="W39"/>
      <c r="X39"/>
      <c r="Y39"/>
      <c r="Z39"/>
      <c r="AA39"/>
      <c r="AB39"/>
      <c r="AC39"/>
      <c r="AD39"/>
      <c r="AE39"/>
      <c r="AF39"/>
      <c r="AG39"/>
    </row>
    <row r="40" spans="1:33" ht="14.5" x14ac:dyDescent="0.3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5" x14ac:dyDescent="0.3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5" x14ac:dyDescent="0.3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5" x14ac:dyDescent="0.3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5" x14ac:dyDescent="0.3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5" x14ac:dyDescent="0.3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3">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5" x14ac:dyDescent="0.3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3">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5" x14ac:dyDescent="0.3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3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3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3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3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3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3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3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3">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3">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3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3">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3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3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3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3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3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5" x14ac:dyDescent="0.3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3">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3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3">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3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3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35">
      <c r="B72" s="46" t="s">
        <v>626</v>
      </c>
      <c r="C72"/>
      <c r="D72"/>
      <c r="E72"/>
      <c r="F72"/>
      <c r="G72"/>
      <c r="H72"/>
      <c r="I72"/>
      <c r="J72"/>
      <c r="K72"/>
      <c r="L72"/>
      <c r="M72"/>
      <c r="N72"/>
      <c r="O72"/>
      <c r="P72"/>
      <c r="Q72"/>
      <c r="R72"/>
      <c r="S72"/>
      <c r="T72"/>
      <c r="U72"/>
      <c r="V72"/>
      <c r="W72"/>
      <c r="X72"/>
      <c r="Y72"/>
      <c r="Z72"/>
      <c r="AA72"/>
      <c r="AB72"/>
      <c r="AC72"/>
      <c r="AD72"/>
      <c r="AE72"/>
      <c r="AF72"/>
      <c r="AG72"/>
    </row>
    <row r="73" spans="1:33" ht="14.5" x14ac:dyDescent="0.3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3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3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3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3">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35">
      <c r="B78" s="46" t="s">
        <v>155</v>
      </c>
      <c r="C78"/>
      <c r="D78"/>
      <c r="E78"/>
      <c r="F78"/>
      <c r="G78"/>
      <c r="H78"/>
      <c r="I78"/>
      <c r="J78"/>
      <c r="K78"/>
      <c r="L78"/>
      <c r="M78"/>
      <c r="N78"/>
      <c r="O78"/>
      <c r="P78"/>
      <c r="Q78"/>
      <c r="R78"/>
      <c r="S78"/>
      <c r="T78"/>
      <c r="U78"/>
      <c r="V78"/>
      <c r="W78"/>
      <c r="X78"/>
      <c r="Y78"/>
      <c r="Z78"/>
      <c r="AA78"/>
      <c r="AB78"/>
      <c r="AC78"/>
      <c r="AD78"/>
      <c r="AE78"/>
      <c r="AF78"/>
      <c r="AG78"/>
    </row>
    <row r="79" spans="1:33" ht="14.5" x14ac:dyDescent="0.3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3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5" x14ac:dyDescent="0.3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3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3">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3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3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3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3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3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3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3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3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5" x14ac:dyDescent="0.3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3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3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3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3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3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3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35"/>
    <row r="100" spans="1:33" ht="15" customHeight="1" x14ac:dyDescent="0.3">
      <c r="B100" s="39" t="s">
        <v>568</v>
      </c>
    </row>
    <row r="101" spans="1:33" x14ac:dyDescent="0.3">
      <c r="B101" s="38" t="s">
        <v>557</v>
      </c>
    </row>
    <row r="102" spans="1:33" x14ac:dyDescent="0.3">
      <c r="B102" s="38" t="s">
        <v>558</v>
      </c>
    </row>
    <row r="103" spans="1:33" ht="15" customHeight="1" x14ac:dyDescent="0.3">
      <c r="B103" s="38" t="s">
        <v>559</v>
      </c>
    </row>
    <row r="104" spans="1:33" ht="15" customHeight="1" x14ac:dyDescent="0.3">
      <c r="B104" s="38" t="s">
        <v>560</v>
      </c>
    </row>
    <row r="105" spans="1:33" ht="15" customHeight="1" x14ac:dyDescent="0.3">
      <c r="B105" s="38" t="s">
        <v>561</v>
      </c>
    </row>
    <row r="106" spans="1:33" ht="15" customHeight="1" x14ac:dyDescent="0.3">
      <c r="B106" s="38" t="s">
        <v>562</v>
      </c>
    </row>
    <row r="107" spans="1:33" ht="15" customHeight="1" x14ac:dyDescent="0.3">
      <c r="B107" s="38" t="s">
        <v>164</v>
      </c>
    </row>
    <row r="108" spans="1:33" ht="15" customHeight="1" x14ac:dyDescent="0.3">
      <c r="B108" s="38" t="s">
        <v>563</v>
      </c>
    </row>
    <row r="109" spans="1:33" ht="15" customHeight="1" x14ac:dyDescent="0.3">
      <c r="B109" s="38" t="s">
        <v>76</v>
      </c>
    </row>
    <row r="110" spans="1:33" ht="15" customHeight="1" x14ac:dyDescent="0.3">
      <c r="B110" s="38" t="s">
        <v>77</v>
      </c>
    </row>
    <row r="111" spans="1:33" ht="15" customHeight="1" x14ac:dyDescent="0.3">
      <c r="B111" s="38" t="s">
        <v>564</v>
      </c>
    </row>
    <row r="112" spans="1:33" ht="15" customHeight="1" x14ac:dyDescent="0.3">
      <c r="B112" s="475" t="s">
        <v>569</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474"/>
    </row>
    <row r="113" spans="2:2" ht="15" customHeight="1" x14ac:dyDescent="0.3">
      <c r="B113" s="38" t="s">
        <v>565</v>
      </c>
    </row>
    <row r="114" spans="2:2" ht="15" customHeight="1" x14ac:dyDescent="0.3">
      <c r="B114" s="38" t="s">
        <v>566</v>
      </c>
    </row>
    <row r="115" spans="2:2" ht="15" customHeight="1" x14ac:dyDescent="0.3">
      <c r="B115" s="38" t="s">
        <v>567</v>
      </c>
    </row>
    <row r="116" spans="2:2" ht="15" customHeight="1" x14ac:dyDescent="0.3">
      <c r="B116" s="38" t="s">
        <v>165</v>
      </c>
    </row>
    <row r="117" spans="2:2" ht="15" customHeight="1" x14ac:dyDescent="0.3">
      <c r="B117" s="38" t="s">
        <v>554</v>
      </c>
    </row>
    <row r="118" spans="2:2" ht="15" customHeight="1" x14ac:dyDescent="0.3">
      <c r="B118" s="38" t="s">
        <v>555</v>
      </c>
    </row>
    <row r="119" spans="2:2" ht="15" customHeight="1" x14ac:dyDescent="0.3">
      <c r="B119" s="38" t="s">
        <v>625</v>
      </c>
    </row>
    <row r="120" spans="2:2" ht="15" customHeight="1" x14ac:dyDescent="0.3">
      <c r="B120" s="38" t="s">
        <v>624</v>
      </c>
    </row>
    <row r="121" spans="2:2" ht="15" customHeight="1" x14ac:dyDescent="0.3"/>
    <row r="122" spans="2:2" ht="15" customHeight="1" x14ac:dyDescent="0.3"/>
    <row r="123" spans="2:2" ht="15" customHeight="1" x14ac:dyDescent="0.3"/>
    <row r="124" spans="2:2" ht="15" customHeight="1" x14ac:dyDescent="0.3"/>
    <row r="125" spans="2:2" ht="15" customHeight="1" x14ac:dyDescent="0.3"/>
    <row r="126" spans="2:2" ht="15" customHeight="1" x14ac:dyDescent="0.3"/>
    <row r="127" spans="2:2" ht="15" customHeight="1" x14ac:dyDescent="0.3"/>
    <row r="128" spans="2:2"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474"/>
      <c r="C308" s="474"/>
      <c r="D308" s="474"/>
      <c r="E308" s="474"/>
      <c r="F308" s="474"/>
      <c r="G308" s="474"/>
      <c r="H308" s="474"/>
      <c r="I308" s="474"/>
      <c r="J308" s="474"/>
      <c r="K308" s="474"/>
      <c r="L308" s="474"/>
      <c r="M308" s="474"/>
      <c r="N308" s="474"/>
      <c r="O308" s="474"/>
      <c r="P308" s="474"/>
      <c r="Q308" s="474"/>
      <c r="R308" s="474"/>
      <c r="S308" s="474"/>
      <c r="T308" s="474"/>
      <c r="U308" s="474"/>
      <c r="V308" s="474"/>
      <c r="W308" s="474"/>
      <c r="X308" s="474"/>
      <c r="Y308" s="474"/>
      <c r="Z308" s="474"/>
      <c r="AA308" s="474"/>
      <c r="AB308" s="474"/>
      <c r="AC308" s="474"/>
      <c r="AD308" s="474"/>
      <c r="AE308" s="474"/>
      <c r="AF308" s="474"/>
      <c r="AG308" s="474"/>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499"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09" spans="2:33" ht="15" customHeight="1" x14ac:dyDescent="0.3"/>
    <row r="510" spans="2:33" ht="15" customHeight="1" x14ac:dyDescent="0.3"/>
    <row r="511" spans="2:33" ht="15" customHeight="1" x14ac:dyDescent="0.3">
      <c r="B511" s="474"/>
      <c r="C511" s="474"/>
      <c r="D511" s="474"/>
      <c r="E511" s="474"/>
      <c r="F511" s="474"/>
      <c r="G511" s="474"/>
      <c r="H511" s="474"/>
      <c r="I511" s="474"/>
      <c r="J511" s="474"/>
      <c r="K511" s="474"/>
      <c r="L511" s="474"/>
      <c r="M511" s="474"/>
      <c r="N511" s="474"/>
      <c r="O511" s="474"/>
      <c r="P511" s="474"/>
      <c r="Q511" s="474"/>
      <c r="R511" s="474"/>
      <c r="S511" s="474"/>
      <c r="T511" s="474"/>
      <c r="U511" s="474"/>
      <c r="V511" s="474"/>
      <c r="W511" s="474"/>
      <c r="X511" s="474"/>
      <c r="Y511" s="474"/>
      <c r="Z511" s="474"/>
      <c r="AA511" s="474"/>
      <c r="AB511" s="474"/>
      <c r="AC511" s="474"/>
      <c r="AD511" s="474"/>
      <c r="AE511" s="474"/>
      <c r="AF511" s="474"/>
      <c r="AG511" s="474"/>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474"/>
      <c r="C712" s="474"/>
      <c r="D712" s="474"/>
      <c r="E712" s="474"/>
      <c r="F712" s="474"/>
      <c r="G712" s="474"/>
      <c r="H712" s="474"/>
      <c r="I712" s="474"/>
      <c r="J712" s="474"/>
      <c r="K712" s="474"/>
      <c r="L712" s="474"/>
      <c r="M712" s="474"/>
      <c r="N712" s="474"/>
      <c r="O712" s="474"/>
      <c r="P712" s="474"/>
      <c r="Q712" s="474"/>
      <c r="R712" s="474"/>
      <c r="S712" s="474"/>
      <c r="T712" s="474"/>
      <c r="U712" s="474"/>
      <c r="V712" s="474"/>
      <c r="W712" s="474"/>
      <c r="X712" s="474"/>
      <c r="Y712" s="474"/>
      <c r="Z712" s="474"/>
      <c r="AA712" s="474"/>
      <c r="AB712" s="474"/>
      <c r="AC712" s="474"/>
      <c r="AD712" s="474"/>
      <c r="AE712" s="474"/>
      <c r="AF712" s="474"/>
      <c r="AG712" s="474"/>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474"/>
      <c r="C887" s="474"/>
      <c r="D887" s="474"/>
      <c r="E887" s="474"/>
      <c r="F887" s="474"/>
      <c r="G887" s="474"/>
      <c r="H887" s="474"/>
      <c r="I887" s="474"/>
      <c r="J887" s="474"/>
      <c r="K887" s="474"/>
      <c r="L887" s="474"/>
      <c r="M887" s="474"/>
      <c r="N887" s="474"/>
      <c r="O887" s="474"/>
      <c r="P887" s="474"/>
      <c r="Q887" s="474"/>
      <c r="R887" s="474"/>
      <c r="S887" s="474"/>
      <c r="T887" s="474"/>
      <c r="U887" s="474"/>
      <c r="V887" s="474"/>
      <c r="W887" s="474"/>
      <c r="X887" s="474"/>
      <c r="Y887" s="474"/>
      <c r="Z887" s="474"/>
      <c r="AA887" s="474"/>
      <c r="AB887" s="474"/>
      <c r="AC887" s="474"/>
      <c r="AD887" s="474"/>
      <c r="AE887" s="474"/>
      <c r="AF887" s="474"/>
      <c r="AG887" s="474"/>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5"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474"/>
      <c r="C1100" s="474"/>
      <c r="D1100" s="474"/>
      <c r="E1100" s="474"/>
      <c r="F1100" s="474"/>
      <c r="G1100" s="474"/>
      <c r="H1100" s="474"/>
      <c r="I1100" s="474"/>
      <c r="J1100" s="474"/>
      <c r="K1100" s="474"/>
      <c r="L1100" s="474"/>
      <c r="M1100" s="474"/>
      <c r="N1100" s="474"/>
      <c r="O1100" s="474"/>
      <c r="P1100" s="474"/>
      <c r="Q1100" s="474"/>
      <c r="R1100" s="474"/>
      <c r="S1100" s="474"/>
      <c r="T1100" s="474"/>
      <c r="U1100" s="474"/>
      <c r="V1100" s="474"/>
      <c r="W1100" s="474"/>
      <c r="X1100" s="474"/>
      <c r="Y1100" s="474"/>
      <c r="Z1100" s="474"/>
      <c r="AA1100" s="474"/>
      <c r="AB1100" s="474"/>
      <c r="AC1100" s="474"/>
      <c r="AD1100" s="474"/>
      <c r="AE1100" s="474"/>
      <c r="AF1100" s="474"/>
      <c r="AG1100" s="474"/>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3"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0"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474"/>
      <c r="C1227" s="474"/>
      <c r="D1227" s="474"/>
      <c r="E1227" s="474"/>
      <c r="F1227" s="474"/>
      <c r="G1227" s="474"/>
      <c r="H1227" s="474"/>
      <c r="I1227" s="474"/>
      <c r="J1227" s="474"/>
      <c r="K1227" s="474"/>
      <c r="L1227" s="474"/>
      <c r="M1227" s="474"/>
      <c r="N1227" s="474"/>
      <c r="O1227" s="474"/>
      <c r="P1227" s="474"/>
      <c r="Q1227" s="474"/>
      <c r="R1227" s="474"/>
      <c r="S1227" s="474"/>
      <c r="T1227" s="474"/>
      <c r="U1227" s="474"/>
      <c r="V1227" s="474"/>
      <c r="W1227" s="474"/>
      <c r="X1227" s="474"/>
      <c r="Y1227" s="474"/>
      <c r="Z1227" s="474"/>
      <c r="AA1227" s="474"/>
      <c r="AB1227" s="474"/>
      <c r="AC1227" s="474"/>
      <c r="AD1227" s="474"/>
      <c r="AE1227" s="474"/>
      <c r="AF1227" s="474"/>
      <c r="AG1227" s="474"/>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15" customHeight="1" x14ac:dyDescent="0.3"/>
    <row r="1259" ht="15" customHeight="1" x14ac:dyDescent="0.3"/>
    <row r="1260" ht="15" customHeight="1" x14ac:dyDescent="0.3"/>
    <row r="1261" ht="15" customHeight="1" x14ac:dyDescent="0.3"/>
    <row r="1262" ht="15" customHeight="1" x14ac:dyDescent="0.3"/>
    <row r="1263" ht="15" customHeight="1" x14ac:dyDescent="0.3"/>
    <row r="1264" ht="15" customHeight="1" x14ac:dyDescent="0.3"/>
    <row r="1265" ht="15" customHeight="1" x14ac:dyDescent="0.3"/>
    <row r="1266" ht="15" customHeight="1" x14ac:dyDescent="0.3"/>
    <row r="1267" ht="15" customHeight="1" x14ac:dyDescent="0.3"/>
    <row r="1268" ht="15" customHeight="1" x14ac:dyDescent="0.3"/>
    <row r="1269" ht="15" customHeight="1" x14ac:dyDescent="0.3"/>
    <row r="1270" ht="15" customHeight="1" x14ac:dyDescent="0.3"/>
    <row r="1271" ht="15" customHeight="1" x14ac:dyDescent="0.3"/>
    <row r="1272" ht="15" customHeight="1" x14ac:dyDescent="0.3"/>
    <row r="1273" ht="15" customHeight="1" x14ac:dyDescent="0.3"/>
    <row r="1274" ht="15" customHeight="1" x14ac:dyDescent="0.3"/>
    <row r="1275" ht="15" customHeight="1" x14ac:dyDescent="0.3"/>
    <row r="1276" ht="15" customHeight="1" x14ac:dyDescent="0.3"/>
    <row r="1277" ht="15" customHeight="1" x14ac:dyDescent="0.3"/>
    <row r="1278" ht="15" customHeight="1" x14ac:dyDescent="0.3"/>
    <row r="1279" ht="15" customHeight="1" x14ac:dyDescent="0.3"/>
    <row r="1280" ht="15" customHeight="1" x14ac:dyDescent="0.3"/>
    <row r="1281" ht="15" customHeight="1" x14ac:dyDescent="0.3"/>
    <row r="1282" ht="15" customHeight="1" x14ac:dyDescent="0.3"/>
    <row r="1283" ht="15" customHeight="1" x14ac:dyDescent="0.3"/>
    <row r="1284" ht="15" customHeight="1" x14ac:dyDescent="0.3"/>
    <row r="1285" ht="15" customHeight="1" x14ac:dyDescent="0.3"/>
    <row r="1286" ht="15" customHeight="1" x14ac:dyDescent="0.3"/>
    <row r="1287" ht="15" customHeight="1" x14ac:dyDescent="0.3"/>
    <row r="1288" ht="15" customHeight="1" x14ac:dyDescent="0.3"/>
    <row r="1289" ht="15" customHeight="1" x14ac:dyDescent="0.3"/>
    <row r="1290" ht="15" customHeight="1" x14ac:dyDescent="0.3"/>
    <row r="1291" ht="15" customHeight="1" x14ac:dyDescent="0.3"/>
    <row r="1292" ht="15" customHeight="1" x14ac:dyDescent="0.3"/>
    <row r="1293" ht="15" customHeight="1" x14ac:dyDescent="0.3"/>
    <row r="1294" ht="15" customHeight="1" x14ac:dyDescent="0.3"/>
    <row r="1295" ht="15" customHeight="1" x14ac:dyDescent="0.3"/>
    <row r="1296" ht="15" customHeight="1" x14ac:dyDescent="0.3"/>
    <row r="1297" ht="15" customHeight="1" x14ac:dyDescent="0.3"/>
    <row r="1298" ht="15" customHeight="1" x14ac:dyDescent="0.3"/>
    <row r="1299"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6"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6" ht="15" customHeight="1" x14ac:dyDescent="0.3"/>
    <row r="1327" ht="15" customHeight="1" x14ac:dyDescent="0.3"/>
    <row r="1328"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39"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49" ht="15" customHeight="1" x14ac:dyDescent="0.3"/>
    <row r="1350" ht="15" customHeight="1" x14ac:dyDescent="0.3"/>
    <row r="1351"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0"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4"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4"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474"/>
      <c r="C1390" s="474"/>
      <c r="D1390" s="474"/>
      <c r="E1390" s="474"/>
      <c r="F1390" s="474"/>
      <c r="G1390" s="474"/>
      <c r="H1390" s="474"/>
      <c r="I1390" s="474"/>
      <c r="J1390" s="474"/>
      <c r="K1390" s="474"/>
      <c r="L1390" s="474"/>
      <c r="M1390" s="474"/>
      <c r="N1390" s="474"/>
      <c r="O1390" s="474"/>
      <c r="P1390" s="474"/>
      <c r="Q1390" s="474"/>
      <c r="R1390" s="474"/>
      <c r="S1390" s="474"/>
      <c r="T1390" s="474"/>
      <c r="U1390" s="474"/>
      <c r="V1390" s="474"/>
      <c r="W1390" s="474"/>
      <c r="X1390" s="474"/>
      <c r="Y1390" s="474"/>
      <c r="Z1390" s="474"/>
      <c r="AA1390" s="474"/>
      <c r="AB1390" s="474"/>
      <c r="AC1390" s="474"/>
      <c r="AD1390" s="474"/>
      <c r="AE1390" s="474"/>
      <c r="AF1390" s="474"/>
      <c r="AG1390" s="474"/>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11" ht="15"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0"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spans="2:33" ht="15" customHeight="1" x14ac:dyDescent="0.3"/>
    <row r="1490"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499" spans="2:33" ht="15" customHeight="1" x14ac:dyDescent="0.3"/>
    <row r="1500" spans="2:33" ht="15" customHeight="1" x14ac:dyDescent="0.3"/>
    <row r="1501" spans="2:33" ht="15" customHeight="1" x14ac:dyDescent="0.3"/>
    <row r="1502" spans="2:33" ht="15" customHeight="1" x14ac:dyDescent="0.3">
      <c r="B1502" s="474"/>
      <c r="C1502" s="474"/>
      <c r="D1502" s="474"/>
      <c r="E1502" s="474"/>
      <c r="F1502" s="474"/>
      <c r="G1502" s="474"/>
      <c r="H1502" s="474"/>
      <c r="I1502" s="474"/>
      <c r="J1502" s="474"/>
      <c r="K1502" s="474"/>
      <c r="L1502" s="474"/>
      <c r="M1502" s="474"/>
      <c r="N1502" s="474"/>
      <c r="O1502" s="474"/>
      <c r="P1502" s="474"/>
      <c r="Q1502" s="474"/>
      <c r="R1502" s="474"/>
      <c r="S1502" s="474"/>
      <c r="T1502" s="474"/>
      <c r="U1502" s="474"/>
      <c r="V1502" s="474"/>
      <c r="W1502" s="474"/>
      <c r="X1502" s="474"/>
      <c r="Y1502" s="474"/>
      <c r="Z1502" s="474"/>
      <c r="AA1502" s="474"/>
      <c r="AB1502" s="474"/>
      <c r="AC1502" s="474"/>
      <c r="AD1502" s="474"/>
      <c r="AE1502" s="474"/>
      <c r="AF1502" s="474"/>
      <c r="AG1502" s="474"/>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15" customHeight="1" x14ac:dyDescent="0.3"/>
    <row r="1531" ht="15" customHeight="1" x14ac:dyDescent="0.3"/>
    <row r="1532" ht="15" customHeight="1" x14ac:dyDescent="0.3"/>
    <row r="1533" ht="15" customHeight="1" x14ac:dyDescent="0.3"/>
    <row r="1534" ht="15"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15"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15"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15"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15"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15"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15" customHeight="1" x14ac:dyDescent="0.3"/>
    <row r="1596" ht="15" customHeight="1" x14ac:dyDescent="0.3"/>
    <row r="1597" ht="15" customHeight="1" x14ac:dyDescent="0.3"/>
    <row r="1598"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474"/>
      <c r="C1604" s="474"/>
      <c r="D1604" s="474"/>
      <c r="E1604" s="474"/>
      <c r="F1604" s="474"/>
      <c r="G1604" s="474"/>
      <c r="H1604" s="474"/>
      <c r="I1604" s="474"/>
      <c r="J1604" s="474"/>
      <c r="K1604" s="474"/>
      <c r="L1604" s="474"/>
      <c r="M1604" s="474"/>
      <c r="N1604" s="474"/>
      <c r="O1604" s="474"/>
      <c r="P1604" s="474"/>
      <c r="Q1604" s="474"/>
      <c r="R1604" s="474"/>
      <c r="S1604" s="474"/>
      <c r="T1604" s="474"/>
      <c r="U1604" s="474"/>
      <c r="V1604" s="474"/>
      <c r="W1604" s="474"/>
      <c r="X1604" s="474"/>
      <c r="Y1604" s="474"/>
      <c r="Z1604" s="474"/>
      <c r="AA1604" s="474"/>
      <c r="AB1604" s="474"/>
      <c r="AC1604" s="474"/>
      <c r="AD1604" s="474"/>
      <c r="AE1604" s="474"/>
      <c r="AF1604" s="474"/>
      <c r="AG1604" s="474"/>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12" spans="2:33" ht="15" customHeight="1" x14ac:dyDescent="0.3"/>
    <row r="1613" spans="2:33" ht="15" customHeight="1" x14ac:dyDescent="0.3"/>
    <row r="1614" spans="2:33" ht="15" customHeight="1" x14ac:dyDescent="0.3"/>
    <row r="1615" spans="2:33" ht="15" customHeight="1" x14ac:dyDescent="0.3"/>
    <row r="1616" spans="2:33" ht="15" customHeight="1" x14ac:dyDescent="0.3"/>
    <row r="1617" ht="15" customHeight="1" x14ac:dyDescent="0.3"/>
    <row r="1618" ht="15" customHeight="1" x14ac:dyDescent="0.3"/>
    <row r="1619" ht="15" customHeight="1" x14ac:dyDescent="0.3"/>
    <row r="1620" ht="15" customHeight="1" x14ac:dyDescent="0.3"/>
    <row r="1621" ht="15" customHeight="1" x14ac:dyDescent="0.3"/>
    <row r="1622" ht="15" customHeight="1" x14ac:dyDescent="0.3"/>
    <row r="1623" ht="15" customHeight="1" x14ac:dyDescent="0.3"/>
    <row r="1624"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39"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4" ht="15" customHeight="1" x14ac:dyDescent="0.3"/>
    <row r="1665" ht="15" customHeight="1" x14ac:dyDescent="0.3"/>
    <row r="1666" ht="15" customHeight="1" x14ac:dyDescent="0.3"/>
    <row r="1667"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spans="2:33" ht="15" customHeight="1" x14ac:dyDescent="0.3"/>
    <row r="1698" spans="2:33" ht="15" customHeight="1" x14ac:dyDescent="0.3">
      <c r="B1698" s="474"/>
      <c r="C1698" s="474"/>
      <c r="D1698" s="474"/>
      <c r="E1698" s="474"/>
      <c r="F1698" s="474"/>
      <c r="G1698" s="474"/>
      <c r="H1698" s="474"/>
      <c r="I1698" s="474"/>
      <c r="J1698" s="474"/>
      <c r="K1698" s="474"/>
      <c r="L1698" s="474"/>
      <c r="M1698" s="474"/>
      <c r="N1698" s="474"/>
      <c r="O1698" s="474"/>
      <c r="P1698" s="474"/>
      <c r="Q1698" s="474"/>
      <c r="R1698" s="474"/>
      <c r="S1698" s="474"/>
      <c r="T1698" s="474"/>
      <c r="U1698" s="474"/>
      <c r="V1698" s="474"/>
      <c r="W1698" s="474"/>
      <c r="X1698" s="474"/>
      <c r="Y1698" s="474"/>
      <c r="Z1698" s="474"/>
      <c r="AA1698" s="474"/>
      <c r="AB1698" s="474"/>
      <c r="AC1698" s="474"/>
      <c r="AD1698" s="474"/>
      <c r="AE1698" s="474"/>
      <c r="AF1698" s="474"/>
      <c r="AG1698" s="474"/>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15" customHeight="1" x14ac:dyDescent="0.3"/>
    <row r="1768" ht="15" customHeight="1" x14ac:dyDescent="0.3"/>
    <row r="1769" ht="15" customHeight="1" x14ac:dyDescent="0.3"/>
    <row r="1770" ht="15" customHeight="1" x14ac:dyDescent="0.3"/>
    <row r="1771" ht="15" customHeight="1" x14ac:dyDescent="0.3"/>
    <row r="1772" ht="15" customHeight="1" x14ac:dyDescent="0.3"/>
    <row r="1773" ht="15"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15" customHeight="1" x14ac:dyDescent="0.3"/>
    <row r="1788" ht="15" customHeight="1" x14ac:dyDescent="0.3"/>
    <row r="1789" ht="15" customHeight="1" x14ac:dyDescent="0.3"/>
    <row r="1790" ht="15" customHeight="1" x14ac:dyDescent="0.3"/>
    <row r="1791" ht="15" customHeight="1" x14ac:dyDescent="0.3"/>
    <row r="1792" ht="15"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15"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15"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15"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15" customHeight="1" x14ac:dyDescent="0.3"/>
    <row r="1821" ht="15" customHeight="1" x14ac:dyDescent="0.3"/>
    <row r="1822" ht="15" customHeight="1" x14ac:dyDescent="0.3"/>
    <row r="1823" ht="15" customHeight="1" x14ac:dyDescent="0.3"/>
    <row r="1824" ht="15" customHeight="1" x14ac:dyDescent="0.3"/>
    <row r="1825" ht="15" customHeight="1" x14ac:dyDescent="0.3"/>
    <row r="1826" ht="15" customHeight="1" x14ac:dyDescent="0.3"/>
    <row r="1827" ht="15" customHeight="1" x14ac:dyDescent="0.3"/>
    <row r="1828" ht="15" customHeight="1" x14ac:dyDescent="0.3"/>
    <row r="1829" ht="15" customHeight="1" x14ac:dyDescent="0.3"/>
    <row r="1830" ht="15" customHeight="1" x14ac:dyDescent="0.3"/>
    <row r="1831" ht="15" customHeight="1" x14ac:dyDescent="0.3"/>
    <row r="1832" ht="15" customHeight="1" x14ac:dyDescent="0.3"/>
    <row r="1833" ht="15" customHeight="1" x14ac:dyDescent="0.3"/>
    <row r="1834" ht="15" customHeight="1" x14ac:dyDescent="0.3"/>
    <row r="1835" ht="15" customHeight="1" x14ac:dyDescent="0.3"/>
    <row r="1836" ht="15" customHeight="1" x14ac:dyDescent="0.3"/>
    <row r="1837" ht="15" customHeight="1" x14ac:dyDescent="0.3"/>
    <row r="1838" ht="15" customHeight="1" x14ac:dyDescent="0.3"/>
    <row r="1839" ht="15" customHeight="1" x14ac:dyDescent="0.3"/>
    <row r="1840" ht="15" customHeight="1" x14ac:dyDescent="0.3"/>
    <row r="1841" ht="15" customHeight="1" x14ac:dyDescent="0.3"/>
    <row r="1842" ht="15" customHeight="1" x14ac:dyDescent="0.3"/>
    <row r="1843" ht="15" customHeight="1" x14ac:dyDescent="0.3"/>
    <row r="1844" ht="15" customHeight="1" x14ac:dyDescent="0.3"/>
    <row r="1845" ht="15" customHeight="1" x14ac:dyDescent="0.3"/>
    <row r="1846" ht="15" customHeight="1" x14ac:dyDescent="0.3"/>
    <row r="1847" ht="15" customHeight="1" x14ac:dyDescent="0.3"/>
    <row r="1848" ht="15" customHeight="1" x14ac:dyDescent="0.3"/>
    <row r="1849"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0" ht="15" customHeight="1" x14ac:dyDescent="0.3"/>
    <row r="1861" ht="15" customHeight="1" x14ac:dyDescent="0.3"/>
    <row r="1862" ht="15" customHeight="1" x14ac:dyDescent="0.3"/>
    <row r="1863" ht="15" customHeight="1" x14ac:dyDescent="0.3"/>
    <row r="1864" ht="15" customHeight="1" x14ac:dyDescent="0.3"/>
    <row r="1865" ht="15"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15"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15"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15"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15"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15"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2" ht="15" customHeight="1" x14ac:dyDescent="0.3"/>
    <row r="1933" ht="15" customHeight="1" x14ac:dyDescent="0.3"/>
    <row r="1934" ht="15" customHeight="1" x14ac:dyDescent="0.3"/>
    <row r="1935" ht="15" customHeight="1" x14ac:dyDescent="0.3"/>
    <row r="1936"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474"/>
      <c r="C1945" s="474"/>
      <c r="D1945" s="474"/>
      <c r="E1945" s="474"/>
      <c r="F1945" s="474"/>
      <c r="G1945" s="474"/>
      <c r="H1945" s="474"/>
      <c r="I1945" s="474"/>
      <c r="J1945" s="474"/>
      <c r="K1945" s="474"/>
      <c r="L1945" s="474"/>
      <c r="M1945" s="474"/>
      <c r="N1945" s="474"/>
      <c r="O1945" s="474"/>
      <c r="P1945" s="474"/>
      <c r="Q1945" s="474"/>
      <c r="R1945" s="474"/>
      <c r="S1945" s="474"/>
      <c r="T1945" s="474"/>
      <c r="U1945" s="474"/>
      <c r="V1945" s="474"/>
      <c r="W1945" s="474"/>
      <c r="X1945" s="474"/>
      <c r="Y1945" s="474"/>
      <c r="Z1945" s="474"/>
      <c r="AA1945" s="474"/>
      <c r="AB1945" s="474"/>
      <c r="AC1945" s="474"/>
      <c r="AD1945" s="474"/>
      <c r="AE1945" s="474"/>
      <c r="AF1945" s="474"/>
      <c r="AG1945" s="474"/>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15"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15"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15"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1"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474"/>
      <c r="C2031" s="474"/>
      <c r="D2031" s="474"/>
      <c r="E2031" s="474"/>
      <c r="F2031" s="474"/>
      <c r="G2031" s="474"/>
      <c r="H2031" s="474"/>
      <c r="I2031" s="474"/>
      <c r="J2031" s="474"/>
      <c r="K2031" s="474"/>
      <c r="L2031" s="474"/>
      <c r="M2031" s="474"/>
      <c r="N2031" s="474"/>
      <c r="O2031" s="474"/>
      <c r="P2031" s="474"/>
      <c r="Q2031" s="474"/>
      <c r="R2031" s="474"/>
      <c r="S2031" s="474"/>
      <c r="T2031" s="474"/>
      <c r="U2031" s="474"/>
      <c r="V2031" s="474"/>
      <c r="W2031" s="474"/>
      <c r="X2031" s="474"/>
      <c r="Y2031" s="474"/>
      <c r="Z2031" s="474"/>
      <c r="AA2031" s="474"/>
      <c r="AB2031" s="474"/>
      <c r="AC2031" s="474"/>
      <c r="AD2031" s="474"/>
      <c r="AE2031" s="474"/>
      <c r="AF2031" s="474"/>
      <c r="AG2031" s="474"/>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15"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15"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15"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15"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15"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15"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7" spans="2:33" ht="15" customHeight="1" x14ac:dyDescent="0.3"/>
    <row r="2148" spans="2:33" ht="15" customHeight="1" x14ac:dyDescent="0.3"/>
    <row r="2149" spans="2:33" ht="15" customHeight="1" x14ac:dyDescent="0.3"/>
    <row r="2150" spans="2:33" ht="15" customHeight="1" x14ac:dyDescent="0.3"/>
    <row r="2151" spans="2:33" ht="15" customHeight="1" x14ac:dyDescent="0.3"/>
    <row r="2152" spans="2:33" ht="15" customHeight="1" x14ac:dyDescent="0.3"/>
    <row r="2153" spans="2:33" ht="15" customHeight="1" x14ac:dyDescent="0.3">
      <c r="B2153" s="474"/>
      <c r="C2153" s="474"/>
      <c r="D2153" s="474"/>
      <c r="E2153" s="474"/>
      <c r="F2153" s="474"/>
      <c r="G2153" s="474"/>
      <c r="H2153" s="474"/>
      <c r="I2153" s="474"/>
      <c r="J2153" s="474"/>
      <c r="K2153" s="474"/>
      <c r="L2153" s="474"/>
      <c r="M2153" s="474"/>
      <c r="N2153" s="474"/>
      <c r="O2153" s="474"/>
      <c r="P2153" s="474"/>
      <c r="Q2153" s="474"/>
      <c r="R2153" s="474"/>
      <c r="S2153" s="474"/>
      <c r="T2153" s="474"/>
      <c r="U2153" s="474"/>
      <c r="V2153" s="474"/>
      <c r="W2153" s="474"/>
      <c r="X2153" s="474"/>
      <c r="Y2153" s="474"/>
      <c r="Z2153" s="474"/>
      <c r="AA2153" s="474"/>
      <c r="AB2153" s="474"/>
      <c r="AC2153" s="474"/>
      <c r="AD2153" s="474"/>
      <c r="AE2153" s="474"/>
      <c r="AF2153" s="474"/>
      <c r="AG2153" s="474"/>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163" ht="15" customHeight="1" x14ac:dyDescent="0.3"/>
    <row r="2164" ht="15" customHeight="1" x14ac:dyDescent="0.3"/>
    <row r="2165" ht="15"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15"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15"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15"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15"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15"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15"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474"/>
      <c r="C2317" s="474"/>
      <c r="D2317" s="474"/>
      <c r="E2317" s="474"/>
      <c r="F2317" s="474"/>
      <c r="G2317" s="474"/>
      <c r="H2317" s="474"/>
      <c r="I2317" s="474"/>
      <c r="J2317" s="474"/>
      <c r="K2317" s="474"/>
      <c r="L2317" s="474"/>
      <c r="M2317" s="474"/>
      <c r="N2317" s="474"/>
      <c r="O2317" s="474"/>
      <c r="P2317" s="474"/>
      <c r="Q2317" s="474"/>
      <c r="R2317" s="474"/>
      <c r="S2317" s="474"/>
      <c r="T2317" s="474"/>
      <c r="U2317" s="474"/>
      <c r="V2317" s="474"/>
      <c r="W2317" s="474"/>
      <c r="X2317" s="474"/>
      <c r="Y2317" s="474"/>
      <c r="Z2317" s="474"/>
      <c r="AA2317" s="474"/>
      <c r="AB2317" s="474"/>
      <c r="AC2317" s="474"/>
      <c r="AD2317" s="474"/>
      <c r="AE2317" s="474"/>
      <c r="AF2317" s="474"/>
      <c r="AG2317" s="474"/>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474"/>
      <c r="C2419" s="474"/>
      <c r="D2419" s="474"/>
      <c r="E2419" s="474"/>
      <c r="F2419" s="474"/>
      <c r="G2419" s="474"/>
      <c r="H2419" s="474"/>
      <c r="I2419" s="474"/>
      <c r="J2419" s="474"/>
      <c r="K2419" s="474"/>
      <c r="L2419" s="474"/>
      <c r="M2419" s="474"/>
      <c r="N2419" s="474"/>
      <c r="O2419" s="474"/>
      <c r="P2419" s="474"/>
      <c r="Q2419" s="474"/>
      <c r="R2419" s="474"/>
      <c r="S2419" s="474"/>
      <c r="T2419" s="474"/>
      <c r="U2419" s="474"/>
      <c r="V2419" s="474"/>
      <c r="W2419" s="474"/>
      <c r="X2419" s="474"/>
      <c r="Y2419" s="474"/>
      <c r="Z2419" s="474"/>
      <c r="AA2419" s="474"/>
      <c r="AB2419" s="474"/>
      <c r="AC2419" s="474"/>
      <c r="AD2419" s="474"/>
      <c r="AE2419" s="474"/>
      <c r="AF2419" s="474"/>
      <c r="AG2419" s="474"/>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spans="2:33"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3"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474"/>
      <c r="C2509" s="474"/>
      <c r="D2509" s="474"/>
      <c r="E2509" s="474"/>
      <c r="F2509" s="474"/>
      <c r="G2509" s="474"/>
      <c r="H2509" s="474"/>
      <c r="I2509" s="474"/>
      <c r="J2509" s="474"/>
      <c r="K2509" s="474"/>
      <c r="L2509" s="474"/>
      <c r="M2509" s="474"/>
      <c r="N2509" s="474"/>
      <c r="O2509" s="474"/>
      <c r="P2509" s="474"/>
      <c r="Q2509" s="474"/>
      <c r="R2509" s="474"/>
      <c r="S2509" s="474"/>
      <c r="T2509" s="474"/>
      <c r="U2509" s="474"/>
      <c r="V2509" s="474"/>
      <c r="W2509" s="474"/>
      <c r="X2509" s="474"/>
      <c r="Y2509" s="474"/>
      <c r="Z2509" s="474"/>
      <c r="AA2509" s="474"/>
      <c r="AB2509" s="474"/>
      <c r="AC2509" s="474"/>
      <c r="AD2509" s="474"/>
      <c r="AE2509" s="474"/>
      <c r="AF2509" s="474"/>
      <c r="AG2509" s="474"/>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4" spans="2:33" ht="15" customHeight="1" x14ac:dyDescent="0.3"/>
    <row r="2595" spans="2:33" ht="15" customHeight="1" x14ac:dyDescent="0.3"/>
    <row r="2596" spans="2:33" ht="15" customHeight="1" x14ac:dyDescent="0.3"/>
    <row r="2597" spans="2:33" ht="15" customHeight="1" x14ac:dyDescent="0.3"/>
    <row r="2598" spans="2:33" ht="15" customHeight="1" x14ac:dyDescent="0.3">
      <c r="B2598" s="474"/>
      <c r="C2598" s="474"/>
      <c r="D2598" s="474"/>
      <c r="E2598" s="474"/>
      <c r="F2598" s="474"/>
      <c r="G2598" s="474"/>
      <c r="H2598" s="474"/>
      <c r="I2598" s="474"/>
      <c r="J2598" s="474"/>
      <c r="K2598" s="474"/>
      <c r="L2598" s="474"/>
      <c r="M2598" s="474"/>
      <c r="N2598" s="474"/>
      <c r="O2598" s="474"/>
      <c r="P2598" s="474"/>
      <c r="Q2598" s="474"/>
      <c r="R2598" s="474"/>
      <c r="S2598" s="474"/>
      <c r="T2598" s="474"/>
      <c r="U2598" s="474"/>
      <c r="V2598" s="474"/>
      <c r="W2598" s="474"/>
      <c r="X2598" s="474"/>
      <c r="Y2598" s="474"/>
      <c r="Z2598" s="474"/>
      <c r="AA2598" s="474"/>
      <c r="AB2598" s="474"/>
      <c r="AC2598" s="474"/>
      <c r="AD2598" s="474"/>
      <c r="AE2598" s="474"/>
      <c r="AF2598" s="474"/>
      <c r="AG2598" s="474"/>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spans="2:33" ht="15" customHeight="1" x14ac:dyDescent="0.3"/>
    <row r="2706" spans="2:33"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474"/>
      <c r="C2719" s="474"/>
      <c r="D2719" s="474"/>
      <c r="E2719" s="474"/>
      <c r="F2719" s="474"/>
      <c r="G2719" s="474"/>
      <c r="H2719" s="474"/>
      <c r="I2719" s="474"/>
      <c r="J2719" s="474"/>
      <c r="K2719" s="474"/>
      <c r="L2719" s="474"/>
      <c r="M2719" s="474"/>
      <c r="N2719" s="474"/>
      <c r="O2719" s="474"/>
      <c r="P2719" s="474"/>
      <c r="Q2719" s="474"/>
      <c r="R2719" s="474"/>
      <c r="S2719" s="474"/>
      <c r="T2719" s="474"/>
      <c r="U2719" s="474"/>
      <c r="V2719" s="474"/>
      <c r="W2719" s="474"/>
      <c r="X2719" s="474"/>
      <c r="Y2719" s="474"/>
      <c r="Z2719" s="474"/>
      <c r="AA2719" s="474"/>
      <c r="AB2719" s="474"/>
      <c r="AC2719" s="474"/>
      <c r="AD2719" s="474"/>
      <c r="AE2719" s="474"/>
      <c r="AF2719" s="474"/>
      <c r="AG2719" s="474"/>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474"/>
      <c r="C2837" s="474"/>
      <c r="D2837" s="474"/>
      <c r="E2837" s="474"/>
      <c r="F2837" s="474"/>
      <c r="G2837" s="474"/>
      <c r="H2837" s="474"/>
      <c r="I2837" s="474"/>
      <c r="J2837" s="474"/>
      <c r="K2837" s="474"/>
      <c r="L2837" s="474"/>
      <c r="M2837" s="474"/>
      <c r="N2837" s="474"/>
      <c r="O2837" s="474"/>
      <c r="P2837" s="474"/>
      <c r="Q2837" s="474"/>
      <c r="R2837" s="474"/>
      <c r="S2837" s="474"/>
      <c r="T2837" s="474"/>
      <c r="U2837" s="474"/>
      <c r="V2837" s="474"/>
      <c r="W2837" s="474"/>
      <c r="X2837" s="474"/>
      <c r="Y2837" s="474"/>
      <c r="Z2837" s="474"/>
      <c r="AA2837" s="474"/>
      <c r="AB2837" s="474"/>
      <c r="AC2837" s="474"/>
      <c r="AD2837" s="474"/>
      <c r="AE2837" s="474"/>
      <c r="AF2837" s="474"/>
      <c r="AG2837" s="474"/>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2014-08-21T02:04:37Z</dcterms:created>
  <dcterms:modified xsi:type="dcterms:W3CDTF">2024-03-20T15:45:52Z</dcterms:modified>
</cp:coreProperties>
</file>