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24226"/>
  <mc:AlternateContent xmlns:mc="http://schemas.openxmlformats.org/markup-compatibility/2006">
    <mc:Choice Requires="x15">
      <x15ac:absPath xmlns:x15ac="http://schemas.microsoft.com/office/spreadsheetml/2010/11/ac" url="C:\Users\MeganMahajan\Documents\eps-us\InputData\bldgs\CiDESCTY\"/>
    </mc:Choice>
  </mc:AlternateContent>
  <xr:revisionPtr revIDLastSave="0" documentId="13_ncr:1_{D517CB5C-0BCE-4DC9-BBFA-BD373FF1FD9F}" xr6:coauthVersionLast="47" xr6:coauthVersionMax="47" xr10:uidLastSave="{00000000-0000-0000-0000-000000000000}"/>
  <bookViews>
    <workbookView xWindow="-28920" yWindow="-120" windowWidth="29040" windowHeight="17520" tabRatio="905" firstSheet="3" activeTab="6"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CiDESCTY-urban-residential" sheetId="6" r:id="rId9"/>
    <sheet name="CiDESCTY-rural-residential" sheetId="10" r:id="rId10"/>
    <sheet name="CiDESCTY-commercial" sheetId="7" r:id="rId11"/>
  </sheets>
  <definedNames>
    <definedName name="billion_kw_to_MW">About!$B$35</definedName>
    <definedName name="gigwatt_to_megawatt">About!$B$36</definedName>
    <definedName name="Percent_rural">About!$A$33</definedName>
    <definedName name="Percent_Urban">About!$A$32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0" i="18" l="1"/>
  <c r="D50" i="18"/>
  <c r="E50" i="18"/>
  <c r="F50" i="18"/>
  <c r="G50" i="18"/>
  <c r="H50" i="18"/>
  <c r="I50" i="18"/>
  <c r="J50" i="18"/>
  <c r="K50" i="18"/>
  <c r="L50" i="18"/>
  <c r="M50" i="18"/>
  <c r="N50" i="18"/>
  <c r="O50" i="18"/>
  <c r="P50" i="18"/>
  <c r="Q50" i="18"/>
  <c r="R50" i="18"/>
  <c r="S50" i="18"/>
  <c r="T50" i="18"/>
  <c r="U50" i="18"/>
  <c r="V50" i="18"/>
  <c r="W50" i="18"/>
  <c r="X50" i="18"/>
  <c r="Y50" i="18"/>
  <c r="Z50" i="18"/>
  <c r="AA50" i="18"/>
  <c r="AB50" i="18"/>
  <c r="AC50" i="18"/>
  <c r="B50" i="18"/>
  <c r="D8" i="10"/>
  <c r="C49" i="18"/>
  <c r="D49" i="18"/>
  <c r="E49" i="18"/>
  <c r="F49" i="18"/>
  <c r="G49" i="18"/>
  <c r="H49" i="18"/>
  <c r="I49" i="18"/>
  <c r="J49" i="18"/>
  <c r="K49" i="18"/>
  <c r="L49" i="18"/>
  <c r="M49" i="18"/>
  <c r="N49" i="18"/>
  <c r="O49" i="18"/>
  <c r="P49" i="18"/>
  <c r="Q49" i="18"/>
  <c r="R49" i="18"/>
  <c r="S49" i="18"/>
  <c r="T49" i="18"/>
  <c r="U49" i="18"/>
  <c r="V49" i="18"/>
  <c r="W49" i="18"/>
  <c r="X49" i="18"/>
  <c r="Y49" i="18"/>
  <c r="Z49" i="18"/>
  <c r="AA49" i="18"/>
  <c r="AB49" i="18"/>
  <c r="AC49" i="18"/>
  <c r="B49" i="18"/>
  <c r="B36" i="18"/>
  <c r="B38" i="18" s="1"/>
  <c r="B39" i="18" s="1"/>
  <c r="T48" i="18" l="1"/>
  <c r="AB48" i="18"/>
  <c r="L48" i="18"/>
  <c r="J48" i="18"/>
  <c r="R48" i="18"/>
  <c r="D48" i="18"/>
  <c r="F48" i="18"/>
  <c r="G48" i="18"/>
  <c r="Z48" i="18"/>
  <c r="H48" i="18"/>
  <c r="S48" i="18"/>
  <c r="U48" i="18"/>
  <c r="AC48" i="18"/>
  <c r="C48" i="18"/>
  <c r="K48" i="18"/>
  <c r="V48" i="18"/>
  <c r="B48" i="18"/>
  <c r="M48" i="18"/>
  <c r="O48" i="18"/>
  <c r="W48" i="18"/>
  <c r="Q48" i="18"/>
  <c r="E48" i="18"/>
  <c r="X48" i="18"/>
  <c r="P48" i="18"/>
  <c r="Y48" i="18"/>
  <c r="N48" i="18"/>
  <c r="AA48" i="18"/>
  <c r="I48" i="18"/>
  <c r="AI92" i="13" l="1"/>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AA87" i="13" l="1"/>
  <c r="S87" i="13"/>
  <c r="H88" i="13"/>
  <c r="W88" i="13"/>
  <c r="AF88" i="13"/>
  <c r="N88" i="13"/>
  <c r="K88" i="13"/>
  <c r="AC87" i="13"/>
  <c r="AB87" i="13"/>
  <c r="X92" i="13"/>
  <c r="P92" i="13"/>
  <c r="L88" i="13"/>
  <c r="M88" i="13"/>
  <c r="R88" i="13"/>
  <c r="I88" i="13"/>
  <c r="F88" i="13"/>
  <c r="I92" i="13"/>
  <c r="P87" i="13"/>
  <c r="W92" i="13"/>
  <c r="Q87" i="13"/>
  <c r="X88" i="13"/>
  <c r="AB92" i="13"/>
  <c r="Z87" i="13"/>
  <c r="AG87" i="13"/>
  <c r="AH87" i="13"/>
  <c r="AH92" i="13"/>
  <c r="R87" i="13"/>
  <c r="P88" i="13"/>
  <c r="AC92" i="13"/>
  <c r="V88" i="13"/>
  <c r="G88" i="13"/>
  <c r="Q88" i="13"/>
  <c r="S92" i="13"/>
  <c r="AE87" i="13"/>
  <c r="AE92" i="13"/>
  <c r="U87" i="13"/>
  <c r="U92" i="13"/>
  <c r="X87" i="13"/>
  <c r="AF87" i="13"/>
  <c r="AF92" i="13"/>
  <c r="V87" i="13"/>
  <c r="V92" i="13"/>
  <c r="S88" i="13"/>
  <c r="Z92" i="13"/>
  <c r="AG92" i="13"/>
  <c r="W87" i="13"/>
  <c r="AE88" i="13"/>
  <c r="U88" i="13"/>
  <c r="AA92" i="13"/>
  <c r="AH88" i="13"/>
  <c r="AG88" i="13"/>
  <c r="Q92" i="13"/>
  <c r="H92" i="13"/>
  <c r="R92" i="13"/>
  <c r="K92" i="13"/>
  <c r="F92" i="13"/>
  <c r="M92" i="13"/>
  <c r="G92" i="13"/>
  <c r="N92" i="13"/>
  <c r="L92" i="13"/>
  <c r="AA88" i="13"/>
  <c r="Z88" i="13"/>
  <c r="AB88" i="13"/>
  <c r="AC88" i="13"/>
  <c r="I87" i="13"/>
  <c r="K87" i="13"/>
  <c r="L87" i="13"/>
  <c r="F87" i="13"/>
  <c r="M87" i="13"/>
  <c r="N87" i="13"/>
  <c r="G87" i="13"/>
  <c r="H87" i="13"/>
  <c r="B35" i="1" l="1"/>
  <c r="O112" i="13" l="1"/>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A33" i="1"/>
  <c r="A32" i="1"/>
  <c r="H8" i="6" s="1"/>
  <c r="E8" i="10" l="1"/>
  <c r="F8" i="10"/>
  <c r="G8" i="10"/>
  <c r="D8" i="6"/>
  <c r="E8" i="6"/>
  <c r="F8" i="6"/>
  <c r="G8" i="6"/>
  <c r="H8" i="10"/>
  <c r="I8" i="6"/>
  <c r="I8" i="10"/>
  <c r="AF104" i="13"/>
  <c r="M48" i="13"/>
  <c r="U48" i="13"/>
  <c r="AC48" i="13"/>
  <c r="G47" i="13"/>
  <c r="O47" i="13"/>
  <c r="W47" i="13"/>
  <c r="AE47" i="13"/>
  <c r="I44" i="13"/>
  <c r="Q44" i="13"/>
  <c r="Y44" i="13"/>
  <c r="AG44" i="13"/>
  <c r="I10" i="13"/>
  <c r="Q10" i="13"/>
  <c r="Y10" i="13"/>
  <c r="AG10" i="13"/>
  <c r="K9" i="13"/>
  <c r="S9" i="13"/>
  <c r="AA9" i="13"/>
  <c r="AI9" i="13"/>
  <c r="M6" i="13"/>
  <c r="U6" i="13"/>
  <c r="AC6" i="13"/>
  <c r="E6" i="13"/>
  <c r="H48" i="13"/>
  <c r="AF48" i="13"/>
  <c r="Z47" i="13"/>
  <c r="T44" i="13"/>
  <c r="N9" i="13"/>
  <c r="AF6" i="13"/>
  <c r="N48" i="13"/>
  <c r="V48" i="13"/>
  <c r="AD48" i="13"/>
  <c r="H47" i="13"/>
  <c r="P47" i="13"/>
  <c r="X47" i="13"/>
  <c r="AF47" i="13"/>
  <c r="J44" i="13"/>
  <c r="R44" i="13"/>
  <c r="Z44" i="13"/>
  <c r="AH44" i="13"/>
  <c r="J10" i="13"/>
  <c r="R10" i="13"/>
  <c r="Z10" i="13"/>
  <c r="AH10" i="13"/>
  <c r="L9" i="13"/>
  <c r="T9" i="13"/>
  <c r="AB9" i="13"/>
  <c r="F9" i="13"/>
  <c r="N6" i="13"/>
  <c r="V6" i="13"/>
  <c r="AD6" i="13"/>
  <c r="P48" i="13"/>
  <c r="J47" i="13"/>
  <c r="AH47" i="13"/>
  <c r="F44" i="13"/>
  <c r="L10" i="13"/>
  <c r="AD9" i="13"/>
  <c r="G48" i="13"/>
  <c r="O48" i="13"/>
  <c r="W48" i="13"/>
  <c r="AE48" i="13"/>
  <c r="I47" i="13"/>
  <c r="Q47" i="13"/>
  <c r="Y47" i="13"/>
  <c r="AG47" i="13"/>
  <c r="K44" i="13"/>
  <c r="S44" i="13"/>
  <c r="AA44" i="13"/>
  <c r="AI44" i="13"/>
  <c r="K10" i="13"/>
  <c r="S10" i="13"/>
  <c r="AA10" i="13"/>
  <c r="AI10" i="13"/>
  <c r="M9" i="13"/>
  <c r="U9" i="13"/>
  <c r="AC9" i="13"/>
  <c r="G6" i="13"/>
  <c r="O6" i="13"/>
  <c r="W6" i="13"/>
  <c r="AE6" i="13"/>
  <c r="X48" i="13"/>
  <c r="R47" i="13"/>
  <c r="L44" i="13"/>
  <c r="AB44" i="13"/>
  <c r="V9" i="13"/>
  <c r="I48" i="13"/>
  <c r="Q48" i="13"/>
  <c r="Y48" i="13"/>
  <c r="AG48" i="13"/>
  <c r="K47" i="13"/>
  <c r="S47" i="13"/>
  <c r="AA47" i="13"/>
  <c r="AI47" i="13"/>
  <c r="M44" i="13"/>
  <c r="U44" i="13"/>
  <c r="AC44" i="13"/>
  <c r="M10" i="13"/>
  <c r="M121" i="13" s="1"/>
  <c r="U10" i="13"/>
  <c r="U121" i="13" s="1"/>
  <c r="AC10" i="13"/>
  <c r="AC121" i="13" s="1"/>
  <c r="G9" i="13"/>
  <c r="O9" i="13"/>
  <c r="W9" i="13"/>
  <c r="AE9" i="13"/>
  <c r="I6" i="13"/>
  <c r="Q6" i="13"/>
  <c r="Y6" i="13"/>
  <c r="AG6" i="13"/>
  <c r="T48" i="13"/>
  <c r="N47" i="13"/>
  <c r="H44" i="13"/>
  <c r="AF44" i="13"/>
  <c r="P10" i="13"/>
  <c r="J9" i="13"/>
  <c r="AH9" i="13"/>
  <c r="F6" i="13"/>
  <c r="F10" i="13"/>
  <c r="X6" i="13"/>
  <c r="J48" i="13"/>
  <c r="R48" i="13"/>
  <c r="Z48" i="13"/>
  <c r="AH48" i="13"/>
  <c r="L47" i="13"/>
  <c r="T47" i="13"/>
  <c r="AB47" i="13"/>
  <c r="F47" i="13"/>
  <c r="N44" i="13"/>
  <c r="V44" i="13"/>
  <c r="AD44" i="13"/>
  <c r="N10" i="13"/>
  <c r="N121" i="13" s="1"/>
  <c r="V10" i="13"/>
  <c r="V121" i="13" s="1"/>
  <c r="AD10" i="13"/>
  <c r="AD121" i="13" s="1"/>
  <c r="H9" i="13"/>
  <c r="P9" i="13"/>
  <c r="X9" i="13"/>
  <c r="AF9" i="13"/>
  <c r="J6" i="13"/>
  <c r="R6" i="13"/>
  <c r="Z6" i="13"/>
  <c r="AH6" i="13"/>
  <c r="L48" i="13"/>
  <c r="F48" i="13"/>
  <c r="AD47" i="13"/>
  <c r="X44" i="13"/>
  <c r="H10" i="13"/>
  <c r="H121" i="13" s="1"/>
  <c r="AF10" i="13"/>
  <c r="AF121" i="13" s="1"/>
  <c r="Z9" i="13"/>
  <c r="T6" i="13"/>
  <c r="T10" i="13"/>
  <c r="T121" i="13" s="1"/>
  <c r="H6" i="13"/>
  <c r="K48" i="13"/>
  <c r="S48" i="13"/>
  <c r="AA48" i="13"/>
  <c r="AI48" i="13"/>
  <c r="M47" i="13"/>
  <c r="U47" i="13"/>
  <c r="AC47" i="13"/>
  <c r="G44" i="13"/>
  <c r="O44" i="13"/>
  <c r="W44" i="13"/>
  <c r="AE44" i="13"/>
  <c r="G10" i="13"/>
  <c r="O10" i="13"/>
  <c r="W10" i="13"/>
  <c r="AE10" i="13"/>
  <c r="AE121" i="13" s="1"/>
  <c r="I9" i="13"/>
  <c r="Q9" i="13"/>
  <c r="Y9" i="13"/>
  <c r="AG9" i="13"/>
  <c r="K6" i="13"/>
  <c r="S6" i="13"/>
  <c r="AA6" i="13"/>
  <c r="AI6" i="13"/>
  <c r="AB48" i="13"/>
  <c r="V47" i="13"/>
  <c r="P44" i="13"/>
  <c r="X10" i="13"/>
  <c r="R9" i="13"/>
  <c r="L6" i="13"/>
  <c r="AB6" i="13"/>
  <c r="AB10" i="13"/>
  <c r="P6" i="13"/>
  <c r="G67" i="13"/>
  <c r="O67" i="13"/>
  <c r="W67" i="13"/>
  <c r="AE67" i="13"/>
  <c r="I66" i="13"/>
  <c r="Q66" i="13"/>
  <c r="Y66" i="13"/>
  <c r="AG66" i="13"/>
  <c r="K63" i="13"/>
  <c r="S63" i="13"/>
  <c r="AA63" i="13"/>
  <c r="AI63" i="13"/>
  <c r="K29" i="13"/>
  <c r="S29" i="13"/>
  <c r="AA29" i="13"/>
  <c r="AI29" i="13"/>
  <c r="M28" i="13"/>
  <c r="U28" i="13"/>
  <c r="AC28" i="13"/>
  <c r="G25" i="13"/>
  <c r="O25" i="13"/>
  <c r="W25" i="13"/>
  <c r="AE25" i="13"/>
  <c r="Z67" i="13"/>
  <c r="T66" i="13"/>
  <c r="N63" i="13"/>
  <c r="N29" i="13"/>
  <c r="H28" i="13"/>
  <c r="AF28" i="13"/>
  <c r="Z25" i="13"/>
  <c r="H67" i="13"/>
  <c r="P67" i="13"/>
  <c r="X67" i="13"/>
  <c r="AF67" i="13"/>
  <c r="J66" i="13"/>
  <c r="R66" i="13"/>
  <c r="Z66" i="13"/>
  <c r="AH66" i="13"/>
  <c r="L63" i="13"/>
  <c r="T63" i="13"/>
  <c r="AB63" i="13"/>
  <c r="F63" i="13"/>
  <c r="L29" i="13"/>
  <c r="T29" i="13"/>
  <c r="AB29" i="13"/>
  <c r="F29" i="13"/>
  <c r="N28" i="13"/>
  <c r="V28" i="13"/>
  <c r="AD28" i="13"/>
  <c r="H25" i="13"/>
  <c r="P25" i="13"/>
  <c r="X25" i="13"/>
  <c r="AF25" i="13"/>
  <c r="J67" i="13"/>
  <c r="AH67" i="13"/>
  <c r="AB66" i="13"/>
  <c r="V63" i="13"/>
  <c r="AD29" i="13"/>
  <c r="X28" i="13"/>
  <c r="R25" i="13"/>
  <c r="I67" i="13"/>
  <c r="Q67" i="13"/>
  <c r="Y67" i="13"/>
  <c r="AG67" i="13"/>
  <c r="K66" i="13"/>
  <c r="S66" i="13"/>
  <c r="AA66" i="13"/>
  <c r="AI66" i="13"/>
  <c r="M63" i="13"/>
  <c r="U63" i="13"/>
  <c r="AC63" i="13"/>
  <c r="M29" i="13"/>
  <c r="U29" i="13"/>
  <c r="AC29" i="13"/>
  <c r="G28" i="13"/>
  <c r="O28" i="13"/>
  <c r="W28" i="13"/>
  <c r="AE28" i="13"/>
  <c r="I25" i="13"/>
  <c r="Q25" i="13"/>
  <c r="Y25" i="13"/>
  <c r="AG25" i="13"/>
  <c r="R67" i="13"/>
  <c r="L66" i="13"/>
  <c r="F66" i="13"/>
  <c r="AD63" i="13"/>
  <c r="V29" i="13"/>
  <c r="P28" i="13"/>
  <c r="J25" i="13"/>
  <c r="AH25" i="13"/>
  <c r="K67" i="13"/>
  <c r="S67" i="13"/>
  <c r="AA67" i="13"/>
  <c r="AI67" i="13"/>
  <c r="M66" i="13"/>
  <c r="U66" i="13"/>
  <c r="AC66" i="13"/>
  <c r="G63" i="13"/>
  <c r="O63" i="13"/>
  <c r="W63" i="13"/>
  <c r="AE63" i="13"/>
  <c r="G29" i="13"/>
  <c r="O29" i="13"/>
  <c r="W29" i="13"/>
  <c r="AE29" i="13"/>
  <c r="I28" i="13"/>
  <c r="Q28" i="13"/>
  <c r="Y28" i="13"/>
  <c r="AG28" i="13"/>
  <c r="K25" i="13"/>
  <c r="S25" i="13"/>
  <c r="AA25" i="13"/>
  <c r="AI25" i="13"/>
  <c r="AD67" i="13"/>
  <c r="AF66" i="13"/>
  <c r="Z63" i="13"/>
  <c r="AH29" i="13"/>
  <c r="AB28" i="13"/>
  <c r="V25" i="13"/>
  <c r="L67" i="13"/>
  <c r="T67" i="13"/>
  <c r="AB67" i="13"/>
  <c r="F67" i="13"/>
  <c r="N66" i="13"/>
  <c r="V66" i="13"/>
  <c r="AD66" i="13"/>
  <c r="H63" i="13"/>
  <c r="P63" i="13"/>
  <c r="X63" i="13"/>
  <c r="AF63" i="13"/>
  <c r="H29" i="13"/>
  <c r="P29" i="13"/>
  <c r="X29" i="13"/>
  <c r="AF29" i="13"/>
  <c r="J28" i="13"/>
  <c r="R28" i="13"/>
  <c r="Z28" i="13"/>
  <c r="AH28" i="13"/>
  <c r="L25" i="13"/>
  <c r="T25" i="13"/>
  <c r="AB25" i="13"/>
  <c r="F25" i="13"/>
  <c r="V67" i="13"/>
  <c r="P66" i="13"/>
  <c r="J63" i="13"/>
  <c r="R29" i="13"/>
  <c r="L28" i="13"/>
  <c r="N25" i="13"/>
  <c r="M67" i="13"/>
  <c r="U67" i="13"/>
  <c r="AC67" i="13"/>
  <c r="G66" i="13"/>
  <c r="O66" i="13"/>
  <c r="W66" i="13"/>
  <c r="AE66" i="13"/>
  <c r="I63" i="13"/>
  <c r="Q63" i="13"/>
  <c r="Y63" i="13"/>
  <c r="AG63" i="13"/>
  <c r="I29" i="13"/>
  <c r="Q29" i="13"/>
  <c r="Y29" i="13"/>
  <c r="AG29" i="13"/>
  <c r="K28" i="13"/>
  <c r="S28" i="13"/>
  <c r="AA28" i="13"/>
  <c r="AI28" i="13"/>
  <c r="M25" i="13"/>
  <c r="U25" i="13"/>
  <c r="AC25" i="13"/>
  <c r="N67" i="13"/>
  <c r="H66" i="13"/>
  <c r="X66" i="13"/>
  <c r="R63" i="13"/>
  <c r="AH63" i="13"/>
  <c r="J29" i="13"/>
  <c r="Z29" i="13"/>
  <c r="T28" i="13"/>
  <c r="F28" i="13"/>
  <c r="AD25" i="13"/>
  <c r="S108" i="13"/>
  <c r="P108" i="13"/>
  <c r="Q108" i="13"/>
  <c r="R108" i="13"/>
  <c r="AB108" i="13"/>
  <c r="AA108" i="13"/>
  <c r="AC108" i="13"/>
  <c r="Z108" i="13"/>
  <c r="W104" i="13"/>
  <c r="U104" i="13"/>
  <c r="X104" i="13"/>
  <c r="V104" i="13"/>
  <c r="L104" i="13"/>
  <c r="Q104" i="13"/>
  <c r="P104" i="13"/>
  <c r="R104" i="13"/>
  <c r="S104" i="13"/>
  <c r="I104" i="13"/>
  <c r="F104" i="13"/>
  <c r="G104" i="13"/>
  <c r="H104" i="13"/>
  <c r="AH104" i="13"/>
  <c r="AG104" i="13"/>
  <c r="AE104" i="13"/>
  <c r="H107" i="13"/>
  <c r="I107" i="13"/>
  <c r="F107" i="13"/>
  <c r="G107" i="13"/>
  <c r="N107" i="13"/>
  <c r="M107" i="13"/>
  <c r="L107" i="13"/>
  <c r="K107" i="13"/>
  <c r="Q107" i="13"/>
  <c r="S107" i="13"/>
  <c r="P107" i="13"/>
  <c r="R107" i="13"/>
  <c r="X107" i="13"/>
  <c r="U107" i="13"/>
  <c r="W107" i="13"/>
  <c r="V107" i="13"/>
  <c r="Z104" i="13"/>
  <c r="AB104" i="13"/>
  <c r="AA104" i="13"/>
  <c r="AC104" i="13"/>
  <c r="AC107" i="13"/>
  <c r="AA107" i="13"/>
  <c r="Z107" i="13"/>
  <c r="AB107" i="13"/>
  <c r="N104" i="13"/>
  <c r="M104" i="13"/>
  <c r="K104" i="13"/>
  <c r="X108" i="13"/>
  <c r="V108" i="13"/>
  <c r="U108" i="13"/>
  <c r="W108" i="13"/>
  <c r="E9" i="13"/>
  <c r="E48" i="13"/>
  <c r="E10" i="13"/>
  <c r="E44" i="13"/>
  <c r="E47" i="13"/>
  <c r="F108" i="13"/>
  <c r="I108" i="13"/>
  <c r="G108" i="13"/>
  <c r="H108" i="13"/>
  <c r="P112" i="13"/>
  <c r="R112" i="13"/>
  <c r="S112" i="13"/>
  <c r="Q112" i="13"/>
  <c r="V112" i="13"/>
  <c r="W112" i="13"/>
  <c r="U112" i="13"/>
  <c r="X112" i="13"/>
  <c r="AA112" i="13"/>
  <c r="AC112" i="13"/>
  <c r="Z112" i="13"/>
  <c r="AB112" i="13"/>
  <c r="AH112" i="13"/>
  <c r="AE112" i="13"/>
  <c r="AF112" i="13"/>
  <c r="AG112" i="13"/>
  <c r="AH108" i="13"/>
  <c r="AE108" i="13"/>
  <c r="AF108" i="13"/>
  <c r="AG108" i="13"/>
  <c r="N108" i="13"/>
  <c r="K108" i="13"/>
  <c r="L108" i="13"/>
  <c r="M108" i="13"/>
  <c r="E66" i="13"/>
  <c r="E63" i="13"/>
  <c r="E25" i="13"/>
  <c r="E67" i="13"/>
  <c r="E28" i="13"/>
  <c r="E29" i="13"/>
  <c r="H112" i="13"/>
  <c r="I112" i="13"/>
  <c r="G112" i="13"/>
  <c r="F112" i="13"/>
  <c r="N112" i="13"/>
  <c r="K112" i="13"/>
  <c r="M112" i="13"/>
  <c r="L112" i="13"/>
  <c r="AH107" i="13"/>
  <c r="AG107" i="13"/>
  <c r="AF107" i="13"/>
  <c r="AE107" i="13"/>
  <c r="AB121" i="13" l="1"/>
  <c r="O121" i="13"/>
  <c r="X121" i="13"/>
  <c r="P121" i="13"/>
  <c r="W121" i="13"/>
  <c r="AA121" i="13"/>
  <c r="L121" i="13"/>
  <c r="S121" i="13"/>
  <c r="AG121" i="13"/>
  <c r="K121" i="13"/>
  <c r="Y121" i="13"/>
  <c r="Q121" i="13"/>
  <c r="F121" i="13"/>
  <c r="AH121" i="13"/>
  <c r="I121" i="13"/>
  <c r="Z121" i="13"/>
  <c r="R121" i="13"/>
  <c r="E121" i="13"/>
  <c r="G121" i="13"/>
  <c r="AI121" i="13"/>
  <c r="J121" i="13"/>
  <c r="J8" i="6"/>
  <c r="J8" i="10"/>
  <c r="Z84" i="13"/>
  <c r="N84" i="13"/>
  <c r="AG84" i="13"/>
  <c r="M84" i="13"/>
  <c r="V84" i="13"/>
  <c r="L84" i="13"/>
  <c r="S84" i="13"/>
  <c r="W84" i="13"/>
  <c r="R84" i="13"/>
  <c r="AC84" i="13"/>
  <c r="Q84" i="13"/>
  <c r="AB84" i="13"/>
  <c r="P84" i="13"/>
  <c r="AA84" i="13"/>
  <c r="X84" i="13"/>
  <c r="U84" i="13"/>
  <c r="AE84" i="13"/>
  <c r="AF84" i="13"/>
  <c r="AH84" i="13"/>
  <c r="K84" i="13"/>
  <c r="I84" i="13"/>
  <c r="H84" i="13"/>
  <c r="G84" i="13"/>
  <c r="F84" i="13"/>
  <c r="K8" i="10" l="1"/>
  <c r="K8" i="6"/>
  <c r="L8" i="10" l="1"/>
  <c r="L8" i="6"/>
  <c r="M8" i="10" l="1"/>
  <c r="M8" i="6"/>
  <c r="N8" i="6" l="1"/>
  <c r="N8" i="10"/>
  <c r="O8" i="6" l="1"/>
  <c r="O8" i="10"/>
  <c r="P8" i="6" l="1"/>
  <c r="P8" i="10"/>
  <c r="Q8" i="6" l="1"/>
  <c r="Q8" i="10"/>
  <c r="R8" i="10" l="1"/>
  <c r="R8" i="6"/>
  <c r="S8" i="10" l="1"/>
  <c r="S8" i="6"/>
  <c r="T8" i="10" l="1"/>
  <c r="T8" i="6"/>
  <c r="U8" i="10" l="1"/>
  <c r="U8" i="6"/>
  <c r="V8" i="6" l="1"/>
  <c r="V8" i="10"/>
  <c r="W8" i="6" l="1"/>
  <c r="W8" i="10"/>
  <c r="X8" i="6" l="1"/>
  <c r="X8" i="10"/>
  <c r="Y8" i="6" l="1"/>
  <c r="Y8" i="10"/>
  <c r="Z8" i="6" l="1"/>
  <c r="Z8" i="10"/>
  <c r="AA8" i="10" l="1"/>
  <c r="AA8" i="6"/>
  <c r="AB8" i="10" l="1"/>
  <c r="AB8" i="6"/>
  <c r="AC8" i="10" l="1"/>
  <c r="AC8" i="6"/>
  <c r="AD8" i="6" l="1"/>
  <c r="AD8" i="10"/>
  <c r="AE8" i="6" l="1"/>
  <c r="AE8" i="10"/>
</calcChain>
</file>

<file path=xl/sharedStrings.xml><?xml version="1.0" encoding="utf-8"?>
<sst xmlns="http://schemas.openxmlformats.org/spreadsheetml/2006/main" count="2113" uniqueCount="945">
  <si>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</si>
  <si>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</si>
  <si>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</si>
  <si>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</si>
  <si>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</si>
  <si>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</si>
  <si>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</si>
  <si>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</si>
  <si>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</si>
  <si>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</si>
  <si>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</si>
  <si>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</si>
  <si>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</si>
  <si>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</si>
  <si>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</si>
  <si>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</si>
  <si>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</si>
  <si>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</si>
  <si>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</si>
  <si>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</si>
  <si>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</si>
  <si>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</si>
  <si>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</si>
  <si>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</si>
  <si>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</si>
  <si>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</si>
  <si>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</si>
  <si>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</si>
  <si>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</si>
  <si>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</si>
  <si>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</si>
  <si>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</si>
  <si>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</si>
  <si>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</si>
  <si>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</si>
  <si>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</si>
  <si>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</si>
  <si>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</si>
  <si>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</si>
  <si>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</si>
  <si>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</si>
  <si>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</si>
  <si>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</si>
  <si>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</si>
  <si>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</si>
  <si>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</si>
  <si>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</si>
  <si>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</si>
  <si>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</si>
  <si>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</si>
  <si>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</si>
  <si>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</si>
  <si>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</si>
  <si>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</si>
  <si>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</si>
  <si>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</si>
  <si>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</si>
  <si>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</si>
  <si>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</si>
  <si>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</si>
  <si>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</si>
  <si>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</si>
  <si>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</si>
  <si>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</si>
  <si>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</si>
  <si>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</si>
  <si>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</si>
  <si>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</si>
  <si>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</si>
  <si>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</si>
  <si>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</si>
  <si>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</si>
  <si>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</si>
  <si>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</si>
  <si>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</si>
  <si>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</si>
  <si>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</si>
  <si>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</si>
  <si>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</si>
  <si>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</si>
  <si>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</si>
  <si>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</si>
  <si>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</si>
  <si>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</si>
  <si>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</si>
  <si>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</si>
  <si>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</si>
  <si>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</si>
  <si>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</si>
  <si>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</si>
  <si>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</si>
  <si>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</si>
  <si>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</si>
  <si>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</si>
  <si>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</si>
  <si>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</si>
  <si>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</si>
  <si>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</si>
  <si>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</si>
  <si>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</si>
  <si>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</si>
  <si>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</si>
  <si>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</si>
  <si>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</si>
  <si>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</si>
  <si>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</si>
  <si>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</si>
  <si>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</si>
  <si>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</si>
  <si>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</si>
  <si>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</si>
  <si>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</si>
  <si>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</si>
  <si>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</si>
  <si>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</si>
  <si>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</si>
  <si>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</si>
  <si>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</si>
  <si>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</si>
  <si>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</si>
  <si>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</si>
  <si>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</si>
  <si>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</si>
  <si>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</si>
  <si>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</si>
  <si>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</si>
  <si>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</si>
  <si>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</si>
  <si>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</si>
  <si>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</si>
  <si>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</si>
  <si>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</si>
  <si>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</si>
  <si>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</si>
  <si>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</si>
  <si>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</si>
  <si>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</si>
  <si>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</si>
  <si>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</si>
  <si>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</si>
  <si>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</si>
  <si>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</si>
  <si>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</si>
  <si>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</si>
  <si>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</si>
  <si>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</si>
  <si>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</si>
  <si>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</si>
  <si>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</si>
  <si>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</si>
  <si>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</si>
  <si>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</si>
  <si>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</si>
  <si>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</si>
  <si>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</si>
  <si>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</si>
  <si>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</si>
  <si>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</si>
  <si>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</si>
  <si>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</si>
  <si>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</si>
  <si>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</si>
  <si>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</si>
  <si>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</si>
  <si>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</si>
  <si>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</si>
  <si>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</si>
  <si>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</si>
  <si>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</si>
  <si>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</si>
  <si>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</si>
  <si>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</si>
  <si>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</si>
  <si>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</si>
  <si>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</si>
  <si>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</si>
  <si>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</si>
  <si>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</si>
  <si>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</si>
  <si>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</si>
  <si>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</si>
  <si>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</si>
  <si>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</si>
  <si>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</si>
  <si>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</si>
  <si>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</si>
  <si>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</si>
  <si>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</si>
  <si>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</si>
  <si>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</si>
  <si>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</si>
  <si>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</si>
  <si>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</si>
  <si>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</si>
  <si>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</si>
  <si>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</si>
  <si>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</si>
  <si>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</si>
  <si>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</si>
  <si>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</si>
  <si>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</si>
  <si>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</si>
  <si>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</si>
  <si>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</si>
  <si>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</si>
  <si>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</si>
  <si>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</si>
  <si>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</si>
  <si>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</si>
  <si>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</si>
  <si>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</si>
  <si>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</si>
  <si>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</si>
  <si>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</si>
  <si>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</si>
  <si>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</si>
  <si>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</si>
  <si>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</si>
  <si>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</si>
  <si>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</si>
  <si>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</si>
  <si>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</si>
  <si>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</si>
  <si>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</si>
  <si>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</si>
  <si>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</si>
  <si>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</si>
  <si>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</si>
  <si>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</si>
  <si>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</si>
  <si>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</si>
  <si>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</si>
  <si>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</si>
  <si>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</si>
  <si>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</si>
  <si>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</si>
  <si>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</si>
  <si>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</si>
  <si>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</si>
  <si>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</si>
  <si>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</si>
  <si>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</si>
  <si>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</si>
  <si>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</si>
  <si>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</si>
  <si>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</si>
  <si>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</si>
  <si>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</si>
  <si>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</si>
  <si>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</si>
  <si>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</si>
  <si>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</si>
  <si>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</si>
  <si>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</si>
  <si>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</si>
  <si>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</si>
  <si>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</si>
  <si>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</si>
  <si>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</si>
  <si>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</si>
  <si>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</si>
  <si>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</si>
  <si>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</si>
  <si>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</si>
  <si>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</si>
  <si>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</si>
  <si>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</si>
  <si>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</si>
  <si>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</si>
  <si>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</si>
  <si>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</si>
  <si>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</si>
  <si>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</si>
  <si>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</si>
  <si>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</si>
  <si>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</si>
  <si>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</si>
  <si>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</si>
  <si>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</si>
  <si>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</si>
  <si>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</si>
  <si>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</si>
  <si>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</si>
  <si>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</si>
  <si>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</si>
  <si>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</si>
  <si>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</si>
  <si>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</si>
  <si>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</si>
  <si>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</si>
  <si>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</si>
  <si>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</si>
  <si>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</si>
  <si>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</si>
  <si>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</si>
  <si>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</si>
  <si>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</si>
  <si>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</si>
  <si>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</si>
  <si>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</si>
  <si>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</si>
  <si>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</si>
  <si>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</si>
  <si>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</si>
  <si>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</si>
  <si>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</si>
  <si>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</si>
  <si>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</si>
  <si>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</si>
  <si>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</si>
  <si>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</si>
  <si>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</si>
  <si>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</si>
  <si>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</si>
  <si>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</si>
  <si>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</si>
  <si>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</si>
  <si>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</si>
  <si>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</si>
  <si>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</si>
  <si>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</si>
  <si>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</si>
  <si>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</si>
  <si>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</si>
  <si>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</si>
  <si>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</si>
  <si>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</si>
  <si>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</si>
  <si>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</si>
  <si>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</si>
  <si>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</si>
  <si>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</si>
  <si>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</si>
  <si>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</si>
  <si>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</si>
  <si>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</si>
  <si>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</si>
  <si>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</si>
  <si>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</si>
  <si>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</si>
  <si>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</si>
  <si>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</si>
  <si>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</si>
  <si>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</si>
  <si>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</si>
  <si>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</si>
  <si>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</si>
  <si>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</si>
  <si>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</si>
  <si>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</si>
  <si>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</si>
  <si>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</si>
  <si>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</si>
  <si>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</si>
  <si>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</si>
  <si>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</si>
  <si>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</si>
  <si>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</si>
  <si>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</si>
  <si>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</si>
  <si>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</si>
  <si>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</si>
  <si>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</si>
  <si>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</si>
  <si>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</si>
  <si>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</si>
  <si>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</si>
  <si>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</si>
  <si>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</si>
  <si>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</si>
  <si>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</si>
  <si>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</si>
  <si>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</si>
  <si>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</si>
  <si>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</si>
  <si>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</si>
  <si>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</si>
  <si>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</si>
  <si>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</si>
  <si>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</si>
  <si>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</si>
  <si>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</si>
  <si>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</si>
  <si>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</si>
  <si>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</si>
  <si>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</si>
  <si>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</si>
  <si>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</si>
  <si>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</si>
  <si>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</si>
  <si>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</si>
  <si>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</si>
  <si>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</si>
  <si>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</si>
  <si>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</si>
  <si>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</si>
  <si>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</si>
  <si>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</si>
  <si>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</si>
  <si>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</si>
  <si>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</si>
  <si>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</si>
  <si>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</si>
  <si>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</si>
  <si>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</si>
  <si>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</si>
  <si>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</si>
  <si>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</si>
  <si>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</si>
  <si>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</si>
  <si>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</si>
  <si>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</si>
  <si>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</si>
  <si>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</si>
  <si>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</si>
  <si>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</si>
  <si>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</si>
  <si>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</si>
  <si>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</si>
  <si>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</si>
  <si>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</si>
  <si>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</si>
  <si>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</si>
  <si>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</si>
  <si>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</si>
  <si>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</si>
  <si>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</si>
  <si>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</si>
  <si>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</si>
  <si>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</si>
  <si>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</si>
  <si>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</si>
  <si>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</si>
  <si>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</si>
  <si>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</si>
  <si>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</si>
  <si>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</si>
  <si>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</si>
  <si>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</si>
  <si>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</si>
  <si>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</si>
  <si>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</si>
  <si>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</si>
  <si>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</si>
  <si>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</si>
  <si>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</si>
  <si>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</si>
  <si>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</si>
  <si>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</si>
  <si>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</si>
  <si>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</si>
  <si>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</si>
  <si>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</si>
  <si>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</si>
  <si>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</si>
  <si>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</si>
  <si>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</si>
  <si>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</si>
  <si>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</si>
  <si>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</si>
  <si>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</si>
  <si>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</si>
  <si>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</si>
  <si>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</si>
  <si>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</si>
  <si>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</si>
  <si>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</si>
  <si>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</si>
  <si>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</si>
  <si>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</si>
  <si>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</si>
  <si>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</si>
  <si>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</si>
  <si>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</si>
  <si>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</si>
  <si>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</si>
  <si>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</si>
  <si>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</si>
  <si>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</si>
  <si>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</si>
  <si>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</si>
  <si>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</si>
  <si>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</si>
  <si>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</si>
  <si>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</si>
  <si>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</si>
  <si>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</si>
  <si>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</si>
  <si>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</si>
  <si>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</si>
  <si>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</si>
  <si>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</si>
  <si>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</si>
  <si>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</si>
  <si>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</si>
  <si>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</si>
  <si>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</si>
  <si>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</si>
  <si>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</si>
  <si>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</si>
  <si>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</si>
  <si>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</si>
  <si>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</si>
  <si>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</si>
  <si>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</si>
  <si>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</si>
  <si>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</si>
  <si>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</si>
  <si>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</si>
  <si>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</si>
  <si>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</si>
  <si>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</si>
  <si>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</si>
  <si>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</si>
  <si>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</si>
  <si>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</si>
  <si>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</si>
  <si>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</si>
  <si>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</si>
  <si>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</si>
  <si>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</si>
  <si>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</si>
  <si>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</si>
  <si>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</si>
  <si>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</si>
  <si>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</si>
  <si>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</si>
  <si>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</si>
  <si>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</si>
  <si>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</si>
  <si>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</si>
  <si>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</si>
  <si>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</si>
  <si>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</si>
  <si>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</si>
  <si>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</si>
  <si>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</si>
  <si>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</si>
  <si>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</si>
  <si>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</si>
  <si>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</si>
  <si>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</si>
  <si>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</si>
  <si>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</si>
  <si>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</si>
  <si>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</si>
  <si>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</si>
  <si>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</si>
  <si>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</si>
  <si>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</si>
  <si>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</si>
  <si>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</si>
  <si>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</si>
  <si>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</si>
  <si>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</si>
  <si>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</si>
  <si>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</si>
  <si>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</si>
  <si>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</si>
  <si>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</si>
  <si>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</si>
  <si>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</si>
  <si>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</si>
  <si>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</si>
  <si>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</si>
  <si>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</si>
  <si>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</si>
  <si>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</si>
  <si>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</si>
  <si>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</si>
  <si>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</si>
  <si>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</si>
  <si>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</si>
  <si>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</si>
  <si>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</si>
  <si>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</si>
  <si>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</si>
  <si>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</si>
  <si>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</si>
  <si>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</si>
  <si>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</si>
  <si>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</si>
  <si>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</si>
  <si>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</si>
  <si>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</si>
  <si>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</si>
  <si>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</si>
  <si>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</si>
  <si>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</si>
  <si>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</si>
  <si>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</si>
  <si>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</si>
  <si>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</si>
  <si>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</si>
  <si>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</si>
  <si>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</si>
  <si>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</si>
  <si>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</si>
  <si>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</si>
  <si>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</si>
  <si>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</si>
  <si>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</si>
  <si>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</si>
  <si>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</si>
  <si>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</si>
  <si>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</si>
  <si>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</si>
  <si>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</si>
  <si>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</si>
  <si>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</si>
  <si>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</si>
  <si>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</si>
  <si>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</si>
  <si>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</si>
  <si>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</si>
  <si>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</si>
  <si>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</si>
  <si>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</si>
  <si>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</si>
  <si>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</si>
  <si>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</si>
  <si>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</si>
  <si>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</si>
  <si>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</si>
  <si>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</si>
  <si>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</si>
  <si>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</si>
  <si>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</si>
  <si>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</si>
  <si>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</si>
  <si>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</si>
  <si>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</si>
  <si>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</si>
  <si>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</si>
  <si>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</si>
  <si>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</si>
  <si>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</si>
  <si>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</si>
  <si>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</si>
  <si>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</si>
  <si>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</si>
  <si>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</si>
  <si>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</si>
  <si>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</si>
  <si>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</si>
  <si>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</si>
  <si>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</si>
  <si>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</si>
  <si>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</si>
  <si>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</si>
  <si>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</si>
  <si>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</si>
  <si>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</si>
  <si>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</si>
  <si>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</si>
  <si>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</si>
  <si>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</si>
  <si>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</si>
  <si>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</si>
  <si>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</si>
  <si>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</si>
  <si>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</si>
  <si>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</si>
  <si>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</si>
  <si>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</si>
  <si>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</si>
  <si>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</si>
  <si>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</si>
  <si>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</si>
  <si>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</si>
  <si>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</si>
  <si>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</si>
  <si>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</si>
  <si>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</si>
  <si>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</si>
  <si>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</si>
  <si>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</si>
  <si>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</si>
  <si>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</si>
  <si>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</si>
  <si>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</si>
  <si>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</si>
  <si>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</si>
  <si>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</si>
  <si>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</si>
  <si>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</si>
  <si>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</si>
  <si>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</si>
  <si>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</si>
  <si>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</si>
  <si>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</si>
  <si>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</si>
  <si>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</si>
  <si>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</si>
  <si>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</si>
  <si>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</si>
  <si>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</si>
  <si>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</si>
  <si>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</si>
  <si>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</si>
  <si>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</si>
  <si>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</si>
  <si>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</si>
  <si>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</si>
  <si>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</si>
  <si>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</si>
  <si>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</si>
  <si>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</si>
  <si>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</si>
  <si>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</si>
  <si>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</si>
  <si>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</si>
  <si>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</si>
  <si>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</si>
  <si>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</si>
  <si>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</si>
  <si>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</si>
  <si>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</si>
  <si>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</si>
  <si>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</si>
  <si>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</si>
  <si>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</si>
  <si>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</si>
  <si>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</si>
  <si>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</si>
  <si>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</si>
  <si>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</si>
  <si>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</si>
  <si>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</si>
  <si>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</si>
  <si>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</si>
  <si>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</si>
  <si>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</si>
  <si>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</si>
  <si>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</si>
  <si>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</si>
  <si>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</si>
  <si>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</si>
  <si>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</si>
  <si>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</si>
  <si>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</si>
  <si>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</si>
  <si>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</si>
  <si>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</si>
  <si>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</si>
  <si>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</si>
  <si>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</si>
  <si>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</si>
  <si>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</si>
  <si>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</si>
  <si>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</si>
  <si>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</si>
  <si>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</si>
  <si>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</si>
  <si>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</si>
  <si>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</si>
  <si>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</si>
  <si>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</si>
  <si>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</si>
  <si>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</si>
  <si>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</si>
  <si>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</si>
  <si>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</si>
  <si>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</si>
  <si>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</si>
  <si>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</si>
  <si>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</si>
  <si>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</si>
  <si>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</si>
  <si>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</si>
  <si>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</si>
  <si>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</si>
  <si>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</si>
  <si>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</si>
  <si>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</si>
  <si>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</si>
  <si>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</si>
  <si>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</si>
  <si>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</si>
  <si>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</si>
  <si>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</si>
  <si>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</si>
  <si>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</si>
  <si>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</si>
  <si>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</si>
  <si>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</si>
  <si>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</si>
  <si>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</si>
  <si>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</si>
  <si>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</si>
  <si>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</si>
  <si>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</si>
  <si>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</si>
  <si>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</si>
  <si>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</si>
  <si>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</si>
  <si>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</si>
  <si>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</si>
  <si>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</si>
  <si>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</si>
  <si>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</si>
  <si>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</si>
  <si>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</si>
  <si>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</si>
  <si>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</si>
  <si>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</si>
  <si>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</si>
  <si>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</si>
  <si>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</si>
  <si>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</si>
  <si>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</si>
  <si>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</si>
  <si>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</si>
  <si>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</si>
  <si>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</si>
  <si>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</si>
  <si>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</si>
  <si>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</si>
  <si>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</si>
  <si>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</si>
  <si>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</si>
  <si>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</si>
  <si>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</si>
  <si>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</si>
  <si>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</si>
  <si>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</si>
  <si>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</si>
  <si>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</si>
  <si>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</si>
  <si>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</si>
  <si>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</si>
  <si>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</si>
  <si>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</si>
  <si>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</si>
  <si>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</si>
  <si>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</si>
  <si>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</si>
  <si>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</si>
  <si>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</si>
  <si>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</si>
  <si>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</si>
  <si>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</si>
  <si>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</si>
  <si>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</si>
  <si>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</si>
  <si>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</si>
  <si>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</si>
  <si>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</si>
  <si>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</si>
  <si>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</si>
  <si>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</si>
  <si>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</si>
  <si>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</si>
  <si>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</si>
  <si>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</si>
  <si>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</si>
  <si>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</si>
  <si>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</si>
  <si>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</si>
  <si>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</si>
  <si>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</si>
  <si>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</si>
  <si>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</si>
  <si>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</si>
  <si>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</si>
  <si>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</si>
  <si>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</si>
  <si>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</si>
  <si>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</si>
  <si>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</si>
  <si>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</si>
  <si>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</si>
  <si>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</si>
  <si>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</si>
  <si>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</si>
  <si>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</si>
  <si>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</si>
  <si>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</si>
  <si>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</si>
  <si>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</si>
  <si>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</si>
  <si>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</si>
  <si>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</si>
  <si>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</si>
  <si>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</si>
  <si>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</si>
  <si>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</si>
  <si>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</si>
  <si>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</si>
  <si>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</si>
  <si>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</si>
  <si>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</si>
  <si>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</si>
  <si>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</si>
  <si>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</si>
  <si>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</si>
  <si>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</si>
  <si>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</si>
  <si>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</si>
  <si>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</si>
  <si>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</si>
  <si>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</si>
  <si>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</si>
  <si>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</si>
  <si>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</si>
  <si>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</si>
  <si>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</si>
  <si>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</si>
  <si>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</si>
  <si>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</si>
  <si>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</si>
  <si>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</si>
  <si>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</si>
  <si>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</si>
  <si>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</si>
  <si>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</si>
  <si>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</si>
  <si>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</si>
  <si>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</si>
  <si>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</si>
  <si>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</si>
  <si>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</si>
  <si>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</si>
  <si>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</si>
  <si>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</si>
  <si>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</si>
  <si>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</si>
  <si>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</si>
  <si>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</si>
  <si>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</si>
  <si>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</si>
  <si>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</si>
  <si>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Total Annual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</si>
  <si>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</si>
  <si>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</si>
  <si>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</si>
  <si>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</si>
  <si>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</si>
  <si>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</si>
  <si>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</si>
  <si>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</si>
  <si>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</si>
  <si>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</si>
  <si>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</si>
  <si>
    <t>BDESC BAU Distributed Electricity Source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</si>
</sst>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2">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11" fontId="0" fillId="0" borderId="0" xfId="0" applyNumberFormat="1"/>
    <xf numFmtId="0" fontId="37" fillId="0" borderId="0" xfId="0" applyFont="1"/>
    <xf numFmtId="0" fontId="38" fillId="0" borderId="0" xfId="0" applyFont="1" applyAlignment="1">
      <alignment vertical="center"/>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67</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workbookViewId="0">
      <selection sqref="A1:XFD1"/>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944</v>
      </c>
    </row>
    <row r="3" spans="1:2" x14ac:dyDescent="0.25">
      <c r="A3" s="1" t="s">
        <v>53</v>
      </c>
      <c r="B3" s="4" t="s">
        <v>641</v>
      </c>
    </row>
    <row r="4" spans="1:2" x14ac:dyDescent="0.25">
      <c r="B4" t="s">
        <v>0</v>
      </c>
    </row>
    <row r="5" spans="1:2" x14ac:dyDescent="0.25">
      <c r="B5" s="2">
        <v>2022</v>
      </c>
    </row>
    <row r="6" spans="1:2" x14ac:dyDescent="0.25">
      <c r="B6" t="s">
        <v>640</v>
      </c>
    </row>
    <row r="7" spans="1:2" ht="30" x14ac:dyDescent="0.25">
      <c r="B7" s="23" t="s">
        <v>642</v>
      </c>
    </row>
    <row r="8" spans="1:2" ht="30" x14ac:dyDescent="0.25">
      <c r="B8" s="23" t="s">
        <v>643</v>
      </c>
    </row>
    <row r="9" spans="1:2" x14ac:dyDescent="0.25">
      <c r="B9" t="s">
        <v>163</v>
      </c>
    </row>
    <row r="11" spans="1:2" x14ac:dyDescent="0.25">
      <c r="B11" s="4" t="s">
        <v>639</v>
      </c>
    </row>
    <row r="12" spans="1:2" x14ac:dyDescent="0.25">
      <c r="B12" t="s">
        <v>0</v>
      </c>
    </row>
    <row r="13" spans="1:2" x14ac:dyDescent="0.25">
      <c r="B13" s="2">
        <v>2021</v>
      </c>
    </row>
    <row r="14" spans="1:2" x14ac:dyDescent="0.25">
      <c r="B14" t="s">
        <v>566</v>
      </c>
    </row>
    <row r="15" spans="1:2" ht="60" x14ac:dyDescent="0.25">
      <c r="B15" s="23" t="s">
        <v>475</v>
      </c>
    </row>
    <row r="16" spans="1:2" ht="60" x14ac:dyDescent="0.25">
      <c r="B16" s="23" t="s">
        <v>315</v>
      </c>
    </row>
    <row r="17" spans="1:2" x14ac:dyDescent="0.25">
      <c r="B17" t="s">
        <v>163</v>
      </c>
    </row>
    <row r="19" spans="1:2" x14ac:dyDescent="0.25">
      <c r="B19" s="4" t="s">
        <v>54</v>
      </c>
    </row>
    <row r="20" spans="1:2" x14ac:dyDescent="0.25">
      <c r="B20" t="s">
        <v>0</v>
      </c>
    </row>
    <row r="21" spans="1:2" x14ac:dyDescent="0.25">
      <c r="B21" s="2">
        <v>2020</v>
      </c>
    </row>
    <row r="22" spans="1:2" x14ac:dyDescent="0.25">
      <c r="B22" t="s">
        <v>55</v>
      </c>
    </row>
    <row r="23" spans="1:2" x14ac:dyDescent="0.25">
      <c r="B23" s="24" t="s">
        <v>611</v>
      </c>
    </row>
    <row r="24" spans="1:2" x14ac:dyDescent="0.25">
      <c r="B24" s="24" t="s">
        <v>610</v>
      </c>
    </row>
    <row r="25" spans="1:2" x14ac:dyDescent="0.25">
      <c r="B25" t="s">
        <v>56</v>
      </c>
    </row>
    <row r="27" spans="1:2" x14ac:dyDescent="0.25">
      <c r="A27" s="1" t="s">
        <v>16</v>
      </c>
    </row>
    <row r="28" spans="1:2" x14ac:dyDescent="0.25">
      <c r="A28" t="s">
        <v>933</v>
      </c>
    </row>
    <row r="29" spans="1:2" x14ac:dyDescent="0.25">
      <c r="A29" t="s">
        <v>934</v>
      </c>
    </row>
    <row r="31" spans="1:2" x14ac:dyDescent="0.25">
      <c r="A31" s="1" t="s">
        <v>157</v>
      </c>
    </row>
    <row r="32" spans="1:2" x14ac:dyDescent="0.25">
      <c r="A32" s="9">
        <f>'RECS HC2.1'!B24/SUM('RECS HC2.1'!B24,'RECS HC2.1'!B27)</f>
        <v>0.81308184246741677</v>
      </c>
      <c r="B32" t="s">
        <v>32</v>
      </c>
    </row>
    <row r="33" spans="1:6" x14ac:dyDescent="0.25">
      <c r="A33" s="9">
        <f>'RECS HC2.1'!B27/SUM('RECS HC2.1'!B24,'RECS HC2.1'!B27)</f>
        <v>0.18691815753258317</v>
      </c>
      <c r="B33" t="s">
        <v>33</v>
      </c>
    </row>
    <row r="35" spans="1:6" ht="60" x14ac:dyDescent="0.25">
      <c r="A35" s="11" t="s">
        <v>165</v>
      </c>
      <c r="B35">
        <f>10^6</f>
        <v>1000000</v>
      </c>
      <c r="C35" s="12"/>
      <c r="D35" s="13"/>
      <c r="E35" s="14"/>
    </row>
    <row r="36" spans="1:6" x14ac:dyDescent="0.25">
      <c r="A36" t="s">
        <v>173</v>
      </c>
      <c r="B36">
        <v>1000</v>
      </c>
      <c r="F36" s="14"/>
    </row>
  </sheetData>
  <hyperlinks>
    <hyperlink ref="B24" r:id="rId1" xr:uid="{4AF0AB73-D0E4-4FE5-BBEA-528CC825570E}"/>
    <hyperlink ref="B23" r:id="rId2" xr:uid="{D7708223-4A37-4EB1-A9D1-D689355820F5}"/>
    <hyperlink ref="B7" r:id="rId3" location="/?id=30-AEO2022&amp;sourcekey=0" xr:uid="{4CA0ADFE-7678-454E-AB8A-49047F597107}"/>
    <hyperlink ref="B8"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E25"/>
  <sheetViews>
    <sheetView workbookViewId="0">
      <selection activeCell="D8" sqref="D8"/>
    </sheetView>
  </sheetViews>
  <sheetFormatPr defaultRowHeight="15" x14ac:dyDescent="0.25"/>
  <cols>
    <col min="1" max="1" width="23.42578125" customWidth="1"/>
    <col min="2" max="3" width="9.5703125" bestFit="1" customWidth="1"/>
    <col min="4" max="4" width="10.28515625" bestFit="1" customWidth="1"/>
    <col min="5" max="31" width="9.5703125" bestFit="1" customWidth="1"/>
  </cols>
  <sheetData>
    <row r="1" spans="1:31" x14ac:dyDescent="0.25">
      <c r="A1" t="s">
        <v>161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58</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10">
        <v>0</v>
      </c>
      <c r="AE2" s="10">
        <v>0</v>
      </c>
    </row>
    <row r="3" spans="1:31" x14ac:dyDescent="0.25">
      <c r="A3" t="s">
        <v>935</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row>
    <row r="4" spans="1:31" x14ac:dyDescent="0.25">
      <c r="A4" t="s">
        <v>936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row>
    <row r="5" spans="1:31" x14ac:dyDescent="0.25">
      <c r="A5" t="s">
        <v>8</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row>
    <row r="6" spans="1:31" x14ac:dyDescent="0.25">
      <c r="A6" t="s">
        <v>9</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row>
    <row r="7" spans="1:31" x14ac:dyDescent="0.25">
      <c r="A7" t="s">
        <v>59</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row>
    <row r="8" spans="1:31" x14ac:dyDescent="0.25">
      <c r="A8" t="s">
        <v>10</v>
      </c>
      <c r="B8" s="10">
        <v>0</v>
      </c>
      <c r="C8" s="10">
        <v>0</v>
      </c>
      <c r="D8" s="10">
        <f>-'Inflation Reduction Act'!B50</f>
        <v>-629.87680725329903</v>
      </c>
      <c r="E8" s="10">
        <f>-'Inflation Reduction Act'!C50</f>
        <v>-629.87680725329903</v>
      </c>
      <c r="F8" s="10">
        <f>-'Inflation Reduction Act'!D50</f>
        <v>-629.87680725329903</v>
      </c>
      <c r="G8" s="10">
        <f>-'Inflation Reduction Act'!E50</f>
        <v>-629.87680725329903</v>
      </c>
      <c r="H8" s="10">
        <f>-'Inflation Reduction Act'!F50</f>
        <v>-629.87680725329903</v>
      </c>
      <c r="I8" s="10">
        <f>-'Inflation Reduction Act'!G50</f>
        <v>-629.87680725329903</v>
      </c>
      <c r="J8" s="10">
        <f>-'Inflation Reduction Act'!H50</f>
        <v>-629.87680725329903</v>
      </c>
      <c r="K8" s="10">
        <f>-'Inflation Reduction Act'!I50</f>
        <v>-629.87680725329903</v>
      </c>
      <c r="L8" s="10">
        <f>-'Inflation Reduction Act'!J50</f>
        <v>-629.87680725329903</v>
      </c>
      <c r="M8" s="10">
        <f>-'Inflation Reduction Act'!K50</f>
        <v>-629.87680725329903</v>
      </c>
      <c r="N8" s="10">
        <f>-'Inflation Reduction Act'!L50</f>
        <v>-442.95864972071575</v>
      </c>
      <c r="O8" s="10">
        <f>-'Inflation Reduction Act'!M50</f>
        <v>-442.95864972071575</v>
      </c>
      <c r="P8" s="10">
        <f>-'Inflation Reduction Act'!N50</f>
        <v>-442.95864972071575</v>
      </c>
      <c r="Q8" s="10">
        <f>-'Inflation Reduction Act'!O50</f>
        <v>-442.95864972071575</v>
      </c>
      <c r="R8" s="10">
        <f>-'Inflation Reduction Act'!P50</f>
        <v>-358.8454788310533</v>
      </c>
      <c r="S8" s="10">
        <f>-'Inflation Reduction Act'!Q50</f>
        <v>-274.73230794139084</v>
      </c>
      <c r="T8" s="10">
        <f>-'Inflation Reduction Act'!R50</f>
        <v>-106.50596616206592</v>
      </c>
      <c r="U8" s="10">
        <f>-'Inflation Reduction Act'!S50</f>
        <v>-106.50596616206592</v>
      </c>
      <c r="V8" s="10">
        <f>-'Inflation Reduction Act'!T50</f>
        <v>-106.50596616206592</v>
      </c>
      <c r="W8" s="10">
        <f>-'Inflation Reduction Act'!U50</f>
        <v>-106.50596616206592</v>
      </c>
      <c r="X8" s="10">
        <f>-'Inflation Reduction Act'!V50</f>
        <v>-106.50596616206592</v>
      </c>
      <c r="Y8" s="10">
        <f>-'Inflation Reduction Act'!W50</f>
        <v>-106.50596616206592</v>
      </c>
      <c r="Z8" s="10">
        <f>-'Inflation Reduction Act'!X50</f>
        <v>-106.50596616206592</v>
      </c>
      <c r="AA8" s="10">
        <f>-'Inflation Reduction Act'!Y50</f>
        <v>-106.50596616206592</v>
      </c>
      <c r="AB8" s="10">
        <f>-'Inflation Reduction Act'!Z50</f>
        <v>-106.50596616206592</v>
      </c>
      <c r="AC8" s="10">
        <f>-'Inflation Reduction Act'!AA50</f>
        <v>-106.50596616206592</v>
      </c>
      <c r="AD8" s="10">
        <f>-'Inflation Reduction Act'!AB50</f>
        <v>-106.50596616206592</v>
      </c>
      <c r="AE8" s="10">
        <f>-'Inflation Reduction Act'!AC50</f>
        <v>-106.50596616206592</v>
      </c>
    </row>
    <row r="9" spans="1:31" x14ac:dyDescent="0.25">
      <c r="A9" t="s">
        <v>11</v>
      </c>
      <c r="B9" s="10">
        <v>0</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row>
    <row r="10" spans="1:31" x14ac:dyDescent="0.25">
      <c r="A10" t="s">
        <v>12</v>
      </c>
      <c r="B10" s="10">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row>
    <row r="11" spans="1:31" x14ac:dyDescent="0.25">
      <c r="A11" t="s">
        <v>13</v>
      </c>
      <c r="B11" s="10">
        <v>0</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row>
    <row r="12" spans="1:31" x14ac:dyDescent="0.25">
      <c r="A12" t="s">
        <v>14</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row>
    <row r="13" spans="1:31" x14ac:dyDescent="0.25">
      <c r="A13" t="s">
        <v>15</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row>
    <row r="14" spans="1:31" x14ac:dyDescent="0.25">
      <c r="A14" t="s">
        <v>57</v>
      </c>
      <c r="B14" s="10">
        <v>0</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row>
    <row r="15" spans="1:31" x14ac:dyDescent="0.25">
      <c r="A15" t="s">
        <v>60</v>
      </c>
      <c r="B15" s="10">
        <v>0</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row>
    <row r="16" spans="1:31" x14ac:dyDescent="0.25">
      <c r="A16" t="s">
        <v>158</v>
      </c>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row>
    <row r="17" spans="1:31" x14ac:dyDescent="0.25">
      <c r="A17" t="s">
        <v>159</v>
      </c>
      <c r="B17" s="10">
        <v>0</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row>
    <row r="18" spans="1:31" x14ac:dyDescent="0.25">
      <c r="A18" t="s">
        <v>160</v>
      </c>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row>
    <row r="19" spans="1:31" x14ac:dyDescent="0.25">
      <c r="A19" s="53" t="s">
        <v>937</v>
      </c>
      <c r="B19" s="10">
        <v>0</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row>
    <row r="20" spans="1:31" x14ac:dyDescent="0.25">
      <c r="A20" s="53" t="s">
        <v>938</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row>
    <row r="21" spans="1:31" x14ac:dyDescent="0.25">
      <c r="A21" s="53" t="s">
        <v>939</v>
      </c>
      <c r="B21" s="10">
        <v>0</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c r="AD21" s="10">
        <v>0</v>
      </c>
      <c r="AE21" s="10">
        <v>0</v>
      </c>
    </row>
    <row r="22" spans="1:31" x14ac:dyDescent="0.25">
      <c r="A22" s="53" t="s">
        <v>940</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0">
        <v>0</v>
      </c>
      <c r="AE22" s="10">
        <v>0</v>
      </c>
    </row>
    <row r="23" spans="1:31" x14ac:dyDescent="0.25">
      <c r="A23" s="53" t="s">
        <v>941</v>
      </c>
      <c r="B23" s="10">
        <v>0</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row>
    <row r="24" spans="1:31" x14ac:dyDescent="0.25">
      <c r="A24" s="54" t="s">
        <v>942</v>
      </c>
      <c r="B24" s="10">
        <v>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row>
    <row r="25" spans="1:31" x14ac:dyDescent="0.25">
      <c r="A25" s="54" t="s">
        <v>943</v>
      </c>
      <c r="B25" s="10">
        <v>0</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25"/>
  <sheetViews>
    <sheetView workbookViewId="0">
      <selection activeCell="T31" sqref="T31"/>
    </sheetView>
  </sheetViews>
  <sheetFormatPr defaultRowHeight="15" x14ac:dyDescent="0.25"/>
  <cols>
    <col min="1" max="1" width="23.42578125" customWidth="1"/>
    <col min="2" max="31" width="9.5703125" bestFit="1" customWidth="1"/>
  </cols>
  <sheetData>
    <row r="1" spans="1:31" x14ac:dyDescent="0.25">
      <c r="A1" t="s">
        <v>161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58</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10">
        <v>0</v>
      </c>
      <c r="AE2" s="10">
        <v>0</v>
      </c>
    </row>
    <row r="3" spans="1:31" x14ac:dyDescent="0.25">
      <c r="A3" t="s">
        <v>935</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row>
    <row r="4" spans="1:31" x14ac:dyDescent="0.25">
      <c r="A4" t="s">
        <v>936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row>
    <row r="5" spans="1:31" x14ac:dyDescent="0.25">
      <c r="A5" t="s">
        <v>8</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row>
    <row r="6" spans="1:31" x14ac:dyDescent="0.25">
      <c r="A6" t="s">
        <v>9</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row>
    <row r="7" spans="1:31" x14ac:dyDescent="0.25">
      <c r="A7" t="s">
        <v>59</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row>
    <row r="8" spans="1:31" x14ac:dyDescent="0.25">
      <c r="A8" t="s">
        <v>10</v>
      </c>
      <c r="B8" s="10">
        <v>0</v>
      </c>
      <c r="C8" s="10">
        <v>0</v>
      </c>
      <c r="D8" s="10">
        <v>0</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row>
    <row r="9" spans="1:31" x14ac:dyDescent="0.25">
      <c r="A9" t="s">
        <v>11</v>
      </c>
      <c r="B9" s="10">
        <v>0</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row>
    <row r="10" spans="1:31" x14ac:dyDescent="0.25">
      <c r="A10" t="s">
        <v>12</v>
      </c>
      <c r="B10" s="10">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row>
    <row r="11" spans="1:31" x14ac:dyDescent="0.25">
      <c r="A11" t="s">
        <v>13</v>
      </c>
      <c r="B11" s="10">
        <v>0</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row>
    <row r="12" spans="1:31" x14ac:dyDescent="0.25">
      <c r="A12" t="s">
        <v>14</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row>
    <row r="13" spans="1:31" x14ac:dyDescent="0.25">
      <c r="A13" t="s">
        <v>15</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row>
    <row r="14" spans="1:31" x14ac:dyDescent="0.25">
      <c r="A14" t="s">
        <v>57</v>
      </c>
      <c r="B14" s="10">
        <v>0</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row>
    <row r="15" spans="1:31" x14ac:dyDescent="0.25">
      <c r="A15" t="s">
        <v>60</v>
      </c>
      <c r="B15" s="10">
        <v>0</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row>
    <row r="16" spans="1:31" x14ac:dyDescent="0.25">
      <c r="A16" t="s">
        <v>158</v>
      </c>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row>
    <row r="17" spans="1:31" x14ac:dyDescent="0.25">
      <c r="A17" t="s">
        <v>159</v>
      </c>
      <c r="B17" s="10">
        <v>0</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row>
    <row r="18" spans="1:31" x14ac:dyDescent="0.25">
      <c r="A18" t="s">
        <v>160</v>
      </c>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row>
    <row r="19" spans="1:31" x14ac:dyDescent="0.25">
      <c r="A19" s="53" t="s">
        <v>937</v>
      </c>
      <c r="B19" s="10">
        <v>0</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row>
    <row r="20" spans="1:31" x14ac:dyDescent="0.25">
      <c r="A20" s="53" t="s">
        <v>938</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row>
    <row r="21" spans="1:31" x14ac:dyDescent="0.25">
      <c r="A21" s="53" t="s">
        <v>939</v>
      </c>
      <c r="B21" s="10">
        <v>0</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c r="AD21" s="10">
        <v>0</v>
      </c>
      <c r="AE21" s="10">
        <v>0</v>
      </c>
    </row>
    <row r="22" spans="1:31" x14ac:dyDescent="0.25">
      <c r="A22" s="53" t="s">
        <v>940</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0">
        <v>0</v>
      </c>
      <c r="AE22" s="10">
        <v>0</v>
      </c>
    </row>
    <row r="23" spans="1:31" x14ac:dyDescent="0.25">
      <c r="A23" s="53" t="s">
        <v>941</v>
      </c>
      <c r="B23" s="10">
        <v>0</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row>
    <row r="24" spans="1:31" x14ac:dyDescent="0.25">
      <c r="A24" s="54" t="s">
        <v>942</v>
      </c>
      <c r="B24" s="10">
        <v>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row>
    <row r="25" spans="1:31" x14ac:dyDescent="0.25">
      <c r="A25" s="54" t="s">
        <v>943</v>
      </c>
      <c r="B25" s="10">
        <v>0</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177</v>
      </c>
    </row>
    <row r="2" spans="1:37" x14ac:dyDescent="0.25">
      <c r="A2" t="s">
        <v>475</v>
      </c>
    </row>
    <row r="3" spans="1:37" x14ac:dyDescent="0.25">
      <c r="A3" t="s">
        <v>476</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2</v>
      </c>
      <c r="C6" t="s">
        <v>477</v>
      </c>
    </row>
    <row r="7" spans="1:37" x14ac:dyDescent="0.25">
      <c r="A7" t="s">
        <v>182</v>
      </c>
      <c r="C7" t="s">
        <v>478</v>
      </c>
    </row>
    <row r="8" spans="1:37" x14ac:dyDescent="0.25">
      <c r="A8" t="s">
        <v>183</v>
      </c>
      <c r="B8" t="s">
        <v>184</v>
      </c>
      <c r="C8" t="s">
        <v>479</v>
      </c>
      <c r="D8" t="s">
        <v>185</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186</v>
      </c>
      <c r="B9" t="s">
        <v>187</v>
      </c>
      <c r="C9" t="s">
        <v>480</v>
      </c>
      <c r="D9" t="s">
        <v>185</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188</v>
      </c>
      <c r="B10" t="s">
        <v>189</v>
      </c>
      <c r="C10" t="s">
        <v>481</v>
      </c>
      <c r="D10" t="s">
        <v>185</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190</v>
      </c>
      <c r="B11" t="s">
        <v>191</v>
      </c>
      <c r="C11" t="s">
        <v>482</v>
      </c>
      <c r="D11" t="s">
        <v>185</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192</v>
      </c>
      <c r="B12" t="s">
        <v>193</v>
      </c>
      <c r="C12" t="s">
        <v>483</v>
      </c>
      <c r="D12" t="s">
        <v>185</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149</v>
      </c>
      <c r="B13" t="s">
        <v>194</v>
      </c>
      <c r="C13" t="s">
        <v>484</v>
      </c>
      <c r="D13" t="s">
        <v>185</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195</v>
      </c>
      <c r="B14" t="s">
        <v>196</v>
      </c>
      <c r="C14" t="s">
        <v>485</v>
      </c>
      <c r="D14" t="s">
        <v>185</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197</v>
      </c>
      <c r="B15" t="s">
        <v>198</v>
      </c>
      <c r="C15" t="s">
        <v>486</v>
      </c>
      <c r="D15" t="s">
        <v>185</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199</v>
      </c>
      <c r="B16" t="s">
        <v>200</v>
      </c>
      <c r="C16" t="s">
        <v>487</v>
      </c>
      <c r="D16" t="s">
        <v>185</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201</v>
      </c>
      <c r="B17" t="s">
        <v>202</v>
      </c>
      <c r="C17" t="s">
        <v>488</v>
      </c>
      <c r="D17" t="s">
        <v>185</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203</v>
      </c>
      <c r="C18" t="s">
        <v>489</v>
      </c>
    </row>
    <row r="19" spans="1:37" x14ac:dyDescent="0.25">
      <c r="A19" t="s">
        <v>183</v>
      </c>
      <c r="B19" t="s">
        <v>204</v>
      </c>
      <c r="C19" t="s">
        <v>490</v>
      </c>
      <c r="D19" t="s">
        <v>185</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188</v>
      </c>
      <c r="B20" t="s">
        <v>205</v>
      </c>
      <c r="C20" t="s">
        <v>491</v>
      </c>
      <c r="D20" t="s">
        <v>185</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199</v>
      </c>
      <c r="B21" t="s">
        <v>206</v>
      </c>
      <c r="C21" t="s">
        <v>492</v>
      </c>
      <c r="D21" t="s">
        <v>185</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207</v>
      </c>
      <c r="B22" t="s">
        <v>208</v>
      </c>
      <c r="C22" t="s">
        <v>493</v>
      </c>
      <c r="D22" t="s">
        <v>185</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209</v>
      </c>
      <c r="B23" t="s">
        <v>210</v>
      </c>
      <c r="C23" t="s">
        <v>494</v>
      </c>
      <c r="D23" t="s">
        <v>185</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201</v>
      </c>
      <c r="B24" t="s">
        <v>211</v>
      </c>
      <c r="C24" t="s">
        <v>495</v>
      </c>
      <c r="D24" t="s">
        <v>185</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212</v>
      </c>
      <c r="C25" t="s">
        <v>496</v>
      </c>
    </row>
    <row r="26" spans="1:37" x14ac:dyDescent="0.25">
      <c r="A26" t="s">
        <v>213</v>
      </c>
      <c r="B26" t="s">
        <v>214</v>
      </c>
      <c r="C26" t="s">
        <v>497</v>
      </c>
      <c r="D26" t="s">
        <v>185</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215</v>
      </c>
      <c r="B27" t="s">
        <v>216</v>
      </c>
      <c r="C27" t="s">
        <v>498</v>
      </c>
      <c r="D27" t="s">
        <v>185</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192</v>
      </c>
      <c r="B28" t="s">
        <v>217</v>
      </c>
      <c r="C28" t="s">
        <v>499</v>
      </c>
      <c r="D28" t="s">
        <v>185</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149</v>
      </c>
      <c r="B29" t="s">
        <v>218</v>
      </c>
      <c r="C29" t="s">
        <v>500</v>
      </c>
      <c r="D29" t="s">
        <v>185</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219</v>
      </c>
      <c r="B30" t="s">
        <v>220</v>
      </c>
      <c r="C30" t="s">
        <v>501</v>
      </c>
      <c r="D30" t="s">
        <v>185</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201</v>
      </c>
      <c r="B31" t="s">
        <v>221</v>
      </c>
      <c r="C31" t="s">
        <v>502</v>
      </c>
      <c r="D31" t="s">
        <v>185</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222</v>
      </c>
      <c r="C32" t="s">
        <v>503</v>
      </c>
    </row>
    <row r="33" spans="1:37" x14ac:dyDescent="0.25">
      <c r="A33" t="s">
        <v>213</v>
      </c>
      <c r="B33" t="s">
        <v>223</v>
      </c>
      <c r="C33" t="s">
        <v>504</v>
      </c>
      <c r="D33" t="s">
        <v>185</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215</v>
      </c>
      <c r="B34" t="s">
        <v>224</v>
      </c>
      <c r="C34" t="s">
        <v>505</v>
      </c>
      <c r="D34" t="s">
        <v>185</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149</v>
      </c>
      <c r="B35" t="s">
        <v>225</v>
      </c>
      <c r="C35" t="s">
        <v>506</v>
      </c>
      <c r="D35" t="s">
        <v>185</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201</v>
      </c>
      <c r="B36" t="s">
        <v>226</v>
      </c>
      <c r="C36" t="s">
        <v>507</v>
      </c>
      <c r="D36" t="s">
        <v>185</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227</v>
      </c>
      <c r="C37" t="s">
        <v>508</v>
      </c>
    </row>
    <row r="38" spans="1:37" x14ac:dyDescent="0.25">
      <c r="A38" t="s">
        <v>213</v>
      </c>
      <c r="B38" t="s">
        <v>228</v>
      </c>
      <c r="C38" t="s">
        <v>509</v>
      </c>
      <c r="D38" t="s">
        <v>185</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215</v>
      </c>
      <c r="B39" t="s">
        <v>229</v>
      </c>
      <c r="C39" t="s">
        <v>510</v>
      </c>
      <c r="D39" t="s">
        <v>185</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201</v>
      </c>
      <c r="B40" t="s">
        <v>230</v>
      </c>
      <c r="C40" t="s">
        <v>511</v>
      </c>
      <c r="D40" t="s">
        <v>185</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231</v>
      </c>
      <c r="C41" t="s">
        <v>512</v>
      </c>
    </row>
    <row r="42" spans="1:37" x14ac:dyDescent="0.25">
      <c r="A42" t="s">
        <v>232</v>
      </c>
      <c r="B42" t="s">
        <v>233</v>
      </c>
      <c r="C42" t="s">
        <v>513</v>
      </c>
      <c r="D42" t="s">
        <v>185</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234</v>
      </c>
      <c r="B43" t="s">
        <v>235</v>
      </c>
      <c r="C43" t="s">
        <v>514</v>
      </c>
      <c r="D43" t="s">
        <v>185</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515</v>
      </c>
    </row>
    <row r="45" spans="1:37" x14ac:dyDescent="0.25">
      <c r="A45" t="s">
        <v>182</v>
      </c>
      <c r="C45" t="s">
        <v>516</v>
      </c>
    </row>
    <row r="46" spans="1:37" x14ac:dyDescent="0.25">
      <c r="A46" t="s">
        <v>236</v>
      </c>
      <c r="B46" t="s">
        <v>237</v>
      </c>
      <c r="C46" t="s">
        <v>517</v>
      </c>
      <c r="D46" t="s">
        <v>238</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239</v>
      </c>
      <c r="B47" t="s">
        <v>240</v>
      </c>
      <c r="C47" t="s">
        <v>518</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242</v>
      </c>
      <c r="B48" t="s">
        <v>243</v>
      </c>
      <c r="C48" t="s">
        <v>519</v>
      </c>
      <c r="D48" t="s">
        <v>244</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245</v>
      </c>
      <c r="B49" t="s">
        <v>246</v>
      </c>
      <c r="C49" t="s">
        <v>520</v>
      </c>
      <c r="D49" t="s">
        <v>247</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248</v>
      </c>
      <c r="B50" t="s">
        <v>249</v>
      </c>
      <c r="C50" t="s">
        <v>521</v>
      </c>
      <c r="D50" t="s">
        <v>247</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250</v>
      </c>
      <c r="C51" t="s">
        <v>522</v>
      </c>
    </row>
    <row r="52" spans="1:37" x14ac:dyDescent="0.25">
      <c r="A52" t="s">
        <v>251</v>
      </c>
      <c r="B52" t="s">
        <v>252</v>
      </c>
      <c r="C52" t="s">
        <v>523</v>
      </c>
      <c r="D52" t="s">
        <v>253</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239</v>
      </c>
      <c r="B53" t="s">
        <v>254</v>
      </c>
      <c r="C53" t="s">
        <v>524</v>
      </c>
      <c r="D53" t="s">
        <v>241</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255</v>
      </c>
      <c r="B54" t="s">
        <v>256</v>
      </c>
      <c r="C54" t="s">
        <v>525</v>
      </c>
      <c r="D54" t="s">
        <v>257</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258</v>
      </c>
      <c r="B55" t="s">
        <v>259</v>
      </c>
      <c r="C55" t="s">
        <v>526</v>
      </c>
      <c r="D55" t="s">
        <v>253</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260</v>
      </c>
      <c r="B56" t="s">
        <v>261</v>
      </c>
      <c r="C56" t="s">
        <v>527</v>
      </c>
      <c r="D56" t="s">
        <v>257</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262</v>
      </c>
      <c r="C57" t="s">
        <v>528</v>
      </c>
    </row>
    <row r="58" spans="1:37" x14ac:dyDescent="0.25">
      <c r="A58" t="s">
        <v>263</v>
      </c>
      <c r="B58" t="s">
        <v>264</v>
      </c>
      <c r="C58" t="s">
        <v>529</v>
      </c>
      <c r="D58" t="s">
        <v>265</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266</v>
      </c>
      <c r="B59" t="s">
        <v>267</v>
      </c>
      <c r="C59" t="s">
        <v>530</v>
      </c>
      <c r="D59" t="s">
        <v>265</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268</v>
      </c>
      <c r="B60" t="s">
        <v>269</v>
      </c>
      <c r="C60" t="s">
        <v>531</v>
      </c>
      <c r="D60" t="s">
        <v>265</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270</v>
      </c>
      <c r="B61" t="s">
        <v>271</v>
      </c>
      <c r="C61" t="s">
        <v>532</v>
      </c>
      <c r="D61" t="s">
        <v>265</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272</v>
      </c>
      <c r="C62" t="s">
        <v>533</v>
      </c>
    </row>
    <row r="63" spans="1:37" x14ac:dyDescent="0.25">
      <c r="A63" t="s">
        <v>232</v>
      </c>
      <c r="B63" t="s">
        <v>273</v>
      </c>
      <c r="C63" t="s">
        <v>534</v>
      </c>
      <c r="D63" t="s">
        <v>274</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234</v>
      </c>
      <c r="B64" t="s">
        <v>275</v>
      </c>
      <c r="C64" t="s">
        <v>535</v>
      </c>
      <c r="D64" t="s">
        <v>274</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276</v>
      </c>
      <c r="C65" t="s">
        <v>536</v>
      </c>
    </row>
    <row r="66" spans="1:37" x14ac:dyDescent="0.25">
      <c r="A66" t="s">
        <v>277</v>
      </c>
      <c r="C66" t="s">
        <v>537</v>
      </c>
    </row>
    <row r="67" spans="1:37" x14ac:dyDescent="0.25">
      <c r="A67" t="s">
        <v>278</v>
      </c>
      <c r="B67" t="s">
        <v>279</v>
      </c>
      <c r="C67" t="s">
        <v>538</v>
      </c>
      <c r="D67" t="s">
        <v>280</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281</v>
      </c>
      <c r="B68" t="s">
        <v>282</v>
      </c>
      <c r="C68" t="s">
        <v>539</v>
      </c>
      <c r="D68" t="s">
        <v>280</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283</v>
      </c>
      <c r="B69" t="s">
        <v>284</v>
      </c>
      <c r="C69" t="s">
        <v>540</v>
      </c>
      <c r="D69" t="s">
        <v>280</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250</v>
      </c>
      <c r="C70" t="s">
        <v>541</v>
      </c>
    </row>
    <row r="71" spans="1:37" x14ac:dyDescent="0.25">
      <c r="A71" t="s">
        <v>278</v>
      </c>
      <c r="B71" t="s">
        <v>285</v>
      </c>
      <c r="C71" t="s">
        <v>542</v>
      </c>
      <c r="D71" t="s">
        <v>280</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281</v>
      </c>
      <c r="B72" t="s">
        <v>286</v>
      </c>
      <c r="C72" t="s">
        <v>543</v>
      </c>
      <c r="D72" t="s">
        <v>280</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283</v>
      </c>
      <c r="B73" t="s">
        <v>287</v>
      </c>
      <c r="C73" t="s">
        <v>544</v>
      </c>
      <c r="D73" t="s">
        <v>280</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288</v>
      </c>
      <c r="C74" t="s">
        <v>545</v>
      </c>
    </row>
    <row r="75" spans="1:37" x14ac:dyDescent="0.25">
      <c r="A75" t="s">
        <v>289</v>
      </c>
      <c r="C75" t="s">
        <v>546</v>
      </c>
    </row>
    <row r="76" spans="1:37" x14ac:dyDescent="0.25">
      <c r="A76" s="1" t="s">
        <v>175</v>
      </c>
      <c r="C76" t="s">
        <v>547</v>
      </c>
    </row>
    <row r="77" spans="1:37" x14ac:dyDescent="0.25">
      <c r="A77" t="s">
        <v>290</v>
      </c>
      <c r="B77" t="s">
        <v>291</v>
      </c>
      <c r="C77" t="s">
        <v>548</v>
      </c>
      <c r="D77" t="s">
        <v>292</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293</v>
      </c>
      <c r="B78" t="s">
        <v>294</v>
      </c>
      <c r="C78" t="s">
        <v>549</v>
      </c>
      <c r="D78" t="s">
        <v>292</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295</v>
      </c>
      <c r="B79" t="s">
        <v>296</v>
      </c>
      <c r="C79" t="s">
        <v>550</v>
      </c>
      <c r="D79" t="s">
        <v>292</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201</v>
      </c>
      <c r="B80" t="s">
        <v>297</v>
      </c>
      <c r="C80" t="s">
        <v>551</v>
      </c>
      <c r="D80" t="s">
        <v>292</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174</v>
      </c>
      <c r="C81" t="s">
        <v>552</v>
      </c>
    </row>
    <row r="82" spans="1:37" x14ac:dyDescent="0.25">
      <c r="A82" t="s">
        <v>290</v>
      </c>
      <c r="B82" t="s">
        <v>298</v>
      </c>
      <c r="C82" t="s">
        <v>553</v>
      </c>
      <c r="D82" t="s">
        <v>299</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293</v>
      </c>
      <c r="B83" t="s">
        <v>300</v>
      </c>
      <c r="C83" t="s">
        <v>554</v>
      </c>
      <c r="D83" t="s">
        <v>299</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295</v>
      </c>
      <c r="B84" t="s">
        <v>301</v>
      </c>
      <c r="C84" t="s">
        <v>555</v>
      </c>
      <c r="D84" t="s">
        <v>299</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201</v>
      </c>
      <c r="B85" t="s">
        <v>302</v>
      </c>
      <c r="C85" t="s">
        <v>556</v>
      </c>
      <c r="D85" t="s">
        <v>299</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303</v>
      </c>
      <c r="C86" t="s">
        <v>557</v>
      </c>
    </row>
    <row r="87" spans="1:37" x14ac:dyDescent="0.25">
      <c r="A87" t="s">
        <v>304</v>
      </c>
      <c r="B87" t="s">
        <v>305</v>
      </c>
      <c r="C87" t="s">
        <v>558</v>
      </c>
      <c r="D87" t="s">
        <v>299</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306</v>
      </c>
      <c r="B88" t="s">
        <v>307</v>
      </c>
      <c r="C88" t="s">
        <v>559</v>
      </c>
      <c r="D88" t="s">
        <v>299</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308</v>
      </c>
      <c r="C89" t="s">
        <v>560</v>
      </c>
    </row>
    <row r="90" spans="1:37" x14ac:dyDescent="0.25">
      <c r="A90" t="s">
        <v>290</v>
      </c>
      <c r="B90" t="s">
        <v>309</v>
      </c>
      <c r="C90" t="s">
        <v>561</v>
      </c>
      <c r="D90" t="s">
        <v>310</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293</v>
      </c>
      <c r="B91" t="s">
        <v>311</v>
      </c>
      <c r="C91" t="s">
        <v>562</v>
      </c>
      <c r="D91" t="s">
        <v>310</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295</v>
      </c>
      <c r="B92" t="s">
        <v>312</v>
      </c>
      <c r="C92" t="s">
        <v>563</v>
      </c>
      <c r="D92" t="s">
        <v>310</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201</v>
      </c>
      <c r="B93" t="s">
        <v>313</v>
      </c>
      <c r="C93" t="s">
        <v>564</v>
      </c>
      <c r="D93" t="s">
        <v>310</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177</v>
      </c>
    </row>
    <row r="2" spans="1:36" x14ac:dyDescent="0.25">
      <c r="A2" t="s">
        <v>644</v>
      </c>
    </row>
    <row r="3" spans="1:36" x14ac:dyDescent="0.25">
      <c r="A3" t="s">
        <v>645</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2</v>
      </c>
      <c r="C6" t="s">
        <v>587</v>
      </c>
    </row>
    <row r="7" spans="1:36" x14ac:dyDescent="0.25">
      <c r="A7" t="s">
        <v>182</v>
      </c>
      <c r="C7" t="s">
        <v>588</v>
      </c>
    </row>
    <row r="8" spans="1:36" x14ac:dyDescent="0.25">
      <c r="A8" t="s">
        <v>183</v>
      </c>
      <c r="B8" t="s">
        <v>646</v>
      </c>
      <c r="C8" t="s">
        <v>647</v>
      </c>
      <c r="D8" t="s">
        <v>185</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186</v>
      </c>
      <c r="B9" t="s">
        <v>648</v>
      </c>
      <c r="C9" t="s">
        <v>649</v>
      </c>
      <c r="D9" t="s">
        <v>185</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188</v>
      </c>
      <c r="B10" t="s">
        <v>650</v>
      </c>
      <c r="C10" t="s">
        <v>651</v>
      </c>
      <c r="D10" t="s">
        <v>185</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190</v>
      </c>
      <c r="B11" t="s">
        <v>652</v>
      </c>
      <c r="C11" t="s">
        <v>653</v>
      </c>
      <c r="D11" t="s">
        <v>185</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192</v>
      </c>
      <c r="B12" t="s">
        <v>654</v>
      </c>
      <c r="C12" t="s">
        <v>655</v>
      </c>
      <c r="D12" t="s">
        <v>185</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149</v>
      </c>
      <c r="B13" t="s">
        <v>656</v>
      </c>
      <c r="C13" t="s">
        <v>657</v>
      </c>
      <c r="D13" t="s">
        <v>185</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195</v>
      </c>
      <c r="B14" t="s">
        <v>658</v>
      </c>
      <c r="C14" t="s">
        <v>659</v>
      </c>
      <c r="D14" t="s">
        <v>185</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197</v>
      </c>
      <c r="B15" t="s">
        <v>660</v>
      </c>
      <c r="C15" t="s">
        <v>661</v>
      </c>
      <c r="D15" t="s">
        <v>185</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199</v>
      </c>
      <c r="B16" t="s">
        <v>662</v>
      </c>
      <c r="C16" t="s">
        <v>663</v>
      </c>
      <c r="D16" t="s">
        <v>185</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201</v>
      </c>
      <c r="B17" t="s">
        <v>664</v>
      </c>
      <c r="C17" t="s">
        <v>665</v>
      </c>
      <c r="D17" t="s">
        <v>185</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203</v>
      </c>
      <c r="C18" t="s">
        <v>589</v>
      </c>
    </row>
    <row r="19" spans="1:36" x14ac:dyDescent="0.25">
      <c r="A19" t="s">
        <v>183</v>
      </c>
      <c r="B19" t="s">
        <v>666</v>
      </c>
      <c r="C19" t="s">
        <v>667</v>
      </c>
      <c r="D19" t="s">
        <v>185</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188</v>
      </c>
      <c r="B20" t="s">
        <v>668</v>
      </c>
      <c r="C20" t="s">
        <v>669</v>
      </c>
      <c r="D20" t="s">
        <v>185</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199</v>
      </c>
      <c r="B21" t="s">
        <v>670</v>
      </c>
      <c r="C21" t="s">
        <v>671</v>
      </c>
      <c r="D21" t="s">
        <v>185</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207</v>
      </c>
      <c r="B22" t="s">
        <v>672</v>
      </c>
      <c r="C22" t="s">
        <v>673</v>
      </c>
      <c r="D22" t="s">
        <v>185</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209</v>
      </c>
      <c r="B23" t="s">
        <v>674</v>
      </c>
      <c r="C23" t="s">
        <v>675</v>
      </c>
      <c r="D23" t="s">
        <v>185</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201</v>
      </c>
      <c r="B24" t="s">
        <v>676</v>
      </c>
      <c r="C24" t="s">
        <v>677</v>
      </c>
      <c r="D24" t="s">
        <v>185</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212</v>
      </c>
      <c r="C25" t="s">
        <v>590</v>
      </c>
    </row>
    <row r="26" spans="1:36" x14ac:dyDescent="0.25">
      <c r="A26" t="s">
        <v>213</v>
      </c>
      <c r="B26" t="s">
        <v>678</v>
      </c>
      <c r="C26" t="s">
        <v>679</v>
      </c>
      <c r="D26" t="s">
        <v>185</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215</v>
      </c>
      <c r="B27" t="s">
        <v>680</v>
      </c>
      <c r="C27" t="s">
        <v>681</v>
      </c>
      <c r="D27" t="s">
        <v>185</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192</v>
      </c>
      <c r="B28" t="s">
        <v>682</v>
      </c>
      <c r="C28" t="s">
        <v>683</v>
      </c>
      <c r="D28" t="s">
        <v>185</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149</v>
      </c>
      <c r="B29" t="s">
        <v>684</v>
      </c>
      <c r="C29" t="s">
        <v>685</v>
      </c>
      <c r="D29" t="s">
        <v>185</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219</v>
      </c>
      <c r="B30" t="s">
        <v>686</v>
      </c>
      <c r="C30" t="s">
        <v>687</v>
      </c>
      <c r="D30" t="s">
        <v>185</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201</v>
      </c>
      <c r="B31" t="s">
        <v>688</v>
      </c>
      <c r="C31" t="s">
        <v>689</v>
      </c>
      <c r="D31" t="s">
        <v>185</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222</v>
      </c>
      <c r="C32" t="s">
        <v>591</v>
      </c>
    </row>
    <row r="33" spans="1:36" x14ac:dyDescent="0.25">
      <c r="A33" t="s">
        <v>213</v>
      </c>
      <c r="B33" t="s">
        <v>690</v>
      </c>
      <c r="C33" t="s">
        <v>691</v>
      </c>
      <c r="D33" t="s">
        <v>185</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215</v>
      </c>
      <c r="B34" t="s">
        <v>692</v>
      </c>
      <c r="C34" t="s">
        <v>693</v>
      </c>
      <c r="D34" t="s">
        <v>185</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149</v>
      </c>
      <c r="B35" t="s">
        <v>694</v>
      </c>
      <c r="C35" t="s">
        <v>695</v>
      </c>
      <c r="D35" t="s">
        <v>185</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201</v>
      </c>
      <c r="B36" t="s">
        <v>696</v>
      </c>
      <c r="C36" t="s">
        <v>697</v>
      </c>
      <c r="D36" t="s">
        <v>185</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227</v>
      </c>
      <c r="C37" t="s">
        <v>592</v>
      </c>
    </row>
    <row r="38" spans="1:36" x14ac:dyDescent="0.25">
      <c r="A38" t="s">
        <v>213</v>
      </c>
      <c r="B38" t="s">
        <v>698</v>
      </c>
      <c r="C38" t="s">
        <v>699</v>
      </c>
      <c r="D38" t="s">
        <v>185</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215</v>
      </c>
      <c r="B39" t="s">
        <v>700</v>
      </c>
      <c r="C39" t="s">
        <v>701</v>
      </c>
      <c r="D39" t="s">
        <v>185</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201</v>
      </c>
      <c r="B40" t="s">
        <v>702</v>
      </c>
      <c r="C40" t="s">
        <v>703</v>
      </c>
      <c r="D40" t="s">
        <v>185</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231</v>
      </c>
      <c r="C41" t="s">
        <v>593</v>
      </c>
    </row>
    <row r="42" spans="1:36" x14ac:dyDescent="0.25">
      <c r="A42" t="s">
        <v>232</v>
      </c>
      <c r="B42" t="s">
        <v>704</v>
      </c>
      <c r="C42" t="s">
        <v>705</v>
      </c>
      <c r="D42" t="s">
        <v>185</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234</v>
      </c>
      <c r="B43" t="s">
        <v>706</v>
      </c>
      <c r="C43" t="s">
        <v>707</v>
      </c>
      <c r="D43" t="s">
        <v>185</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594</v>
      </c>
    </row>
    <row r="45" spans="1:36" x14ac:dyDescent="0.25">
      <c r="A45" t="s">
        <v>182</v>
      </c>
      <c r="C45" t="s">
        <v>595</v>
      </c>
    </row>
    <row r="46" spans="1:36" x14ac:dyDescent="0.25">
      <c r="A46" t="s">
        <v>236</v>
      </c>
      <c r="B46" t="s">
        <v>708</v>
      </c>
      <c r="C46" t="s">
        <v>709</v>
      </c>
      <c r="D46" t="s">
        <v>238</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239</v>
      </c>
      <c r="B47" t="s">
        <v>710</v>
      </c>
      <c r="C47" t="s">
        <v>711</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242</v>
      </c>
      <c r="B48" t="s">
        <v>712</v>
      </c>
      <c r="C48" t="s">
        <v>713</v>
      </c>
      <c r="D48" t="s">
        <v>244</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245</v>
      </c>
      <c r="B49" t="s">
        <v>714</v>
      </c>
      <c r="C49" t="s">
        <v>715</v>
      </c>
      <c r="D49" t="s">
        <v>247</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248</v>
      </c>
      <c r="B50" t="s">
        <v>716</v>
      </c>
      <c r="C50" t="s">
        <v>717</v>
      </c>
      <c r="D50" t="s">
        <v>247</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250</v>
      </c>
      <c r="C51" t="s">
        <v>596</v>
      </c>
    </row>
    <row r="52" spans="1:36" x14ac:dyDescent="0.25">
      <c r="A52" t="s">
        <v>251</v>
      </c>
      <c r="B52" t="s">
        <v>718</v>
      </c>
      <c r="C52" t="s">
        <v>719</v>
      </c>
      <c r="D52" t="s">
        <v>253</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239</v>
      </c>
      <c r="B53" t="s">
        <v>720</v>
      </c>
      <c r="C53" t="s">
        <v>721</v>
      </c>
      <c r="D53" t="s">
        <v>241</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255</v>
      </c>
      <c r="B54" t="s">
        <v>722</v>
      </c>
      <c r="C54" t="s">
        <v>723</v>
      </c>
      <c r="D54" t="s">
        <v>257</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258</v>
      </c>
      <c r="B55" t="s">
        <v>724</v>
      </c>
      <c r="C55" t="s">
        <v>725</v>
      </c>
      <c r="D55" t="s">
        <v>253</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260</v>
      </c>
      <c r="B56" t="s">
        <v>726</v>
      </c>
      <c r="C56" t="s">
        <v>727</v>
      </c>
      <c r="D56" t="s">
        <v>257</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262</v>
      </c>
      <c r="C57" t="s">
        <v>597</v>
      </c>
    </row>
    <row r="58" spans="1:36" x14ac:dyDescent="0.25">
      <c r="A58" t="s">
        <v>263</v>
      </c>
      <c r="B58" t="s">
        <v>728</v>
      </c>
      <c r="C58" t="s">
        <v>729</v>
      </c>
      <c r="D58" t="s">
        <v>265</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266</v>
      </c>
      <c r="B59" t="s">
        <v>730</v>
      </c>
      <c r="C59" t="s">
        <v>731</v>
      </c>
      <c r="D59" t="s">
        <v>265</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268</v>
      </c>
      <c r="B60" t="s">
        <v>732</v>
      </c>
      <c r="C60" t="s">
        <v>733</v>
      </c>
      <c r="D60" t="s">
        <v>265</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270</v>
      </c>
      <c r="B61" t="s">
        <v>734</v>
      </c>
      <c r="C61" t="s">
        <v>735</v>
      </c>
      <c r="D61" t="s">
        <v>265</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272</v>
      </c>
      <c r="C62" t="s">
        <v>598</v>
      </c>
    </row>
    <row r="63" spans="1:36" x14ac:dyDescent="0.25">
      <c r="A63" t="s">
        <v>232</v>
      </c>
      <c r="B63" t="s">
        <v>736</v>
      </c>
      <c r="C63" t="s">
        <v>737</v>
      </c>
      <c r="D63" t="s">
        <v>274</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234</v>
      </c>
      <c r="B64" t="s">
        <v>738</v>
      </c>
      <c r="C64" t="s">
        <v>739</v>
      </c>
      <c r="D64" t="s">
        <v>274</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276</v>
      </c>
      <c r="C65" t="s">
        <v>599</v>
      </c>
    </row>
    <row r="66" spans="1:36" x14ac:dyDescent="0.25">
      <c r="A66" t="s">
        <v>277</v>
      </c>
      <c r="C66" t="s">
        <v>600</v>
      </c>
    </row>
    <row r="67" spans="1:36" x14ac:dyDescent="0.25">
      <c r="A67" t="s">
        <v>278</v>
      </c>
      <c r="B67" t="s">
        <v>740</v>
      </c>
      <c r="C67" t="s">
        <v>741</v>
      </c>
      <c r="D67" t="s">
        <v>280</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281</v>
      </c>
      <c r="B68" t="s">
        <v>742</v>
      </c>
      <c r="C68" t="s">
        <v>743</v>
      </c>
      <c r="D68" t="s">
        <v>280</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283</v>
      </c>
      <c r="B69" t="s">
        <v>744</v>
      </c>
      <c r="C69" t="s">
        <v>745</v>
      </c>
      <c r="D69" t="s">
        <v>280</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250</v>
      </c>
      <c r="C70" t="s">
        <v>601</v>
      </c>
    </row>
    <row r="71" spans="1:36" x14ac:dyDescent="0.25">
      <c r="A71" t="s">
        <v>278</v>
      </c>
      <c r="B71" t="s">
        <v>746</v>
      </c>
      <c r="C71" t="s">
        <v>747</v>
      </c>
      <c r="D71" t="s">
        <v>280</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281</v>
      </c>
      <c r="B72" t="s">
        <v>748</v>
      </c>
      <c r="C72" t="s">
        <v>749</v>
      </c>
      <c r="D72" t="s">
        <v>280</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283</v>
      </c>
      <c r="B73" t="s">
        <v>750</v>
      </c>
      <c r="C73" t="s">
        <v>751</v>
      </c>
      <c r="D73" t="s">
        <v>280</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288</v>
      </c>
      <c r="C74" t="s">
        <v>602</v>
      </c>
    </row>
    <row r="75" spans="1:36" x14ac:dyDescent="0.25">
      <c r="A75" t="s">
        <v>289</v>
      </c>
      <c r="C75" t="s">
        <v>603</v>
      </c>
    </row>
    <row r="76" spans="1:36" x14ac:dyDescent="0.25">
      <c r="A76" t="s">
        <v>175</v>
      </c>
      <c r="C76" t="s">
        <v>604</v>
      </c>
    </row>
    <row r="77" spans="1:36" x14ac:dyDescent="0.25">
      <c r="A77" t="s">
        <v>290</v>
      </c>
      <c r="B77" t="s">
        <v>752</v>
      </c>
      <c r="C77" t="s">
        <v>753</v>
      </c>
      <c r="D77" t="s">
        <v>292</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293</v>
      </c>
      <c r="B78" t="s">
        <v>754</v>
      </c>
      <c r="C78" t="s">
        <v>755</v>
      </c>
      <c r="D78" t="s">
        <v>292</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295</v>
      </c>
      <c r="B79" t="s">
        <v>756</v>
      </c>
      <c r="C79" t="s">
        <v>757</v>
      </c>
      <c r="D79" t="s">
        <v>292</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201</v>
      </c>
      <c r="B80" t="s">
        <v>758</v>
      </c>
      <c r="C80" t="s">
        <v>759</v>
      </c>
      <c r="D80" t="s">
        <v>292</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174</v>
      </c>
      <c r="C81" t="s">
        <v>605</v>
      </c>
    </row>
    <row r="82" spans="1:36" x14ac:dyDescent="0.25">
      <c r="A82" t="s">
        <v>290</v>
      </c>
      <c r="B82" t="s">
        <v>760</v>
      </c>
      <c r="C82" t="s">
        <v>761</v>
      </c>
      <c r="D82" t="s">
        <v>299</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293</v>
      </c>
      <c r="B83" t="s">
        <v>762</v>
      </c>
      <c r="C83" t="s">
        <v>763</v>
      </c>
      <c r="D83" t="s">
        <v>299</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295</v>
      </c>
      <c r="B84" t="s">
        <v>764</v>
      </c>
      <c r="C84" t="s">
        <v>765</v>
      </c>
      <c r="D84" t="s">
        <v>299</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201</v>
      </c>
      <c r="B85" t="s">
        <v>766</v>
      </c>
      <c r="C85" t="s">
        <v>767</v>
      </c>
      <c r="D85" t="s">
        <v>299</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303</v>
      </c>
      <c r="C86" t="s">
        <v>606</v>
      </c>
    </row>
    <row r="87" spans="1:36" x14ac:dyDescent="0.25">
      <c r="A87" t="s">
        <v>304</v>
      </c>
      <c r="B87" t="s">
        <v>768</v>
      </c>
      <c r="C87" t="s">
        <v>769</v>
      </c>
      <c r="D87" t="s">
        <v>299</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306</v>
      </c>
      <c r="B88" t="s">
        <v>770</v>
      </c>
      <c r="C88" t="s">
        <v>771</v>
      </c>
      <c r="D88" t="s">
        <v>299</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308</v>
      </c>
      <c r="C89" t="s">
        <v>607</v>
      </c>
    </row>
    <row r="90" spans="1:36" x14ac:dyDescent="0.25">
      <c r="A90" t="s">
        <v>290</v>
      </c>
      <c r="B90" t="s">
        <v>772</v>
      </c>
      <c r="C90" t="s">
        <v>773</v>
      </c>
      <c r="D90" t="s">
        <v>310</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293</v>
      </c>
      <c r="B91" t="s">
        <v>774</v>
      </c>
      <c r="C91" t="s">
        <v>775</v>
      </c>
      <c r="D91" t="s">
        <v>310</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295</v>
      </c>
      <c r="B92" t="s">
        <v>776</v>
      </c>
      <c r="C92" t="s">
        <v>777</v>
      </c>
      <c r="D92" t="s">
        <v>310</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201</v>
      </c>
      <c r="B93" t="s">
        <v>778</v>
      </c>
      <c r="C93" t="s">
        <v>779</v>
      </c>
      <c r="D93" t="s">
        <v>310</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314</v>
      </c>
    </row>
    <row r="2" spans="1:37" x14ac:dyDescent="0.25">
      <c r="A2" t="s">
        <v>315</v>
      </c>
    </row>
    <row r="3" spans="1:37" x14ac:dyDescent="0.25">
      <c r="A3" t="s">
        <v>565</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5</v>
      </c>
      <c r="C6" t="s">
        <v>317</v>
      </c>
    </row>
    <row r="7" spans="1:37" x14ac:dyDescent="0.25">
      <c r="A7" t="s">
        <v>318</v>
      </c>
      <c r="C7" t="s">
        <v>319</v>
      </c>
    </row>
    <row r="8" spans="1:37" x14ac:dyDescent="0.25">
      <c r="A8" t="s">
        <v>320</v>
      </c>
      <c r="B8" t="s">
        <v>321</v>
      </c>
      <c r="C8" t="s">
        <v>322</v>
      </c>
      <c r="D8" t="s">
        <v>323</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324</v>
      </c>
      <c r="B9" t="s">
        <v>325</v>
      </c>
      <c r="C9" t="s">
        <v>326</v>
      </c>
      <c r="D9" t="s">
        <v>323</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327</v>
      </c>
      <c r="B10" t="s">
        <v>328</v>
      </c>
      <c r="C10" t="s">
        <v>329</v>
      </c>
      <c r="D10" t="s">
        <v>323</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330</v>
      </c>
      <c r="B11" t="s">
        <v>331</v>
      </c>
      <c r="C11" t="s">
        <v>332</v>
      </c>
      <c r="D11" t="s">
        <v>323</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333</v>
      </c>
      <c r="B12" t="s">
        <v>334</v>
      </c>
      <c r="C12" t="s">
        <v>335</v>
      </c>
      <c r="D12" t="s">
        <v>323</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336</v>
      </c>
      <c r="B13" t="s">
        <v>337</v>
      </c>
      <c r="C13" t="s">
        <v>338</v>
      </c>
      <c r="D13" t="s">
        <v>323</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339</v>
      </c>
      <c r="B14" t="s">
        <v>340</v>
      </c>
      <c r="C14" t="s">
        <v>341</v>
      </c>
      <c r="D14" t="s">
        <v>323</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342</v>
      </c>
      <c r="B15" t="s">
        <v>343</v>
      </c>
      <c r="C15" t="s">
        <v>344</v>
      </c>
      <c r="D15" t="s">
        <v>323</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345</v>
      </c>
      <c r="B16" t="s">
        <v>346</v>
      </c>
      <c r="C16" t="s">
        <v>347</v>
      </c>
      <c r="D16" t="s">
        <v>323</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348</v>
      </c>
      <c r="B17" t="s">
        <v>349</v>
      </c>
      <c r="C17" t="s">
        <v>350</v>
      </c>
      <c r="D17" t="s">
        <v>323</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351</v>
      </c>
      <c r="B18" t="s">
        <v>352</v>
      </c>
      <c r="C18" t="s">
        <v>353</v>
      </c>
      <c r="D18" t="s">
        <v>323</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201</v>
      </c>
      <c r="B19" t="s">
        <v>354</v>
      </c>
      <c r="C19" t="s">
        <v>355</v>
      </c>
      <c r="D19" t="s">
        <v>323</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356</v>
      </c>
    </row>
    <row r="21" spans="1:37" x14ac:dyDescent="0.25">
      <c r="A21" t="s">
        <v>357</v>
      </c>
      <c r="C21" t="s">
        <v>358</v>
      </c>
    </row>
    <row r="22" spans="1:37" x14ac:dyDescent="0.25">
      <c r="A22" t="s">
        <v>320</v>
      </c>
      <c r="B22" t="s">
        <v>359</v>
      </c>
      <c r="C22" t="s">
        <v>360</v>
      </c>
      <c r="D22" t="s">
        <v>361</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324</v>
      </c>
      <c r="B23" t="s">
        <v>362</v>
      </c>
      <c r="C23" t="s">
        <v>363</v>
      </c>
      <c r="D23" t="s">
        <v>361</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327</v>
      </c>
      <c r="B24" t="s">
        <v>364</v>
      </c>
      <c r="C24" t="s">
        <v>365</v>
      </c>
      <c r="D24" t="s">
        <v>361</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330</v>
      </c>
      <c r="B25" t="s">
        <v>366</v>
      </c>
      <c r="C25" t="s">
        <v>367</v>
      </c>
      <c r="D25" t="s">
        <v>361</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333</v>
      </c>
      <c r="B26" t="s">
        <v>368</v>
      </c>
      <c r="C26" t="s">
        <v>369</v>
      </c>
      <c r="D26" t="s">
        <v>361</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336</v>
      </c>
      <c r="B27" t="s">
        <v>370</v>
      </c>
      <c r="C27" t="s">
        <v>371</v>
      </c>
      <c r="D27" t="s">
        <v>361</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339</v>
      </c>
      <c r="B28" t="s">
        <v>372</v>
      </c>
      <c r="C28" t="s">
        <v>373</v>
      </c>
      <c r="D28" t="s">
        <v>361</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342</v>
      </c>
      <c r="B29" t="s">
        <v>374</v>
      </c>
      <c r="C29" t="s">
        <v>375</v>
      </c>
      <c r="D29" t="s">
        <v>361</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345</v>
      </c>
      <c r="B30" t="s">
        <v>376</v>
      </c>
      <c r="C30" t="s">
        <v>377</v>
      </c>
      <c r="D30" t="s">
        <v>361</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348</v>
      </c>
      <c r="B31" t="s">
        <v>378</v>
      </c>
      <c r="C31" t="s">
        <v>379</v>
      </c>
      <c r="D31" t="s">
        <v>361</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351</v>
      </c>
      <c r="B32" t="s">
        <v>380</v>
      </c>
      <c r="C32" t="s">
        <v>381</v>
      </c>
      <c r="D32" t="s">
        <v>361</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201</v>
      </c>
      <c r="B33" t="s">
        <v>382</v>
      </c>
      <c r="C33" t="s">
        <v>383</v>
      </c>
      <c r="D33" t="s">
        <v>361</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384</v>
      </c>
    </row>
    <row r="35" spans="1:37" x14ac:dyDescent="0.25">
      <c r="A35" t="s">
        <v>277</v>
      </c>
      <c r="C35" t="s">
        <v>385</v>
      </c>
    </row>
    <row r="36" spans="1:37" x14ac:dyDescent="0.25">
      <c r="A36" t="s">
        <v>147</v>
      </c>
      <c r="B36" t="s">
        <v>386</v>
      </c>
      <c r="C36" t="s">
        <v>387</v>
      </c>
      <c r="D36" t="s">
        <v>388</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215</v>
      </c>
      <c r="B37" t="s">
        <v>389</v>
      </c>
      <c r="C37" t="s">
        <v>390</v>
      </c>
      <c r="D37" t="s">
        <v>388</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192</v>
      </c>
      <c r="B38" t="s">
        <v>391</v>
      </c>
      <c r="C38" t="s">
        <v>392</v>
      </c>
      <c r="D38" t="s">
        <v>388</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250</v>
      </c>
      <c r="C39" t="s">
        <v>393</v>
      </c>
    </row>
    <row r="40" spans="1:37" x14ac:dyDescent="0.25">
      <c r="A40" t="s">
        <v>147</v>
      </c>
      <c r="B40" t="s">
        <v>394</v>
      </c>
      <c r="C40" t="s">
        <v>395</v>
      </c>
      <c r="D40" t="s">
        <v>388</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215</v>
      </c>
      <c r="B41" t="s">
        <v>396</v>
      </c>
      <c r="C41" t="s">
        <v>397</v>
      </c>
      <c r="D41" t="s">
        <v>388</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398</v>
      </c>
      <c r="C42" t="s">
        <v>399</v>
      </c>
    </row>
    <row r="43" spans="1:37" x14ac:dyDescent="0.25">
      <c r="A43" t="s">
        <v>147</v>
      </c>
      <c r="B43" t="s">
        <v>400</v>
      </c>
      <c r="C43" t="s">
        <v>401</v>
      </c>
      <c r="D43" t="s">
        <v>388</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215</v>
      </c>
      <c r="B44" t="s">
        <v>402</v>
      </c>
      <c r="C44" t="s">
        <v>403</v>
      </c>
      <c r="D44" t="s">
        <v>388</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192</v>
      </c>
      <c r="B45" t="s">
        <v>404</v>
      </c>
      <c r="C45" t="s">
        <v>405</v>
      </c>
      <c r="D45" t="s">
        <v>388</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406</v>
      </c>
      <c r="C46" t="s">
        <v>407</v>
      </c>
    </row>
    <row r="47" spans="1:37" x14ac:dyDescent="0.25">
      <c r="A47" t="s">
        <v>147</v>
      </c>
      <c r="B47" t="s">
        <v>408</v>
      </c>
      <c r="C47" t="s">
        <v>409</v>
      </c>
      <c r="D47" t="s">
        <v>410</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411</v>
      </c>
      <c r="C48" t="s">
        <v>412</v>
      </c>
    </row>
    <row r="49" spans="1:37" x14ac:dyDescent="0.25">
      <c r="A49" t="s">
        <v>147</v>
      </c>
      <c r="B49" t="s">
        <v>413</v>
      </c>
      <c r="C49" t="s">
        <v>414</v>
      </c>
      <c r="D49" t="s">
        <v>388</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215</v>
      </c>
      <c r="B50" t="s">
        <v>415</v>
      </c>
      <c r="C50" t="s">
        <v>416</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417</v>
      </c>
      <c r="C51" t="s">
        <v>418</v>
      </c>
    </row>
    <row r="52" spans="1:37" x14ac:dyDescent="0.25">
      <c r="A52" t="s">
        <v>419</v>
      </c>
      <c r="C52" t="s">
        <v>420</v>
      </c>
    </row>
    <row r="53" spans="1:37" x14ac:dyDescent="0.25">
      <c r="A53" t="s">
        <v>147</v>
      </c>
      <c r="B53" t="s">
        <v>421</v>
      </c>
      <c r="C53" t="s">
        <v>422</v>
      </c>
      <c r="D53" t="s">
        <v>423</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424</v>
      </c>
      <c r="C54" t="s">
        <v>425</v>
      </c>
    </row>
    <row r="55" spans="1:37" x14ac:dyDescent="0.25">
      <c r="A55" t="s">
        <v>147</v>
      </c>
      <c r="B55" t="s">
        <v>426</v>
      </c>
      <c r="C55" t="s">
        <v>427</v>
      </c>
      <c r="D55" t="s">
        <v>388</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288</v>
      </c>
      <c r="C56" t="s">
        <v>428</v>
      </c>
    </row>
    <row r="57" spans="1:37" x14ac:dyDescent="0.25">
      <c r="A57" t="s">
        <v>289</v>
      </c>
      <c r="C57" t="s">
        <v>429</v>
      </c>
    </row>
    <row r="58" spans="1:37" x14ac:dyDescent="0.25">
      <c r="A58" t="s">
        <v>175</v>
      </c>
      <c r="C58" t="s">
        <v>430</v>
      </c>
    </row>
    <row r="59" spans="1:37" x14ac:dyDescent="0.25">
      <c r="A59" t="s">
        <v>431</v>
      </c>
      <c r="B59" t="s">
        <v>432</v>
      </c>
      <c r="C59" t="s">
        <v>433</v>
      </c>
      <c r="D59" t="s">
        <v>292</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215</v>
      </c>
      <c r="B60" t="s">
        <v>434</v>
      </c>
      <c r="C60" t="s">
        <v>435</v>
      </c>
      <c r="D60" t="s">
        <v>292</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293</v>
      </c>
      <c r="B61" t="s">
        <v>436</v>
      </c>
      <c r="C61" t="s">
        <v>437</v>
      </c>
      <c r="D61" t="s">
        <v>292</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295</v>
      </c>
      <c r="B62" t="s">
        <v>438</v>
      </c>
      <c r="C62" t="s">
        <v>439</v>
      </c>
      <c r="D62" t="s">
        <v>292</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351</v>
      </c>
      <c r="B63" t="s">
        <v>440</v>
      </c>
      <c r="C63" t="s">
        <v>441</v>
      </c>
      <c r="D63" t="s">
        <v>292</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201</v>
      </c>
      <c r="B64" t="s">
        <v>442</v>
      </c>
      <c r="C64" t="s">
        <v>443</v>
      </c>
      <c r="D64" t="s">
        <v>292</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174</v>
      </c>
      <c r="C65" t="s">
        <v>444</v>
      </c>
    </row>
    <row r="66" spans="1:37" x14ac:dyDescent="0.25">
      <c r="A66" t="s">
        <v>431</v>
      </c>
      <c r="B66" t="s">
        <v>445</v>
      </c>
      <c r="C66" t="s">
        <v>446</v>
      </c>
      <c r="D66" t="s">
        <v>299</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215</v>
      </c>
      <c r="B67" t="s">
        <v>447</v>
      </c>
      <c r="C67" t="s">
        <v>448</v>
      </c>
      <c r="D67" t="s">
        <v>299</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293</v>
      </c>
      <c r="B68" t="s">
        <v>449</v>
      </c>
      <c r="C68" t="s">
        <v>450</v>
      </c>
      <c r="D68" t="s">
        <v>299</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295</v>
      </c>
      <c r="B69" t="s">
        <v>451</v>
      </c>
      <c r="C69" t="s">
        <v>452</v>
      </c>
      <c r="D69" t="s">
        <v>299</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351</v>
      </c>
      <c r="B70" t="s">
        <v>453</v>
      </c>
      <c r="C70" t="s">
        <v>454</v>
      </c>
      <c r="D70" t="s">
        <v>299</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201</v>
      </c>
      <c r="B71" t="s">
        <v>455</v>
      </c>
      <c r="C71" t="s">
        <v>456</v>
      </c>
      <c r="D71" t="s">
        <v>299</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303</v>
      </c>
      <c r="C72" t="s">
        <v>457</v>
      </c>
    </row>
    <row r="73" spans="1:37" x14ac:dyDescent="0.25">
      <c r="A73" t="s">
        <v>304</v>
      </c>
      <c r="B73" t="s">
        <v>458</v>
      </c>
      <c r="C73" t="s">
        <v>459</v>
      </c>
      <c r="D73" t="s">
        <v>299</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306</v>
      </c>
      <c r="B74" t="s">
        <v>460</v>
      </c>
      <c r="C74" t="s">
        <v>461</v>
      </c>
      <c r="D74" t="s">
        <v>299</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308</v>
      </c>
      <c r="C75" t="s">
        <v>462</v>
      </c>
    </row>
    <row r="76" spans="1:37" x14ac:dyDescent="0.25">
      <c r="A76" t="s">
        <v>431</v>
      </c>
      <c r="B76" t="s">
        <v>463</v>
      </c>
      <c r="C76" t="s">
        <v>464</v>
      </c>
      <c r="D76" t="s">
        <v>310</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215</v>
      </c>
      <c r="B77" t="s">
        <v>465</v>
      </c>
      <c r="C77" t="s">
        <v>466</v>
      </c>
      <c r="D77" t="s">
        <v>310</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293</v>
      </c>
      <c r="B78" t="s">
        <v>467</v>
      </c>
      <c r="C78" t="s">
        <v>468</v>
      </c>
      <c r="D78" t="s">
        <v>310</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295</v>
      </c>
      <c r="B79" t="s">
        <v>469</v>
      </c>
      <c r="C79" t="s">
        <v>470</v>
      </c>
      <c r="D79" t="s">
        <v>310</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351</v>
      </c>
      <c r="B80" t="s">
        <v>471</v>
      </c>
      <c r="C80" t="s">
        <v>472</v>
      </c>
      <c r="D80" t="s">
        <v>310</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201</v>
      </c>
      <c r="B81" t="s">
        <v>473</v>
      </c>
      <c r="C81" t="s">
        <v>474</v>
      </c>
      <c r="D81" t="s">
        <v>310</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314</v>
      </c>
    </row>
    <row r="2" spans="1:36" x14ac:dyDescent="0.25">
      <c r="A2" t="s">
        <v>780</v>
      </c>
    </row>
    <row r="3" spans="1:36" x14ac:dyDescent="0.25">
      <c r="A3" t="s">
        <v>781</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5</v>
      </c>
      <c r="C6" t="s">
        <v>568</v>
      </c>
    </row>
    <row r="7" spans="1:36" x14ac:dyDescent="0.25">
      <c r="A7" t="s">
        <v>318</v>
      </c>
      <c r="C7" t="s">
        <v>569</v>
      </c>
    </row>
    <row r="8" spans="1:36" x14ac:dyDescent="0.25">
      <c r="A8" t="s">
        <v>320</v>
      </c>
      <c r="B8" t="s">
        <v>782</v>
      </c>
      <c r="C8" t="s">
        <v>783</v>
      </c>
      <c r="D8" t="s">
        <v>323</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324</v>
      </c>
      <c r="B9" t="s">
        <v>784</v>
      </c>
      <c r="C9" t="s">
        <v>785</v>
      </c>
      <c r="D9" t="s">
        <v>323</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327</v>
      </c>
      <c r="B10" t="s">
        <v>786</v>
      </c>
      <c r="C10" t="s">
        <v>787</v>
      </c>
      <c r="D10" t="s">
        <v>323</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330</v>
      </c>
      <c r="B11" t="s">
        <v>788</v>
      </c>
      <c r="C11" t="s">
        <v>789</v>
      </c>
      <c r="D11" t="s">
        <v>323</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333</v>
      </c>
      <c r="B12" t="s">
        <v>790</v>
      </c>
      <c r="C12" t="s">
        <v>791</v>
      </c>
      <c r="D12" t="s">
        <v>323</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336</v>
      </c>
      <c r="B13" t="s">
        <v>792</v>
      </c>
      <c r="C13" t="s">
        <v>793</v>
      </c>
      <c r="D13" t="s">
        <v>323</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339</v>
      </c>
      <c r="B14" t="s">
        <v>794</v>
      </c>
      <c r="C14" t="s">
        <v>795</v>
      </c>
      <c r="D14" t="s">
        <v>323</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342</v>
      </c>
      <c r="B15" t="s">
        <v>796</v>
      </c>
      <c r="C15" t="s">
        <v>797</v>
      </c>
      <c r="D15" t="s">
        <v>323</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345</v>
      </c>
      <c r="B16" t="s">
        <v>798</v>
      </c>
      <c r="C16" t="s">
        <v>799</v>
      </c>
      <c r="D16" t="s">
        <v>323</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348</v>
      </c>
      <c r="B17" t="s">
        <v>800</v>
      </c>
      <c r="C17" t="s">
        <v>801</v>
      </c>
      <c r="D17" t="s">
        <v>323</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351</v>
      </c>
      <c r="B18" t="s">
        <v>802</v>
      </c>
      <c r="C18" t="s">
        <v>803</v>
      </c>
      <c r="D18" t="s">
        <v>323</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201</v>
      </c>
      <c r="B19" t="s">
        <v>804</v>
      </c>
      <c r="C19" t="s">
        <v>805</v>
      </c>
      <c r="D19" t="s">
        <v>323</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570</v>
      </c>
    </row>
    <row r="21" spans="1:36" x14ac:dyDescent="0.25">
      <c r="A21" t="s">
        <v>357</v>
      </c>
      <c r="C21" t="s">
        <v>571</v>
      </c>
    </row>
    <row r="22" spans="1:36" x14ac:dyDescent="0.25">
      <c r="A22" t="s">
        <v>320</v>
      </c>
      <c r="B22" t="s">
        <v>806</v>
      </c>
      <c r="C22" t="s">
        <v>807</v>
      </c>
      <c r="D22" t="s">
        <v>361</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324</v>
      </c>
      <c r="B23" t="s">
        <v>808</v>
      </c>
      <c r="C23" t="s">
        <v>809</v>
      </c>
      <c r="D23" t="s">
        <v>361</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327</v>
      </c>
      <c r="B24" t="s">
        <v>810</v>
      </c>
      <c r="C24" t="s">
        <v>811</v>
      </c>
      <c r="D24" t="s">
        <v>361</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330</v>
      </c>
      <c r="B25" t="s">
        <v>812</v>
      </c>
      <c r="C25" t="s">
        <v>813</v>
      </c>
      <c r="D25" t="s">
        <v>361</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333</v>
      </c>
      <c r="B26" t="s">
        <v>814</v>
      </c>
      <c r="C26" t="s">
        <v>815</v>
      </c>
      <c r="D26" t="s">
        <v>361</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336</v>
      </c>
      <c r="B27" t="s">
        <v>816</v>
      </c>
      <c r="C27" t="s">
        <v>817</v>
      </c>
      <c r="D27" t="s">
        <v>361</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339</v>
      </c>
      <c r="B28" t="s">
        <v>818</v>
      </c>
      <c r="C28" t="s">
        <v>819</v>
      </c>
      <c r="D28" t="s">
        <v>361</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342</v>
      </c>
      <c r="B29" t="s">
        <v>820</v>
      </c>
      <c r="C29" t="s">
        <v>821</v>
      </c>
      <c r="D29" t="s">
        <v>361</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345</v>
      </c>
      <c r="B30" t="s">
        <v>822</v>
      </c>
      <c r="C30" t="s">
        <v>823</v>
      </c>
      <c r="D30" t="s">
        <v>361</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348</v>
      </c>
      <c r="B31" t="s">
        <v>824</v>
      </c>
      <c r="C31" t="s">
        <v>825</v>
      </c>
      <c r="D31" t="s">
        <v>361</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351</v>
      </c>
      <c r="B32" t="s">
        <v>826</v>
      </c>
      <c r="C32" t="s">
        <v>827</v>
      </c>
      <c r="D32" t="s">
        <v>361</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201</v>
      </c>
      <c r="B33" t="s">
        <v>828</v>
      </c>
      <c r="C33" t="s">
        <v>829</v>
      </c>
      <c r="D33" t="s">
        <v>361</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572</v>
      </c>
    </row>
    <row r="35" spans="1:36" x14ac:dyDescent="0.25">
      <c r="A35" t="s">
        <v>277</v>
      </c>
      <c r="C35" t="s">
        <v>573</v>
      </c>
    </row>
    <row r="36" spans="1:36" x14ac:dyDescent="0.25">
      <c r="A36" t="s">
        <v>147</v>
      </c>
      <c r="B36" t="s">
        <v>830</v>
      </c>
      <c r="C36" t="s">
        <v>831</v>
      </c>
      <c r="D36" t="s">
        <v>388</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215</v>
      </c>
      <c r="B37" t="s">
        <v>832</v>
      </c>
      <c r="C37" t="s">
        <v>833</v>
      </c>
      <c r="D37" t="s">
        <v>388</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192</v>
      </c>
      <c r="B38" t="s">
        <v>834</v>
      </c>
      <c r="C38" t="s">
        <v>835</v>
      </c>
      <c r="D38" t="s">
        <v>388</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250</v>
      </c>
      <c r="C39" t="s">
        <v>574</v>
      </c>
    </row>
    <row r="40" spans="1:36" x14ac:dyDescent="0.25">
      <c r="A40" t="s">
        <v>147</v>
      </c>
      <c r="B40" t="s">
        <v>836</v>
      </c>
      <c r="C40" t="s">
        <v>837</v>
      </c>
      <c r="D40" t="s">
        <v>388</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215</v>
      </c>
      <c r="B41" t="s">
        <v>838</v>
      </c>
      <c r="C41" t="s">
        <v>839</v>
      </c>
      <c r="D41" t="s">
        <v>388</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398</v>
      </c>
      <c r="C42" t="s">
        <v>575</v>
      </c>
    </row>
    <row r="43" spans="1:36" x14ac:dyDescent="0.25">
      <c r="A43" t="s">
        <v>147</v>
      </c>
      <c r="B43" t="s">
        <v>840</v>
      </c>
      <c r="C43" t="s">
        <v>841</v>
      </c>
      <c r="D43" t="s">
        <v>388</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215</v>
      </c>
      <c r="B44" t="s">
        <v>842</v>
      </c>
      <c r="C44" t="s">
        <v>843</v>
      </c>
      <c r="D44" t="s">
        <v>388</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192</v>
      </c>
      <c r="B45" t="s">
        <v>844</v>
      </c>
      <c r="C45" t="s">
        <v>845</v>
      </c>
      <c r="D45" t="s">
        <v>388</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406</v>
      </c>
      <c r="C46" t="s">
        <v>576</v>
      </c>
    </row>
    <row r="47" spans="1:36" x14ac:dyDescent="0.25">
      <c r="A47" t="s">
        <v>147</v>
      </c>
      <c r="B47" t="s">
        <v>846</v>
      </c>
      <c r="C47" t="s">
        <v>847</v>
      </c>
      <c r="D47" t="s">
        <v>410</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411</v>
      </c>
      <c r="C48" t="s">
        <v>577</v>
      </c>
    </row>
    <row r="49" spans="1:36" x14ac:dyDescent="0.25">
      <c r="A49" t="s">
        <v>147</v>
      </c>
      <c r="B49" t="s">
        <v>848</v>
      </c>
      <c r="C49" t="s">
        <v>849</v>
      </c>
      <c r="D49" t="s">
        <v>388</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215</v>
      </c>
      <c r="B50" t="s">
        <v>850</v>
      </c>
      <c r="C50" t="s">
        <v>851</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417</v>
      </c>
      <c r="C51" t="s">
        <v>578</v>
      </c>
    </row>
    <row r="52" spans="1:36" x14ac:dyDescent="0.25">
      <c r="A52" t="s">
        <v>419</v>
      </c>
      <c r="C52" t="s">
        <v>579</v>
      </c>
    </row>
    <row r="53" spans="1:36" x14ac:dyDescent="0.25">
      <c r="A53" t="s">
        <v>147</v>
      </c>
      <c r="B53" t="s">
        <v>852</v>
      </c>
      <c r="C53" t="s">
        <v>853</v>
      </c>
      <c r="D53" t="s">
        <v>423</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424</v>
      </c>
      <c r="C54" t="s">
        <v>580</v>
      </c>
    </row>
    <row r="55" spans="1:36" x14ac:dyDescent="0.25">
      <c r="A55" t="s">
        <v>147</v>
      </c>
      <c r="B55" t="s">
        <v>854</v>
      </c>
      <c r="C55" t="s">
        <v>855</v>
      </c>
      <c r="D55" t="s">
        <v>388</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288</v>
      </c>
      <c r="C56" t="s">
        <v>581</v>
      </c>
    </row>
    <row r="57" spans="1:36" x14ac:dyDescent="0.25">
      <c r="A57" t="s">
        <v>289</v>
      </c>
      <c r="C57" t="s">
        <v>582</v>
      </c>
    </row>
    <row r="58" spans="1:36" x14ac:dyDescent="0.25">
      <c r="A58" t="s">
        <v>175</v>
      </c>
      <c r="C58" t="s">
        <v>583</v>
      </c>
    </row>
    <row r="59" spans="1:36" x14ac:dyDescent="0.25">
      <c r="A59" t="s">
        <v>431</v>
      </c>
      <c r="B59" t="s">
        <v>856</v>
      </c>
      <c r="C59" t="s">
        <v>857</v>
      </c>
      <c r="D59" t="s">
        <v>292</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215</v>
      </c>
      <c r="B60" t="s">
        <v>858</v>
      </c>
      <c r="C60" t="s">
        <v>859</v>
      </c>
      <c r="D60" t="s">
        <v>292</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293</v>
      </c>
      <c r="B61" t="s">
        <v>860</v>
      </c>
      <c r="C61" t="s">
        <v>861</v>
      </c>
      <c r="D61" t="s">
        <v>292</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295</v>
      </c>
      <c r="B62" t="s">
        <v>862</v>
      </c>
      <c r="C62" t="s">
        <v>863</v>
      </c>
      <c r="D62" t="s">
        <v>292</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351</v>
      </c>
      <c r="B63" t="s">
        <v>864</v>
      </c>
      <c r="C63" t="s">
        <v>865</v>
      </c>
      <c r="D63" t="s">
        <v>292</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201</v>
      </c>
      <c r="B64" t="s">
        <v>866</v>
      </c>
      <c r="C64" t="s">
        <v>867</v>
      </c>
      <c r="D64" t="s">
        <v>292</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174</v>
      </c>
      <c r="C65" t="s">
        <v>584</v>
      </c>
    </row>
    <row r="66" spans="1:36" x14ac:dyDescent="0.25">
      <c r="A66" t="s">
        <v>431</v>
      </c>
      <c r="B66" t="s">
        <v>868</v>
      </c>
      <c r="C66" t="s">
        <v>869</v>
      </c>
      <c r="D66" t="s">
        <v>299</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215</v>
      </c>
      <c r="B67" t="s">
        <v>870</v>
      </c>
      <c r="C67" t="s">
        <v>871</v>
      </c>
      <c r="D67" t="s">
        <v>299</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293</v>
      </c>
      <c r="B68" t="s">
        <v>872</v>
      </c>
      <c r="C68" t="s">
        <v>873</v>
      </c>
      <c r="D68" t="s">
        <v>299</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295</v>
      </c>
      <c r="B69" t="s">
        <v>874</v>
      </c>
      <c r="C69" t="s">
        <v>875</v>
      </c>
      <c r="D69" t="s">
        <v>299</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351</v>
      </c>
      <c r="B70" t="s">
        <v>876</v>
      </c>
      <c r="C70" t="s">
        <v>877</v>
      </c>
      <c r="D70" t="s">
        <v>299</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201</v>
      </c>
      <c r="B71" t="s">
        <v>878</v>
      </c>
      <c r="C71" t="s">
        <v>879</v>
      </c>
      <c r="D71" t="s">
        <v>299</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303</v>
      </c>
      <c r="C72" t="s">
        <v>585</v>
      </c>
    </row>
    <row r="73" spans="1:36" x14ac:dyDescent="0.25">
      <c r="A73" t="s">
        <v>304</v>
      </c>
      <c r="B73" t="s">
        <v>880</v>
      </c>
      <c r="C73" t="s">
        <v>881</v>
      </c>
      <c r="D73" t="s">
        <v>299</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306</v>
      </c>
      <c r="B74" t="s">
        <v>882</v>
      </c>
      <c r="C74" t="s">
        <v>883</v>
      </c>
      <c r="D74" t="s">
        <v>299</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308</v>
      </c>
      <c r="C75" t="s">
        <v>586</v>
      </c>
    </row>
    <row r="76" spans="1:36" x14ac:dyDescent="0.25">
      <c r="A76" t="s">
        <v>431</v>
      </c>
      <c r="B76" t="s">
        <v>884</v>
      </c>
      <c r="C76" t="s">
        <v>885</v>
      </c>
      <c r="D76" t="s">
        <v>310</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215</v>
      </c>
      <c r="B77" t="s">
        <v>886</v>
      </c>
      <c r="C77" t="s">
        <v>887</v>
      </c>
      <c r="D77" t="s">
        <v>310</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293</v>
      </c>
      <c r="B78" t="s">
        <v>888</v>
      </c>
      <c r="C78" t="s">
        <v>889</v>
      </c>
      <c r="D78" t="s">
        <v>310</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295</v>
      </c>
      <c r="B79" t="s">
        <v>890</v>
      </c>
      <c r="C79" t="s">
        <v>891</v>
      </c>
      <c r="D79" t="s">
        <v>310</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351</v>
      </c>
      <c r="B80" t="s">
        <v>892</v>
      </c>
      <c r="C80" t="s">
        <v>893</v>
      </c>
      <c r="D80" t="s">
        <v>310</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201</v>
      </c>
      <c r="B81" t="s">
        <v>894</v>
      </c>
      <c r="C81" t="s">
        <v>895</v>
      </c>
      <c r="D81" t="s">
        <v>310</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1" t="s">
        <v>612</v>
      </c>
      <c r="B1" s="61"/>
    </row>
    <row r="2" spans="1:7" ht="24" customHeight="1" x14ac:dyDescent="0.25">
      <c r="A2" s="55" t="s">
        <v>613</v>
      </c>
      <c r="B2" s="56"/>
      <c r="C2" s="56"/>
      <c r="D2" s="56"/>
      <c r="E2" s="56"/>
      <c r="F2" s="56"/>
      <c r="G2" s="56"/>
    </row>
    <row r="3" spans="1:7" ht="24" customHeight="1" thickBot="1" x14ac:dyDescent="0.3">
      <c r="A3" s="22"/>
      <c r="B3" s="57" t="s">
        <v>61</v>
      </c>
      <c r="C3" s="57"/>
      <c r="D3" s="57"/>
      <c r="E3" s="57"/>
      <c r="F3" s="57"/>
      <c r="G3" s="58"/>
    </row>
    <row r="4" spans="1:7" ht="23.25" customHeight="1" thickTop="1" x14ac:dyDescent="0.25">
      <c r="A4" s="22"/>
      <c r="B4" s="25"/>
      <c r="C4" s="59" t="s">
        <v>62</v>
      </c>
      <c r="D4" s="59"/>
      <c r="E4" s="59"/>
      <c r="F4" s="59"/>
      <c r="G4" s="59"/>
    </row>
    <row r="5" spans="1:7" ht="46.5" customHeight="1" thickBot="1" x14ac:dyDescent="0.3">
      <c r="A5" s="26"/>
      <c r="B5" s="5" t="s">
        <v>614</v>
      </c>
      <c r="C5" s="5" t="s">
        <v>63</v>
      </c>
      <c r="D5" s="5" t="s">
        <v>64</v>
      </c>
      <c r="E5" s="5" t="s">
        <v>615</v>
      </c>
      <c r="F5" s="5" t="s">
        <v>616</v>
      </c>
      <c r="G5" s="5" t="s">
        <v>65</v>
      </c>
    </row>
    <row r="6" spans="1:7" ht="24" customHeight="1" thickTop="1" x14ac:dyDescent="0.25">
      <c r="A6" s="27" t="s">
        <v>66</v>
      </c>
      <c r="B6" s="28">
        <v>123.53</v>
      </c>
      <c r="C6" s="28">
        <v>77.069999999999993</v>
      </c>
      <c r="D6" s="28">
        <v>7.45</v>
      </c>
      <c r="E6" s="28">
        <v>9.34</v>
      </c>
      <c r="F6" s="28">
        <v>22.84</v>
      </c>
      <c r="G6" s="28">
        <v>6.83</v>
      </c>
    </row>
    <row r="7" spans="1:7" ht="24" customHeight="1" x14ac:dyDescent="0.25">
      <c r="A7" s="29" t="s">
        <v>67</v>
      </c>
      <c r="B7" s="30" t="s">
        <v>1</v>
      </c>
      <c r="C7" s="30" t="s">
        <v>1</v>
      </c>
      <c r="D7" s="30" t="s">
        <v>1</v>
      </c>
      <c r="E7" s="30" t="s">
        <v>1</v>
      </c>
      <c r="F7" s="30" t="s">
        <v>1</v>
      </c>
      <c r="G7" s="30" t="s">
        <v>1</v>
      </c>
    </row>
    <row r="8" spans="1:7" ht="15" customHeight="1" x14ac:dyDescent="0.25">
      <c r="A8" s="8" t="s">
        <v>17</v>
      </c>
      <c r="B8" s="31">
        <v>21.92</v>
      </c>
      <c r="C8" s="31">
        <v>11.23</v>
      </c>
      <c r="D8" s="31">
        <v>1.95</v>
      </c>
      <c r="E8" s="31">
        <v>3.15</v>
      </c>
      <c r="F8" s="31">
        <v>5.0999999999999996</v>
      </c>
      <c r="G8" s="31">
        <v>0.5</v>
      </c>
    </row>
    <row r="9" spans="1:7" x14ac:dyDescent="0.25">
      <c r="A9" s="32" t="s">
        <v>18</v>
      </c>
      <c r="B9" s="31">
        <v>5.88</v>
      </c>
      <c r="C9" s="31">
        <v>3.34</v>
      </c>
      <c r="D9" s="31">
        <v>0.3</v>
      </c>
      <c r="E9" s="31">
        <v>0.99</v>
      </c>
      <c r="F9" s="31">
        <v>1.1000000000000001</v>
      </c>
      <c r="G9" s="31">
        <v>0.14000000000000001</v>
      </c>
    </row>
    <row r="10" spans="1:7" x14ac:dyDescent="0.25">
      <c r="A10" s="32" t="s">
        <v>19</v>
      </c>
      <c r="B10" s="31">
        <v>16.04</v>
      </c>
      <c r="C10" s="31">
        <v>7.89</v>
      </c>
      <c r="D10" s="31">
        <v>1.65</v>
      </c>
      <c r="E10" s="31">
        <v>2.15</v>
      </c>
      <c r="F10" s="31">
        <v>3.99</v>
      </c>
      <c r="G10" s="31">
        <v>0.36</v>
      </c>
    </row>
    <row r="11" spans="1:7" x14ac:dyDescent="0.25">
      <c r="A11" s="8" t="s">
        <v>20</v>
      </c>
      <c r="B11" s="31">
        <v>27.04</v>
      </c>
      <c r="C11" s="31">
        <v>18.579999999999998</v>
      </c>
      <c r="D11" s="31">
        <v>1.33</v>
      </c>
      <c r="E11" s="31">
        <v>1.95</v>
      </c>
      <c r="F11" s="31">
        <v>4.2</v>
      </c>
      <c r="G11" s="31">
        <v>0.97</v>
      </c>
    </row>
    <row r="12" spans="1:7" x14ac:dyDescent="0.25">
      <c r="A12" s="32" t="s">
        <v>21</v>
      </c>
      <c r="B12" s="31">
        <v>18.55</v>
      </c>
      <c r="C12" s="31">
        <v>12.59</v>
      </c>
      <c r="D12" s="31">
        <v>0.91</v>
      </c>
      <c r="E12" s="31">
        <v>1.49</v>
      </c>
      <c r="F12" s="31">
        <v>2.94</v>
      </c>
      <c r="G12" s="31">
        <v>0.63</v>
      </c>
    </row>
    <row r="13" spans="1:7" ht="15" customHeight="1" x14ac:dyDescent="0.25">
      <c r="A13" s="32" t="s">
        <v>22</v>
      </c>
      <c r="B13" s="31">
        <v>8.5</v>
      </c>
      <c r="C13" s="31">
        <v>5.99</v>
      </c>
      <c r="D13" s="31">
        <v>0.43</v>
      </c>
      <c r="E13" s="31">
        <v>0.47</v>
      </c>
      <c r="F13" s="31">
        <v>1.26</v>
      </c>
      <c r="G13" s="31">
        <v>0.35</v>
      </c>
    </row>
    <row r="14" spans="1:7" x14ac:dyDescent="0.25">
      <c r="A14" s="8" t="s">
        <v>23</v>
      </c>
      <c r="B14" s="31">
        <v>46.84</v>
      </c>
      <c r="C14" s="31">
        <v>30.29</v>
      </c>
      <c r="D14" s="31">
        <v>2.48</v>
      </c>
      <c r="E14" s="31">
        <v>2.36</v>
      </c>
      <c r="F14" s="31">
        <v>7.83</v>
      </c>
      <c r="G14" s="31">
        <v>3.89</v>
      </c>
    </row>
    <row r="15" spans="1:7" x14ac:dyDescent="0.25">
      <c r="A15" s="32" t="s">
        <v>24</v>
      </c>
      <c r="B15" s="31">
        <v>24.84</v>
      </c>
      <c r="C15" s="31">
        <v>15.25</v>
      </c>
      <c r="D15" s="31">
        <v>1.92</v>
      </c>
      <c r="E15" s="31">
        <v>1.17</v>
      </c>
      <c r="F15" s="31">
        <v>4.51</v>
      </c>
      <c r="G15" s="31">
        <v>2</v>
      </c>
    </row>
    <row r="16" spans="1:7" x14ac:dyDescent="0.25">
      <c r="A16" s="32" t="s">
        <v>25</v>
      </c>
      <c r="B16" s="31">
        <v>7.38</v>
      </c>
      <c r="C16" s="31">
        <v>5.17</v>
      </c>
      <c r="D16" s="31">
        <v>0.19</v>
      </c>
      <c r="E16" s="31">
        <v>0.41</v>
      </c>
      <c r="F16" s="31">
        <v>0.84</v>
      </c>
      <c r="G16" s="31">
        <v>0.77</v>
      </c>
    </row>
    <row r="17" spans="1:7" ht="15" customHeight="1" x14ac:dyDescent="0.25">
      <c r="A17" s="32" t="s">
        <v>26</v>
      </c>
      <c r="B17" s="31">
        <v>14.62</v>
      </c>
      <c r="C17" s="31">
        <v>9.8699999999999992</v>
      </c>
      <c r="D17" s="31">
        <v>0.36</v>
      </c>
      <c r="E17" s="31">
        <v>0.78</v>
      </c>
      <c r="F17" s="31">
        <v>2.48</v>
      </c>
      <c r="G17" s="31">
        <v>1.1200000000000001</v>
      </c>
    </row>
    <row r="18" spans="1:7" x14ac:dyDescent="0.25">
      <c r="A18" s="8" t="s">
        <v>27</v>
      </c>
      <c r="B18" s="31">
        <v>27.72</v>
      </c>
      <c r="C18" s="31">
        <v>16.97</v>
      </c>
      <c r="D18" s="31">
        <v>1.69</v>
      </c>
      <c r="E18" s="31">
        <v>1.89</v>
      </c>
      <c r="F18" s="31">
        <v>5.7</v>
      </c>
      <c r="G18" s="31">
        <v>1.47</v>
      </c>
    </row>
    <row r="19" spans="1:7" x14ac:dyDescent="0.25">
      <c r="A19" s="32" t="s">
        <v>28</v>
      </c>
      <c r="B19" s="31">
        <v>9.2200000000000006</v>
      </c>
      <c r="C19" s="31">
        <v>6.06</v>
      </c>
      <c r="D19" s="31">
        <v>0.5</v>
      </c>
      <c r="E19" s="31">
        <v>0.52</v>
      </c>
      <c r="F19" s="31">
        <v>1.47</v>
      </c>
      <c r="G19" s="31">
        <v>0.67</v>
      </c>
    </row>
    <row r="20" spans="1:7" x14ac:dyDescent="0.25">
      <c r="A20" s="33" t="s">
        <v>29</v>
      </c>
      <c r="B20" s="31">
        <v>4.62</v>
      </c>
      <c r="C20" s="31">
        <v>3.1</v>
      </c>
      <c r="D20" s="31">
        <v>0.28999999999999998</v>
      </c>
      <c r="E20" s="31">
        <v>0.26</v>
      </c>
      <c r="F20" s="31">
        <v>0.73</v>
      </c>
      <c r="G20" s="31">
        <v>0.24</v>
      </c>
    </row>
    <row r="21" spans="1:7" x14ac:dyDescent="0.25">
      <c r="A21" s="33" t="s">
        <v>30</v>
      </c>
      <c r="B21" s="31">
        <v>4.5999999999999996</v>
      </c>
      <c r="C21" s="31">
        <v>2.96</v>
      </c>
      <c r="D21" s="31">
        <v>0.21</v>
      </c>
      <c r="E21" s="31">
        <v>0.26</v>
      </c>
      <c r="F21" s="31">
        <v>0.74</v>
      </c>
      <c r="G21" s="31">
        <v>0.43</v>
      </c>
    </row>
    <row r="22" spans="1:7" x14ac:dyDescent="0.25">
      <c r="A22" s="32" t="s">
        <v>31</v>
      </c>
      <c r="B22" s="31">
        <v>18.510000000000002</v>
      </c>
      <c r="C22" s="31">
        <v>10.91</v>
      </c>
      <c r="D22" s="31">
        <v>1.19</v>
      </c>
      <c r="E22" s="31">
        <v>1.36</v>
      </c>
      <c r="F22" s="31">
        <v>4.24</v>
      </c>
      <c r="G22" s="31">
        <v>0.8</v>
      </c>
    </row>
    <row r="23" spans="1:7" ht="24" customHeight="1" x14ac:dyDescent="0.25">
      <c r="A23" s="29" t="s">
        <v>617</v>
      </c>
      <c r="B23" s="30" t="s">
        <v>1</v>
      </c>
      <c r="C23" s="30" t="s">
        <v>1</v>
      </c>
      <c r="D23" s="30" t="s">
        <v>1</v>
      </c>
      <c r="E23" s="30" t="s">
        <v>1</v>
      </c>
      <c r="F23" s="30" t="s">
        <v>1</v>
      </c>
      <c r="G23" s="30" t="s">
        <v>1</v>
      </c>
    </row>
    <row r="24" spans="1:7" x14ac:dyDescent="0.25">
      <c r="A24" s="8" t="s">
        <v>32</v>
      </c>
      <c r="B24" s="31">
        <v>100.44</v>
      </c>
      <c r="C24" s="31">
        <v>58.8</v>
      </c>
      <c r="D24" s="31">
        <v>7.04</v>
      </c>
      <c r="E24" s="31">
        <v>9.02</v>
      </c>
      <c r="F24" s="31">
        <v>22.27</v>
      </c>
      <c r="G24" s="31">
        <v>3.31</v>
      </c>
    </row>
    <row r="25" spans="1:7" s="7" customFormat="1" x14ac:dyDescent="0.25">
      <c r="A25" s="32" t="s">
        <v>68</v>
      </c>
      <c r="B25" s="31">
        <v>89.24</v>
      </c>
      <c r="C25" s="31">
        <v>50.99</v>
      </c>
      <c r="D25" s="31">
        <v>6.57</v>
      </c>
      <c r="E25" s="31">
        <v>7.95</v>
      </c>
      <c r="F25" s="31">
        <v>21.2</v>
      </c>
      <c r="G25" s="31">
        <v>2.5299999999999998</v>
      </c>
    </row>
    <row r="26" spans="1:7" s="7" customFormat="1" x14ac:dyDescent="0.25">
      <c r="A26" s="32" t="s">
        <v>69</v>
      </c>
      <c r="B26" s="31">
        <v>11.2</v>
      </c>
      <c r="C26" s="31">
        <v>7.82</v>
      </c>
      <c r="D26" s="31">
        <v>0.47</v>
      </c>
      <c r="E26" s="31">
        <v>1.07</v>
      </c>
      <c r="F26" s="31">
        <v>1.07</v>
      </c>
      <c r="G26" s="31">
        <v>0.77</v>
      </c>
    </row>
    <row r="27" spans="1:7" x14ac:dyDescent="0.25">
      <c r="A27" s="8" t="s">
        <v>33</v>
      </c>
      <c r="B27" s="31">
        <v>23.09</v>
      </c>
      <c r="C27" s="31">
        <v>18.27</v>
      </c>
      <c r="D27" s="31">
        <v>0.41</v>
      </c>
      <c r="E27" s="31">
        <v>0.32</v>
      </c>
      <c r="F27" s="31">
        <v>0.56999999999999995</v>
      </c>
      <c r="G27" s="31">
        <v>3.52</v>
      </c>
    </row>
    <row r="28" spans="1:7" ht="33.950000000000003" customHeight="1" x14ac:dyDescent="0.25">
      <c r="A28" s="29" t="s">
        <v>618</v>
      </c>
      <c r="B28" s="30" t="s">
        <v>1</v>
      </c>
      <c r="C28" s="30" t="s">
        <v>1</v>
      </c>
      <c r="D28" s="30" t="s">
        <v>1</v>
      </c>
      <c r="E28" s="30" t="s">
        <v>1</v>
      </c>
      <c r="F28" s="30" t="s">
        <v>1</v>
      </c>
      <c r="G28" s="30" t="s">
        <v>1</v>
      </c>
    </row>
    <row r="29" spans="1:7" x14ac:dyDescent="0.25">
      <c r="A29" s="8" t="s">
        <v>70</v>
      </c>
      <c r="B29" s="31">
        <v>42.5</v>
      </c>
      <c r="C29" s="31">
        <v>28.04</v>
      </c>
      <c r="D29" s="31">
        <v>2.4300000000000002</v>
      </c>
      <c r="E29" s="31">
        <v>3.78</v>
      </c>
      <c r="F29" s="31">
        <v>6.74</v>
      </c>
      <c r="G29" s="31">
        <v>1.52</v>
      </c>
    </row>
    <row r="30" spans="1:7" x14ac:dyDescent="0.25">
      <c r="A30" s="8" t="s">
        <v>71</v>
      </c>
      <c r="B30" s="31">
        <v>36.79</v>
      </c>
      <c r="C30" s="31">
        <v>21.89</v>
      </c>
      <c r="D30" s="31">
        <v>2.8</v>
      </c>
      <c r="E30" s="31">
        <v>2.72</v>
      </c>
      <c r="F30" s="31">
        <v>7.03</v>
      </c>
      <c r="G30" s="31">
        <v>2.35</v>
      </c>
    </row>
    <row r="31" spans="1:7" x14ac:dyDescent="0.25">
      <c r="A31" s="8" t="s">
        <v>72</v>
      </c>
      <c r="B31" s="31">
        <v>15.06</v>
      </c>
      <c r="C31" s="31">
        <v>9.07</v>
      </c>
      <c r="D31" s="31">
        <v>0.9</v>
      </c>
      <c r="E31" s="31">
        <v>1.1200000000000001</v>
      </c>
      <c r="F31" s="31">
        <v>3.12</v>
      </c>
      <c r="G31" s="31">
        <v>0.83</v>
      </c>
    </row>
    <row r="32" spans="1:7" ht="24" customHeight="1" x14ac:dyDescent="0.25">
      <c r="A32" s="8" t="s">
        <v>73</v>
      </c>
      <c r="B32" s="31">
        <v>22.31</v>
      </c>
      <c r="C32" s="31">
        <v>13.98</v>
      </c>
      <c r="D32" s="31">
        <v>0.92</v>
      </c>
      <c r="E32" s="31">
        <v>1.25</v>
      </c>
      <c r="F32" s="31">
        <v>4.37</v>
      </c>
      <c r="G32" s="31">
        <v>1.8</v>
      </c>
    </row>
    <row r="33" spans="1:7" x14ac:dyDescent="0.25">
      <c r="A33" s="8" t="s">
        <v>34</v>
      </c>
      <c r="B33" s="31">
        <v>6.87</v>
      </c>
      <c r="C33" s="31">
        <v>4.09</v>
      </c>
      <c r="D33" s="31">
        <v>0.4</v>
      </c>
      <c r="E33" s="31">
        <v>0.48</v>
      </c>
      <c r="F33" s="31">
        <v>1.57</v>
      </c>
      <c r="G33" s="31">
        <v>0.34</v>
      </c>
    </row>
    <row r="34" spans="1:7" x14ac:dyDescent="0.25">
      <c r="A34" s="29" t="s">
        <v>74</v>
      </c>
      <c r="B34" s="30" t="s">
        <v>1</v>
      </c>
      <c r="C34" s="30" t="s">
        <v>1</v>
      </c>
      <c r="D34" s="30" t="s">
        <v>1</v>
      </c>
      <c r="E34" s="30" t="s">
        <v>1</v>
      </c>
      <c r="F34" s="30" t="s">
        <v>1</v>
      </c>
      <c r="G34" s="30" t="s">
        <v>1</v>
      </c>
    </row>
    <row r="35" spans="1:7" x14ac:dyDescent="0.25">
      <c r="A35" s="8" t="s">
        <v>75</v>
      </c>
      <c r="B35" s="31">
        <v>20.260000000000002</v>
      </c>
      <c r="C35" s="31">
        <v>13.58</v>
      </c>
      <c r="D35" s="31">
        <v>1.1399999999999999</v>
      </c>
      <c r="E35" s="31">
        <v>2.36</v>
      </c>
      <c r="F35" s="31">
        <v>3.08</v>
      </c>
      <c r="G35" s="31">
        <v>0.09</v>
      </c>
    </row>
    <row r="36" spans="1:7" x14ac:dyDescent="0.25">
      <c r="A36" s="8" t="s">
        <v>36</v>
      </c>
      <c r="B36" s="31">
        <v>12.48</v>
      </c>
      <c r="C36" s="31">
        <v>9.9</v>
      </c>
      <c r="D36" s="31">
        <v>0.4</v>
      </c>
      <c r="E36" s="31">
        <v>0.77</v>
      </c>
      <c r="F36" s="31">
        <v>1.25</v>
      </c>
      <c r="G36" s="31">
        <v>0.16</v>
      </c>
    </row>
    <row r="37" spans="1:7" x14ac:dyDescent="0.25">
      <c r="A37" s="8" t="s">
        <v>37</v>
      </c>
      <c r="B37" s="31">
        <v>12.76</v>
      </c>
      <c r="C37" s="31">
        <v>8.23</v>
      </c>
      <c r="D37" s="31">
        <v>0.63</v>
      </c>
      <c r="E37" s="31">
        <v>1.1200000000000001</v>
      </c>
      <c r="F37" s="31">
        <v>2.41</v>
      </c>
      <c r="G37" s="31">
        <v>0.37</v>
      </c>
    </row>
    <row r="38" spans="1:7" ht="24" customHeight="1" x14ac:dyDescent="0.25">
      <c r="A38" s="8" t="s">
        <v>38</v>
      </c>
      <c r="B38" s="31">
        <v>18.34</v>
      </c>
      <c r="C38" s="31">
        <v>10.46</v>
      </c>
      <c r="D38" s="31">
        <v>0.97</v>
      </c>
      <c r="E38" s="31">
        <v>1.56</v>
      </c>
      <c r="F38" s="31">
        <v>4.01</v>
      </c>
      <c r="G38" s="31">
        <v>1.34</v>
      </c>
    </row>
    <row r="39" spans="1:7" x14ac:dyDescent="0.25">
      <c r="A39" s="8" t="s">
        <v>39</v>
      </c>
      <c r="B39" s="31">
        <v>16.3</v>
      </c>
      <c r="C39" s="31">
        <v>8.67</v>
      </c>
      <c r="D39" s="31">
        <v>1.26</v>
      </c>
      <c r="E39" s="31">
        <v>1.43</v>
      </c>
      <c r="F39" s="31">
        <v>3.6</v>
      </c>
      <c r="G39" s="31">
        <v>1.33</v>
      </c>
    </row>
    <row r="40" spans="1:7" x14ac:dyDescent="0.25">
      <c r="A40" s="8" t="s">
        <v>40</v>
      </c>
      <c r="B40" s="31">
        <v>17.16</v>
      </c>
      <c r="C40" s="31">
        <v>10.65</v>
      </c>
      <c r="D40" s="31">
        <v>1.08</v>
      </c>
      <c r="E40" s="31">
        <v>0.95</v>
      </c>
      <c r="F40" s="31">
        <v>2.5499999999999998</v>
      </c>
      <c r="G40" s="31">
        <v>1.92</v>
      </c>
    </row>
    <row r="41" spans="1:7" x14ac:dyDescent="0.25">
      <c r="A41" s="8" t="s">
        <v>41</v>
      </c>
      <c r="B41" s="31">
        <v>16.16</v>
      </c>
      <c r="C41" s="31">
        <v>9.98</v>
      </c>
      <c r="D41" s="31">
        <v>1.31</v>
      </c>
      <c r="E41" s="31">
        <v>0.72</v>
      </c>
      <c r="F41" s="31">
        <v>3.17</v>
      </c>
      <c r="G41" s="31">
        <v>0.98</v>
      </c>
    </row>
    <row r="42" spans="1:7" x14ac:dyDescent="0.25">
      <c r="A42" s="8" t="s">
        <v>76</v>
      </c>
      <c r="B42" s="31">
        <v>5.53</v>
      </c>
      <c r="C42" s="31">
        <v>3.05</v>
      </c>
      <c r="D42" s="31">
        <v>0.37</v>
      </c>
      <c r="E42" s="31">
        <v>0.26</v>
      </c>
      <c r="F42" s="31">
        <v>1.52</v>
      </c>
      <c r="G42" s="31">
        <v>0.32</v>
      </c>
    </row>
    <row r="43" spans="1:7" x14ac:dyDescent="0.25">
      <c r="A43" s="8" t="s">
        <v>619</v>
      </c>
      <c r="B43" s="31">
        <v>4.5599999999999996</v>
      </c>
      <c r="C43" s="31">
        <v>2.5299999999999998</v>
      </c>
      <c r="D43" s="31">
        <v>0.28999999999999998</v>
      </c>
      <c r="E43" s="31">
        <v>0.18</v>
      </c>
      <c r="F43" s="31">
        <v>1.26</v>
      </c>
      <c r="G43" s="31">
        <v>0.31</v>
      </c>
    </row>
    <row r="44" spans="1:7" x14ac:dyDescent="0.25">
      <c r="A44" s="29" t="s">
        <v>77</v>
      </c>
      <c r="B44" s="30" t="s">
        <v>1</v>
      </c>
      <c r="C44" s="30" t="s">
        <v>1</v>
      </c>
      <c r="D44" s="30" t="s">
        <v>1</v>
      </c>
      <c r="E44" s="30" t="s">
        <v>1</v>
      </c>
      <c r="F44" s="30" t="s">
        <v>1</v>
      </c>
      <c r="G44" s="30" t="s">
        <v>1</v>
      </c>
    </row>
    <row r="45" spans="1:7" x14ac:dyDescent="0.25">
      <c r="A45" s="8" t="s">
        <v>620</v>
      </c>
      <c r="B45" s="31">
        <v>47.15</v>
      </c>
      <c r="C45" s="31">
        <v>44.59</v>
      </c>
      <c r="D45" s="31">
        <v>2.57</v>
      </c>
      <c r="E45" s="31" t="s">
        <v>42</v>
      </c>
      <c r="F45" s="31" t="s">
        <v>42</v>
      </c>
      <c r="G45" s="31" t="s">
        <v>42</v>
      </c>
    </row>
    <row r="46" spans="1:7" x14ac:dyDescent="0.25">
      <c r="A46" s="8" t="s">
        <v>621</v>
      </c>
      <c r="B46" s="31">
        <v>32.47</v>
      </c>
      <c r="C46" s="31">
        <v>28.53</v>
      </c>
      <c r="D46" s="31">
        <v>3.94</v>
      </c>
      <c r="E46" s="31" t="s">
        <v>42</v>
      </c>
      <c r="F46" s="31" t="s">
        <v>42</v>
      </c>
      <c r="G46" s="31" t="s">
        <v>42</v>
      </c>
    </row>
    <row r="47" spans="1:7" ht="24" customHeight="1" x14ac:dyDescent="0.25">
      <c r="A47" s="8" t="s">
        <v>622</v>
      </c>
      <c r="B47" s="31">
        <v>2.61</v>
      </c>
      <c r="C47" s="31">
        <v>1.76</v>
      </c>
      <c r="D47" s="31">
        <v>0.85</v>
      </c>
      <c r="E47" s="31" t="s">
        <v>42</v>
      </c>
      <c r="F47" s="31" t="s">
        <v>42</v>
      </c>
      <c r="G47" s="31" t="s">
        <v>42</v>
      </c>
    </row>
    <row r="48" spans="1:7" x14ac:dyDescent="0.25">
      <c r="A48" s="8" t="s">
        <v>623</v>
      </c>
      <c r="B48" s="31">
        <v>2.2799999999999998</v>
      </c>
      <c r="C48" s="31">
        <v>2.19</v>
      </c>
      <c r="D48" s="31">
        <v>0.09</v>
      </c>
      <c r="E48" s="31" t="s">
        <v>42</v>
      </c>
      <c r="F48" s="31" t="s">
        <v>42</v>
      </c>
      <c r="G48" s="31" t="s">
        <v>42</v>
      </c>
    </row>
    <row r="49" spans="1:7" ht="26.25" x14ac:dyDescent="0.25">
      <c r="A49" s="8" t="s">
        <v>78</v>
      </c>
      <c r="B49" s="31">
        <v>39.01</v>
      </c>
      <c r="C49" s="31" t="s">
        <v>42</v>
      </c>
      <c r="D49" s="31" t="s">
        <v>42</v>
      </c>
      <c r="E49" s="31">
        <v>9.34</v>
      </c>
      <c r="F49" s="31">
        <v>22.84</v>
      </c>
      <c r="G49" s="31">
        <v>6.83</v>
      </c>
    </row>
    <row r="50" spans="1:7" x14ac:dyDescent="0.25">
      <c r="A50" s="29" t="s">
        <v>79</v>
      </c>
      <c r="B50" s="30" t="s">
        <v>1</v>
      </c>
      <c r="C50" s="30" t="s">
        <v>1</v>
      </c>
      <c r="D50" s="30" t="s">
        <v>1</v>
      </c>
      <c r="E50" s="30" t="s">
        <v>1</v>
      </c>
      <c r="F50" s="30" t="s">
        <v>1</v>
      </c>
      <c r="G50" s="30" t="s">
        <v>1</v>
      </c>
    </row>
    <row r="51" spans="1:7" ht="26.25" x14ac:dyDescent="0.25">
      <c r="A51" s="8" t="s">
        <v>624</v>
      </c>
      <c r="B51" s="31">
        <v>45.44</v>
      </c>
      <c r="C51" s="31">
        <v>31.14</v>
      </c>
      <c r="D51" s="31">
        <v>2.83</v>
      </c>
      <c r="E51" s="31">
        <v>2.23</v>
      </c>
      <c r="F51" s="31">
        <v>3.79</v>
      </c>
      <c r="G51" s="31">
        <v>5.45</v>
      </c>
    </row>
    <row r="52" spans="1:7" x14ac:dyDescent="0.25">
      <c r="A52" s="8" t="s">
        <v>43</v>
      </c>
      <c r="B52" s="31">
        <v>33.369999999999997</v>
      </c>
      <c r="C52" s="31">
        <v>17.52</v>
      </c>
      <c r="D52" s="31">
        <v>2.0099999999999998</v>
      </c>
      <c r="E52" s="31">
        <v>3.79</v>
      </c>
      <c r="F52" s="31">
        <v>9.8000000000000007</v>
      </c>
      <c r="G52" s="31">
        <v>0.24</v>
      </c>
    </row>
    <row r="53" spans="1:7" ht="24" customHeight="1" x14ac:dyDescent="0.25">
      <c r="A53" s="8" t="s">
        <v>44</v>
      </c>
      <c r="B53" s="31">
        <v>18.8</v>
      </c>
      <c r="C53" s="31">
        <v>12.63</v>
      </c>
      <c r="D53" s="31">
        <v>0.92</v>
      </c>
      <c r="E53" s="31">
        <v>1.55</v>
      </c>
      <c r="F53" s="31">
        <v>2.86</v>
      </c>
      <c r="G53" s="31">
        <v>0.84</v>
      </c>
    </row>
    <row r="54" spans="1:7" ht="15" customHeight="1" x14ac:dyDescent="0.25">
      <c r="A54" s="8" t="s">
        <v>45</v>
      </c>
      <c r="B54" s="31">
        <v>15.65</v>
      </c>
      <c r="C54" s="31">
        <v>10.54</v>
      </c>
      <c r="D54" s="31">
        <v>1.07</v>
      </c>
      <c r="E54" s="31">
        <v>0.89</v>
      </c>
      <c r="F54" s="31">
        <v>3.08</v>
      </c>
      <c r="G54" s="31">
        <v>0.08</v>
      </c>
    </row>
    <row r="55" spans="1:7" x14ac:dyDescent="0.25">
      <c r="A55" s="8" t="s">
        <v>625</v>
      </c>
      <c r="B55" s="31">
        <v>6.42</v>
      </c>
      <c r="C55" s="31">
        <v>2.89</v>
      </c>
      <c r="D55" s="31">
        <v>0.41</v>
      </c>
      <c r="E55" s="31">
        <v>0.5</v>
      </c>
      <c r="F55" s="31">
        <v>2.56</v>
      </c>
      <c r="G55" s="31" t="s">
        <v>35</v>
      </c>
    </row>
    <row r="56" spans="1:7" x14ac:dyDescent="0.25">
      <c r="A56" s="8" t="s">
        <v>626</v>
      </c>
      <c r="B56" s="31">
        <v>1.89</v>
      </c>
      <c r="C56" s="31">
        <v>1.1599999999999999</v>
      </c>
      <c r="D56" s="31">
        <v>0.11</v>
      </c>
      <c r="E56" s="31">
        <v>0.21</v>
      </c>
      <c r="F56" s="31">
        <v>0.3</v>
      </c>
      <c r="G56" s="31">
        <v>0.11</v>
      </c>
    </row>
    <row r="57" spans="1:7" x14ac:dyDescent="0.25">
      <c r="A57" s="8" t="s">
        <v>46</v>
      </c>
      <c r="B57" s="31">
        <v>1.46</v>
      </c>
      <c r="C57" s="31">
        <v>0.94</v>
      </c>
      <c r="D57" s="31">
        <v>0.08</v>
      </c>
      <c r="E57" s="31">
        <v>0.14000000000000001</v>
      </c>
      <c r="F57" s="31">
        <v>0.31</v>
      </c>
      <c r="G57" s="31" t="s">
        <v>42</v>
      </c>
    </row>
    <row r="58" spans="1:7" x14ac:dyDescent="0.25">
      <c r="A58" s="8" t="s">
        <v>80</v>
      </c>
      <c r="B58" s="31">
        <v>0.5</v>
      </c>
      <c r="C58" s="31">
        <v>0.26</v>
      </c>
      <c r="D58" s="31" t="s">
        <v>35</v>
      </c>
      <c r="E58" s="31" t="s">
        <v>35</v>
      </c>
      <c r="F58" s="31">
        <v>0.14000000000000001</v>
      </c>
      <c r="G58" s="31" t="s">
        <v>35</v>
      </c>
    </row>
    <row r="59" spans="1:7" x14ac:dyDescent="0.25">
      <c r="A59" s="29" t="s">
        <v>81</v>
      </c>
      <c r="B59" s="30" t="s">
        <v>1</v>
      </c>
      <c r="C59" s="30" t="s">
        <v>1</v>
      </c>
      <c r="D59" s="30" t="s">
        <v>1</v>
      </c>
      <c r="E59" s="30" t="s">
        <v>1</v>
      </c>
      <c r="F59" s="30" t="s">
        <v>1</v>
      </c>
      <c r="G59" s="30" t="s">
        <v>1</v>
      </c>
    </row>
    <row r="60" spans="1:7" x14ac:dyDescent="0.25">
      <c r="A60" s="8" t="s">
        <v>82</v>
      </c>
      <c r="B60" s="31">
        <v>76.03</v>
      </c>
      <c r="C60" s="31">
        <v>61.56</v>
      </c>
      <c r="D60" s="31">
        <v>5.49</v>
      </c>
      <c r="E60" s="31">
        <v>5.89</v>
      </c>
      <c r="F60" s="31" t="s">
        <v>42</v>
      </c>
      <c r="G60" s="31">
        <v>3.09</v>
      </c>
    </row>
    <row r="61" spans="1:7" x14ac:dyDescent="0.25">
      <c r="A61" s="8" t="s">
        <v>47</v>
      </c>
      <c r="B61" s="31">
        <v>9.69</v>
      </c>
      <c r="C61" s="31">
        <v>5.87</v>
      </c>
      <c r="D61" s="31">
        <v>0.28000000000000003</v>
      </c>
      <c r="E61" s="31">
        <v>0.46</v>
      </c>
      <c r="F61" s="31" t="s">
        <v>42</v>
      </c>
      <c r="G61" s="31">
        <v>3.08</v>
      </c>
    </row>
    <row r="62" spans="1:7" ht="24" customHeight="1" x14ac:dyDescent="0.25">
      <c r="A62" s="8" t="s">
        <v>83</v>
      </c>
      <c r="B62" s="31">
        <v>5.19</v>
      </c>
      <c r="C62" s="31">
        <v>3.06</v>
      </c>
      <c r="D62" s="31">
        <v>0.55000000000000004</v>
      </c>
      <c r="E62" s="31">
        <v>1.23</v>
      </c>
      <c r="F62" s="31" t="s">
        <v>42</v>
      </c>
      <c r="G62" s="31">
        <v>0.35</v>
      </c>
    </row>
    <row r="63" spans="1:7" x14ac:dyDescent="0.25">
      <c r="A63" s="8" t="s">
        <v>84</v>
      </c>
      <c r="B63" s="31">
        <v>4.8899999999999997</v>
      </c>
      <c r="C63" s="31">
        <v>3.6</v>
      </c>
      <c r="D63" s="31">
        <v>0.59</v>
      </c>
      <c r="E63" s="31">
        <v>0.66</v>
      </c>
      <c r="F63" s="31" t="s">
        <v>42</v>
      </c>
      <c r="G63" s="31" t="s">
        <v>35</v>
      </c>
    </row>
    <row r="64" spans="1:7" x14ac:dyDescent="0.25">
      <c r="A64" s="8" t="s">
        <v>85</v>
      </c>
      <c r="B64" s="31">
        <v>2.14</v>
      </c>
      <c r="C64" s="31">
        <v>1.58</v>
      </c>
      <c r="D64" s="31">
        <v>0.11</v>
      </c>
      <c r="E64" s="31">
        <v>0.43</v>
      </c>
      <c r="F64" s="31" t="s">
        <v>42</v>
      </c>
      <c r="G64" s="31" t="s">
        <v>35</v>
      </c>
    </row>
    <row r="65" spans="1:7" x14ac:dyDescent="0.25">
      <c r="A65" s="8" t="s">
        <v>86</v>
      </c>
      <c r="B65" s="31">
        <v>1.49</v>
      </c>
      <c r="C65" s="31">
        <v>0.73</v>
      </c>
      <c r="D65" s="31">
        <v>0.18</v>
      </c>
      <c r="E65" s="31">
        <v>0.51</v>
      </c>
      <c r="F65" s="31" t="s">
        <v>42</v>
      </c>
      <c r="G65" s="31">
        <v>0.08</v>
      </c>
    </row>
    <row r="66" spans="1:7" x14ac:dyDescent="0.25">
      <c r="A66" s="8" t="s">
        <v>80</v>
      </c>
      <c r="B66" s="31">
        <v>1.26</v>
      </c>
      <c r="C66" s="31">
        <v>0.67</v>
      </c>
      <c r="D66" s="31">
        <v>0.27</v>
      </c>
      <c r="E66" s="31">
        <v>0.15</v>
      </c>
      <c r="F66" s="31" t="s">
        <v>42</v>
      </c>
      <c r="G66" s="31">
        <v>0.18</v>
      </c>
    </row>
    <row r="67" spans="1:7" ht="26.25" x14ac:dyDescent="0.25">
      <c r="A67" s="8" t="s">
        <v>87</v>
      </c>
      <c r="B67" s="31">
        <v>22.84</v>
      </c>
      <c r="C67" s="31" t="s">
        <v>42</v>
      </c>
      <c r="D67" s="31" t="s">
        <v>42</v>
      </c>
      <c r="E67" s="31" t="s">
        <v>42</v>
      </c>
      <c r="F67" s="31">
        <v>22.84</v>
      </c>
      <c r="G67" s="31" t="s">
        <v>42</v>
      </c>
    </row>
    <row r="68" spans="1:7" ht="26.25" x14ac:dyDescent="0.25">
      <c r="A68" s="29" t="s">
        <v>88</v>
      </c>
      <c r="B68" s="30" t="s">
        <v>1</v>
      </c>
      <c r="C68" s="30" t="s">
        <v>1</v>
      </c>
      <c r="D68" s="30" t="s">
        <v>1</v>
      </c>
      <c r="E68" s="30" t="s">
        <v>1</v>
      </c>
      <c r="F68" s="30" t="s">
        <v>1</v>
      </c>
      <c r="G68" s="30" t="s">
        <v>1</v>
      </c>
    </row>
    <row r="69" spans="1:7" x14ac:dyDescent="0.25">
      <c r="A69" s="34" t="s">
        <v>49</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89</v>
      </c>
      <c r="B76" s="31">
        <v>19.899999999999999</v>
      </c>
      <c r="C76" s="31">
        <v>18.73</v>
      </c>
      <c r="D76" s="31">
        <v>0.51</v>
      </c>
      <c r="E76" s="31">
        <v>0.25</v>
      </c>
      <c r="F76" s="31">
        <v>0.11</v>
      </c>
      <c r="G76" s="31">
        <v>0.3</v>
      </c>
    </row>
    <row r="77" spans="1:7" x14ac:dyDescent="0.25">
      <c r="A77" s="29" t="s">
        <v>90</v>
      </c>
      <c r="B77" s="31" t="s">
        <v>1</v>
      </c>
      <c r="C77" s="31" t="s">
        <v>1</v>
      </c>
      <c r="D77" s="31" t="s">
        <v>1</v>
      </c>
      <c r="E77" s="31" t="s">
        <v>1</v>
      </c>
      <c r="F77" s="31" t="s">
        <v>1</v>
      </c>
      <c r="G77" s="31" t="s">
        <v>1</v>
      </c>
    </row>
    <row r="78" spans="1:7" x14ac:dyDescent="0.25">
      <c r="A78" s="34">
        <v>0</v>
      </c>
      <c r="B78" s="31">
        <v>1.82</v>
      </c>
      <c r="C78" s="31">
        <v>0.1</v>
      </c>
      <c r="D78" s="31" t="s">
        <v>35</v>
      </c>
      <c r="E78" s="31">
        <v>0.32</v>
      </c>
      <c r="F78" s="31">
        <v>1.36</v>
      </c>
      <c r="G78" s="31" t="s">
        <v>35</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91</v>
      </c>
      <c r="B83" s="31">
        <v>6.16</v>
      </c>
      <c r="C83" s="31">
        <v>5.69</v>
      </c>
      <c r="D83" s="31">
        <v>0.21</v>
      </c>
      <c r="E83" s="31">
        <v>0.13</v>
      </c>
      <c r="F83" s="31" t="s">
        <v>35</v>
      </c>
      <c r="G83" s="31">
        <v>7.0000000000000007E-2</v>
      </c>
    </row>
    <row r="84" spans="1:7" ht="26.25" x14ac:dyDescent="0.25">
      <c r="A84" s="29" t="s">
        <v>92</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91</v>
      </c>
      <c r="B89" s="31">
        <v>27.64</v>
      </c>
      <c r="C89" s="31">
        <v>24.75</v>
      </c>
      <c r="D89" s="31">
        <v>1.1100000000000001</v>
      </c>
      <c r="E89" s="31">
        <v>0.51</v>
      </c>
      <c r="F89" s="31">
        <v>0.47</v>
      </c>
      <c r="G89" s="31">
        <v>0.79</v>
      </c>
    </row>
    <row r="90" spans="1:7" x14ac:dyDescent="0.25">
      <c r="A90" s="29" t="s">
        <v>93</v>
      </c>
      <c r="B90" s="30" t="s">
        <v>1</v>
      </c>
      <c r="C90" s="30" t="s">
        <v>1</v>
      </c>
      <c r="D90" s="30" t="s">
        <v>1</v>
      </c>
      <c r="E90" s="30" t="s">
        <v>1</v>
      </c>
      <c r="F90" s="30" t="s">
        <v>1</v>
      </c>
      <c r="G90" s="30" t="s">
        <v>1</v>
      </c>
    </row>
    <row r="91" spans="1:7" x14ac:dyDescent="0.25">
      <c r="A91" s="34">
        <v>0</v>
      </c>
      <c r="B91" s="31">
        <v>0.15</v>
      </c>
      <c r="C91" s="31">
        <v>7.0000000000000007E-2</v>
      </c>
      <c r="D91" s="31" t="s">
        <v>35</v>
      </c>
      <c r="E91" s="31" t="s">
        <v>35</v>
      </c>
      <c r="F91" s="31" t="s">
        <v>35</v>
      </c>
      <c r="G91" s="31" t="s">
        <v>35</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94</v>
      </c>
      <c r="B94" s="31">
        <v>16.21</v>
      </c>
      <c r="C94" s="31">
        <v>14.89</v>
      </c>
      <c r="D94" s="31">
        <v>0.72</v>
      </c>
      <c r="E94" s="31">
        <v>0.23</v>
      </c>
      <c r="F94" s="31">
        <v>0.15</v>
      </c>
      <c r="G94" s="31">
        <v>0.22</v>
      </c>
    </row>
    <row r="95" spans="1:7" x14ac:dyDescent="0.25">
      <c r="A95" s="29" t="s">
        <v>95</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96</v>
      </c>
      <c r="B98" s="31">
        <v>2.91</v>
      </c>
      <c r="C98" s="31">
        <v>2.39</v>
      </c>
      <c r="D98" s="31">
        <v>0.18</v>
      </c>
      <c r="E98" s="31">
        <v>0.11</v>
      </c>
      <c r="F98" s="31">
        <v>0.13</v>
      </c>
      <c r="G98" s="31">
        <v>0.1</v>
      </c>
    </row>
    <row r="99" spans="1:7" x14ac:dyDescent="0.25">
      <c r="A99" s="29" t="s">
        <v>48</v>
      </c>
      <c r="B99" s="30" t="s">
        <v>1</v>
      </c>
      <c r="C99" s="30" t="s">
        <v>1</v>
      </c>
      <c r="D99" s="30" t="s">
        <v>1</v>
      </c>
      <c r="E99" s="30" t="s">
        <v>1</v>
      </c>
      <c r="F99" s="30" t="s">
        <v>1</v>
      </c>
      <c r="G99" s="30" t="s">
        <v>1</v>
      </c>
    </row>
    <row r="100" spans="1:7" x14ac:dyDescent="0.25">
      <c r="A100" s="8" t="s">
        <v>50</v>
      </c>
      <c r="B100" s="31">
        <v>36.83</v>
      </c>
      <c r="C100" s="31">
        <v>33.86</v>
      </c>
      <c r="D100" s="31">
        <v>2.98</v>
      </c>
      <c r="E100" s="31" t="s">
        <v>42</v>
      </c>
      <c r="F100" s="31" t="s">
        <v>42</v>
      </c>
      <c r="G100" s="31" t="s">
        <v>42</v>
      </c>
    </row>
    <row r="101" spans="1:7" x14ac:dyDescent="0.25">
      <c r="A101" s="32" t="s">
        <v>97</v>
      </c>
      <c r="B101" s="31">
        <v>21.71</v>
      </c>
      <c r="C101" s="31">
        <v>19.850000000000001</v>
      </c>
      <c r="D101" s="31">
        <v>1.87</v>
      </c>
      <c r="E101" s="31" t="s">
        <v>42</v>
      </c>
      <c r="F101" s="31" t="s">
        <v>42</v>
      </c>
      <c r="G101" s="31" t="s">
        <v>42</v>
      </c>
    </row>
    <row r="102" spans="1:7" ht="24" customHeight="1" x14ac:dyDescent="0.25">
      <c r="A102" s="32" t="s">
        <v>98</v>
      </c>
      <c r="B102" s="31">
        <v>15.12</v>
      </c>
      <c r="C102" s="31">
        <v>14.01</v>
      </c>
      <c r="D102" s="31">
        <v>1.1100000000000001</v>
      </c>
      <c r="E102" s="31" t="s">
        <v>42</v>
      </c>
      <c r="F102" s="31" t="s">
        <v>42</v>
      </c>
      <c r="G102" s="31" t="s">
        <v>42</v>
      </c>
    </row>
    <row r="103" spans="1:7" x14ac:dyDescent="0.25">
      <c r="A103" s="34" t="s">
        <v>51</v>
      </c>
      <c r="B103" s="31">
        <v>47.68</v>
      </c>
      <c r="C103" s="31">
        <v>43.21</v>
      </c>
      <c r="D103" s="31">
        <v>4.47</v>
      </c>
      <c r="E103" s="31" t="s">
        <v>42</v>
      </c>
      <c r="F103" s="31" t="s">
        <v>42</v>
      </c>
      <c r="G103" s="31" t="s">
        <v>42</v>
      </c>
    </row>
    <row r="104" spans="1:7" ht="26.25" x14ac:dyDescent="0.25">
      <c r="A104" s="34" t="s">
        <v>78</v>
      </c>
      <c r="B104" s="31">
        <v>39.01</v>
      </c>
      <c r="C104" s="31" t="s">
        <v>42</v>
      </c>
      <c r="D104" s="31" t="s">
        <v>42</v>
      </c>
      <c r="E104" s="31">
        <v>9.34</v>
      </c>
      <c r="F104" s="31">
        <v>22.84</v>
      </c>
      <c r="G104" s="31">
        <v>6.83</v>
      </c>
    </row>
    <row r="105" spans="1:7" x14ac:dyDescent="0.25">
      <c r="A105" s="29" t="s">
        <v>99</v>
      </c>
      <c r="B105" s="30" t="s">
        <v>1</v>
      </c>
      <c r="C105" s="30" t="s">
        <v>1</v>
      </c>
      <c r="D105" s="30" t="s">
        <v>1</v>
      </c>
      <c r="E105" s="30" t="s">
        <v>1</v>
      </c>
      <c r="F105" s="30" t="s">
        <v>1</v>
      </c>
      <c r="G105" s="30" t="s">
        <v>1</v>
      </c>
    </row>
    <row r="106" spans="1:7" x14ac:dyDescent="0.25">
      <c r="A106" s="8" t="s">
        <v>50</v>
      </c>
      <c r="B106" s="31">
        <v>56.5</v>
      </c>
      <c r="C106" s="31">
        <v>52.99</v>
      </c>
      <c r="D106" s="31">
        <v>3.52</v>
      </c>
      <c r="E106" s="31" t="s">
        <v>42</v>
      </c>
      <c r="F106" s="31" t="s">
        <v>42</v>
      </c>
      <c r="G106" s="31" t="s">
        <v>42</v>
      </c>
    </row>
    <row r="107" spans="1:7" x14ac:dyDescent="0.25">
      <c r="A107" s="32" t="s">
        <v>100</v>
      </c>
      <c r="B107" s="31">
        <v>7.68</v>
      </c>
      <c r="C107" s="31">
        <v>7.1</v>
      </c>
      <c r="D107" s="31">
        <v>0.56999999999999995</v>
      </c>
      <c r="E107" s="31" t="s">
        <v>42</v>
      </c>
      <c r="F107" s="31" t="s">
        <v>42</v>
      </c>
      <c r="G107" s="31" t="s">
        <v>42</v>
      </c>
    </row>
    <row r="108" spans="1:7" ht="24" customHeight="1" x14ac:dyDescent="0.25">
      <c r="A108" s="32" t="s">
        <v>101</v>
      </c>
      <c r="B108" s="31">
        <v>48.83</v>
      </c>
      <c r="C108" s="31">
        <v>45.88</v>
      </c>
      <c r="D108" s="31">
        <v>2.94</v>
      </c>
      <c r="E108" s="31" t="s">
        <v>42</v>
      </c>
      <c r="F108" s="31" t="s">
        <v>42</v>
      </c>
      <c r="G108" s="31" t="s">
        <v>42</v>
      </c>
    </row>
    <row r="109" spans="1:7" x14ac:dyDescent="0.25">
      <c r="A109" s="8" t="s">
        <v>51</v>
      </c>
      <c r="B109" s="31">
        <v>28.01</v>
      </c>
      <c r="C109" s="31">
        <v>24.08</v>
      </c>
      <c r="D109" s="31">
        <v>3.94</v>
      </c>
      <c r="E109" s="31" t="s">
        <v>42</v>
      </c>
      <c r="F109" s="31" t="s">
        <v>42</v>
      </c>
      <c r="G109" s="31" t="s">
        <v>42</v>
      </c>
    </row>
    <row r="110" spans="1:7" ht="26.25" x14ac:dyDescent="0.25">
      <c r="A110" s="34" t="s">
        <v>78</v>
      </c>
      <c r="B110" s="31">
        <v>39.01</v>
      </c>
      <c r="C110" s="31" t="s">
        <v>42</v>
      </c>
      <c r="D110" s="31" t="s">
        <v>42</v>
      </c>
      <c r="E110" s="31">
        <v>9.34</v>
      </c>
      <c r="F110" s="31">
        <v>22.84</v>
      </c>
      <c r="G110" s="31">
        <v>6.83</v>
      </c>
    </row>
    <row r="111" spans="1:7" x14ac:dyDescent="0.25">
      <c r="A111" s="29" t="s">
        <v>102</v>
      </c>
      <c r="B111" s="30" t="s">
        <v>1</v>
      </c>
      <c r="C111" s="30" t="s">
        <v>1</v>
      </c>
      <c r="D111" s="30" t="s">
        <v>1</v>
      </c>
      <c r="E111" s="30" t="s">
        <v>1</v>
      </c>
      <c r="F111" s="30" t="s">
        <v>1</v>
      </c>
      <c r="G111" s="30" t="s">
        <v>1</v>
      </c>
    </row>
    <row r="112" spans="1:7" x14ac:dyDescent="0.25">
      <c r="A112" s="8" t="s">
        <v>50</v>
      </c>
      <c r="B112" s="31">
        <v>51.79</v>
      </c>
      <c r="C112" s="31">
        <v>48.19</v>
      </c>
      <c r="D112" s="31">
        <v>3.6</v>
      </c>
      <c r="E112" s="31" t="s">
        <v>42</v>
      </c>
      <c r="F112" s="31" t="s">
        <v>42</v>
      </c>
      <c r="G112" s="31" t="s">
        <v>42</v>
      </c>
    </row>
    <row r="113" spans="1:7" x14ac:dyDescent="0.25">
      <c r="A113" s="32" t="s">
        <v>103</v>
      </c>
      <c r="B113" s="31">
        <v>11.27</v>
      </c>
      <c r="C113" s="31">
        <v>9.64</v>
      </c>
      <c r="D113" s="31">
        <v>1.64</v>
      </c>
      <c r="E113" s="31" t="s">
        <v>42</v>
      </c>
      <c r="F113" s="31" t="s">
        <v>42</v>
      </c>
      <c r="G113" s="31" t="s">
        <v>42</v>
      </c>
    </row>
    <row r="114" spans="1:7" ht="24" customHeight="1" x14ac:dyDescent="0.25">
      <c r="A114" s="32" t="s">
        <v>104</v>
      </c>
      <c r="B114" s="31">
        <v>34.18</v>
      </c>
      <c r="C114" s="31">
        <v>32.270000000000003</v>
      </c>
      <c r="D114" s="31">
        <v>1.91</v>
      </c>
      <c r="E114" s="31" t="s">
        <v>42</v>
      </c>
      <c r="F114" s="31" t="s">
        <v>42</v>
      </c>
      <c r="G114" s="31" t="s">
        <v>42</v>
      </c>
    </row>
    <row r="115" spans="1:7" ht="24" customHeight="1" x14ac:dyDescent="0.25">
      <c r="A115" s="32" t="s">
        <v>105</v>
      </c>
      <c r="B115" s="31">
        <v>6.34</v>
      </c>
      <c r="C115" s="31">
        <v>6.28</v>
      </c>
      <c r="D115" s="31">
        <v>0.06</v>
      </c>
      <c r="E115" s="31" t="s">
        <v>42</v>
      </c>
      <c r="F115" s="31" t="s">
        <v>42</v>
      </c>
      <c r="G115" s="31" t="s">
        <v>42</v>
      </c>
    </row>
    <row r="116" spans="1:7" x14ac:dyDescent="0.25">
      <c r="A116" s="8" t="s">
        <v>51</v>
      </c>
      <c r="B116" s="31">
        <v>32.72</v>
      </c>
      <c r="C116" s="31">
        <v>28.88</v>
      </c>
      <c r="D116" s="31">
        <v>3.85</v>
      </c>
      <c r="E116" s="31" t="s">
        <v>42</v>
      </c>
      <c r="F116" s="31" t="s">
        <v>42</v>
      </c>
      <c r="G116" s="31" t="s">
        <v>42</v>
      </c>
    </row>
    <row r="117" spans="1:7" ht="26.25" x14ac:dyDescent="0.25">
      <c r="A117" s="34" t="s">
        <v>78</v>
      </c>
      <c r="B117" s="31">
        <v>39.01</v>
      </c>
      <c r="C117" s="31" t="s">
        <v>42</v>
      </c>
      <c r="D117" s="31" t="s">
        <v>42</v>
      </c>
      <c r="E117" s="31">
        <v>9.34</v>
      </c>
      <c r="F117" s="31">
        <v>22.84</v>
      </c>
      <c r="G117" s="31">
        <v>6.83</v>
      </c>
    </row>
    <row r="118" spans="1:7" x14ac:dyDescent="0.25">
      <c r="A118" s="29" t="s">
        <v>106</v>
      </c>
      <c r="B118" s="30" t="s">
        <v>1</v>
      </c>
      <c r="C118" s="30" t="s">
        <v>1</v>
      </c>
      <c r="D118" s="30" t="s">
        <v>1</v>
      </c>
      <c r="E118" s="30" t="s">
        <v>1</v>
      </c>
      <c r="F118" s="30" t="s">
        <v>1</v>
      </c>
      <c r="G118" s="30" t="s">
        <v>1</v>
      </c>
    </row>
    <row r="119" spans="1:7" x14ac:dyDescent="0.25">
      <c r="A119" s="8" t="s">
        <v>107</v>
      </c>
      <c r="B119" s="31">
        <v>34.340000000000003</v>
      </c>
      <c r="C119" s="31">
        <v>24.33</v>
      </c>
      <c r="D119" s="31">
        <v>1.8</v>
      </c>
      <c r="E119" s="31">
        <v>1.59</v>
      </c>
      <c r="F119" s="31">
        <v>5.22</v>
      </c>
      <c r="G119" s="31">
        <v>1.39</v>
      </c>
    </row>
    <row r="120" spans="1:7" x14ac:dyDescent="0.25">
      <c r="A120" s="8" t="s">
        <v>108</v>
      </c>
      <c r="B120" s="31">
        <v>64.27</v>
      </c>
      <c r="C120" s="31">
        <v>40.369999999999997</v>
      </c>
      <c r="D120" s="31">
        <v>3.98</v>
      </c>
      <c r="E120" s="31">
        <v>4.41</v>
      </c>
      <c r="F120" s="31">
        <v>12.22</v>
      </c>
      <c r="G120" s="31">
        <v>3.28</v>
      </c>
    </row>
    <row r="121" spans="1:7" ht="24" customHeight="1" x14ac:dyDescent="0.25">
      <c r="A121" s="8" t="s">
        <v>109</v>
      </c>
      <c r="B121" s="31">
        <v>21.29</v>
      </c>
      <c r="C121" s="31">
        <v>11.11</v>
      </c>
      <c r="D121" s="31">
        <v>1.45</v>
      </c>
      <c r="E121" s="31">
        <v>2.7</v>
      </c>
      <c r="F121" s="31">
        <v>4.1500000000000004</v>
      </c>
      <c r="G121" s="31">
        <v>1.87</v>
      </c>
    </row>
    <row r="122" spans="1:7" x14ac:dyDescent="0.25">
      <c r="A122" s="8" t="s">
        <v>627</v>
      </c>
      <c r="B122" s="31">
        <v>3.63</v>
      </c>
      <c r="C122" s="31">
        <v>1.25</v>
      </c>
      <c r="D122" s="31">
        <v>0.21</v>
      </c>
      <c r="E122" s="31">
        <v>0.64</v>
      </c>
      <c r="F122" s="31">
        <v>1.24</v>
      </c>
      <c r="G122" s="31">
        <v>0.28999999999999998</v>
      </c>
    </row>
    <row r="123" spans="1:7" ht="26.25" x14ac:dyDescent="0.25">
      <c r="A123" s="29" t="s">
        <v>110</v>
      </c>
      <c r="B123" s="30" t="s">
        <v>1</v>
      </c>
      <c r="C123" s="30" t="s">
        <v>1</v>
      </c>
      <c r="D123" s="30" t="s">
        <v>1</v>
      </c>
      <c r="E123" s="30" t="s">
        <v>1</v>
      </c>
      <c r="F123" s="30" t="s">
        <v>1</v>
      </c>
      <c r="G123" s="30" t="s">
        <v>1</v>
      </c>
    </row>
    <row r="124" spans="1:7" x14ac:dyDescent="0.25">
      <c r="A124" s="8" t="s">
        <v>52</v>
      </c>
      <c r="B124" s="31">
        <v>55.37</v>
      </c>
      <c r="C124" s="31">
        <v>37.020000000000003</v>
      </c>
      <c r="D124" s="31">
        <v>2.91</v>
      </c>
      <c r="E124" s="31">
        <v>2.9</v>
      </c>
      <c r="F124" s="31">
        <v>10.130000000000001</v>
      </c>
      <c r="G124" s="31">
        <v>2.41</v>
      </c>
    </row>
    <row r="125" spans="1:7" x14ac:dyDescent="0.25">
      <c r="A125" s="8" t="s">
        <v>111</v>
      </c>
      <c r="B125" s="31">
        <v>52.63</v>
      </c>
      <c r="C125" s="31">
        <v>32.53</v>
      </c>
      <c r="D125" s="31">
        <v>3.35</v>
      </c>
      <c r="E125" s="31">
        <v>4.22</v>
      </c>
      <c r="F125" s="31">
        <v>9.35</v>
      </c>
      <c r="G125" s="31">
        <v>3.19</v>
      </c>
    </row>
    <row r="126" spans="1:7" s="7" customFormat="1" ht="24" customHeight="1" x14ac:dyDescent="0.25">
      <c r="A126" s="8" t="s">
        <v>112</v>
      </c>
      <c r="B126" s="31">
        <v>10.39</v>
      </c>
      <c r="C126" s="31">
        <v>5.3</v>
      </c>
      <c r="D126" s="31">
        <v>0.76</v>
      </c>
      <c r="E126" s="31">
        <v>1.43</v>
      </c>
      <c r="F126" s="31">
        <v>2.15</v>
      </c>
      <c r="G126" s="31">
        <v>0.75</v>
      </c>
    </row>
    <row r="127" spans="1:7" s="7" customFormat="1" x14ac:dyDescent="0.25">
      <c r="A127" s="8" t="s">
        <v>113</v>
      </c>
      <c r="B127" s="31">
        <v>5.14</v>
      </c>
      <c r="C127" s="31">
        <v>2.2200000000000002</v>
      </c>
      <c r="D127" s="31">
        <v>0.44</v>
      </c>
      <c r="E127" s="31">
        <v>0.8</v>
      </c>
      <c r="F127" s="31">
        <v>1.2</v>
      </c>
      <c r="G127" s="31">
        <v>0.48</v>
      </c>
    </row>
    <row r="128" spans="1:7" s="7" customFormat="1" x14ac:dyDescent="0.25">
      <c r="A128" s="29" t="s">
        <v>628</v>
      </c>
      <c r="B128" s="30" t="s">
        <v>1</v>
      </c>
      <c r="C128" s="30" t="s">
        <v>1</v>
      </c>
      <c r="D128" s="30" t="s">
        <v>1</v>
      </c>
      <c r="E128" s="30" t="s">
        <v>1</v>
      </c>
      <c r="F128" s="30" t="s">
        <v>1</v>
      </c>
      <c r="G128" s="30" t="s">
        <v>1</v>
      </c>
    </row>
    <row r="129" spans="1:7" x14ac:dyDescent="0.25">
      <c r="A129" s="8" t="s">
        <v>50</v>
      </c>
      <c r="B129" s="31">
        <v>55.18</v>
      </c>
      <c r="C129" s="31">
        <v>39.22</v>
      </c>
      <c r="D129" s="31">
        <v>3.72</v>
      </c>
      <c r="E129" s="31">
        <v>3.49</v>
      </c>
      <c r="F129" s="31">
        <v>8.75</v>
      </c>
      <c r="G129" s="31" t="s">
        <v>42</v>
      </c>
    </row>
    <row r="130" spans="1:7" x14ac:dyDescent="0.25">
      <c r="A130" s="8" t="s">
        <v>51</v>
      </c>
      <c r="B130" s="31">
        <v>61.52</v>
      </c>
      <c r="C130" s="31">
        <v>37.85</v>
      </c>
      <c r="D130" s="31">
        <v>3.73</v>
      </c>
      <c r="E130" s="31">
        <v>5.85</v>
      </c>
      <c r="F130" s="31">
        <v>14.08</v>
      </c>
      <c r="G130" s="31" t="s">
        <v>42</v>
      </c>
    </row>
    <row r="131" spans="1:7" ht="24" customHeight="1" x14ac:dyDescent="0.25">
      <c r="A131" s="34" t="s">
        <v>114</v>
      </c>
      <c r="B131" s="31">
        <v>6.83</v>
      </c>
      <c r="C131" s="31" t="s">
        <v>42</v>
      </c>
      <c r="D131" s="31" t="s">
        <v>42</v>
      </c>
      <c r="E131" s="31" t="s">
        <v>42</v>
      </c>
      <c r="F131" s="31" t="s">
        <v>42</v>
      </c>
      <c r="G131" s="31">
        <v>6.83</v>
      </c>
    </row>
    <row r="132" spans="1:7" x14ac:dyDescent="0.25">
      <c r="A132" s="29" t="s">
        <v>115</v>
      </c>
      <c r="B132" s="30" t="s">
        <v>1</v>
      </c>
      <c r="C132" s="30" t="s">
        <v>1</v>
      </c>
      <c r="D132" s="30" t="s">
        <v>1</v>
      </c>
      <c r="E132" s="30" t="s">
        <v>1</v>
      </c>
      <c r="F132" s="30" t="s">
        <v>1</v>
      </c>
      <c r="G132" s="30" t="s">
        <v>1</v>
      </c>
    </row>
    <row r="133" spans="1:7" x14ac:dyDescent="0.25">
      <c r="A133" s="8" t="s">
        <v>116</v>
      </c>
      <c r="B133" s="31">
        <v>6.95</v>
      </c>
      <c r="C133" s="31">
        <v>0.1</v>
      </c>
      <c r="D133" s="31">
        <v>0.22</v>
      </c>
      <c r="E133" s="31">
        <v>0.77</v>
      </c>
      <c r="F133" s="31">
        <v>5.85</v>
      </c>
      <c r="G133" s="31" t="s">
        <v>35</v>
      </c>
    </row>
    <row r="134" spans="1:7" x14ac:dyDescent="0.25">
      <c r="A134" s="8" t="s">
        <v>117</v>
      </c>
      <c r="B134" s="31">
        <v>18.149999999999999</v>
      </c>
      <c r="C134" s="31">
        <v>1.72</v>
      </c>
      <c r="D134" s="31">
        <v>1.79</v>
      </c>
      <c r="E134" s="31">
        <v>3.81</v>
      </c>
      <c r="F134" s="31">
        <v>10.54</v>
      </c>
      <c r="G134" s="31">
        <v>0.28999999999999998</v>
      </c>
    </row>
    <row r="135" spans="1:7" ht="24" customHeight="1" x14ac:dyDescent="0.25">
      <c r="A135" s="8" t="s">
        <v>118</v>
      </c>
      <c r="B135" s="31">
        <v>29.35</v>
      </c>
      <c r="C135" s="31">
        <v>16.16</v>
      </c>
      <c r="D135" s="31">
        <v>2.6</v>
      </c>
      <c r="E135" s="31">
        <v>2.86</v>
      </c>
      <c r="F135" s="31">
        <v>5.09</v>
      </c>
      <c r="G135" s="31">
        <v>2.66</v>
      </c>
    </row>
    <row r="136" spans="1:7" x14ac:dyDescent="0.25">
      <c r="A136" s="35" t="s">
        <v>119</v>
      </c>
      <c r="B136" s="31">
        <v>38.42</v>
      </c>
      <c r="C136" s="31">
        <v>30.76</v>
      </c>
      <c r="D136" s="31">
        <v>1.97</v>
      </c>
      <c r="E136" s="31">
        <v>1.42</v>
      </c>
      <c r="F136" s="31">
        <v>1.04</v>
      </c>
      <c r="G136" s="31">
        <v>3.23</v>
      </c>
    </row>
    <row r="137" spans="1:7" x14ac:dyDescent="0.25">
      <c r="A137" s="35" t="s">
        <v>120</v>
      </c>
      <c r="B137" s="31">
        <v>13.61</v>
      </c>
      <c r="C137" s="31">
        <v>12.28</v>
      </c>
      <c r="D137" s="31">
        <v>0.43</v>
      </c>
      <c r="E137" s="31">
        <v>0.25</v>
      </c>
      <c r="F137" s="31">
        <v>0.14000000000000001</v>
      </c>
      <c r="G137" s="31">
        <v>0.51</v>
      </c>
    </row>
    <row r="138" spans="1:7" x14ac:dyDescent="0.25">
      <c r="A138" s="35" t="s">
        <v>121</v>
      </c>
      <c r="B138" s="31">
        <v>12.43</v>
      </c>
      <c r="C138" s="31">
        <v>11.7</v>
      </c>
      <c r="D138" s="31">
        <v>0.35</v>
      </c>
      <c r="E138" s="31">
        <v>0.14000000000000001</v>
      </c>
      <c r="F138" s="31" t="s">
        <v>35</v>
      </c>
      <c r="G138" s="31">
        <v>0.13</v>
      </c>
    </row>
    <row r="139" spans="1:7" x14ac:dyDescent="0.25">
      <c r="A139" s="35" t="s">
        <v>122</v>
      </c>
      <c r="B139" s="31">
        <v>4.62</v>
      </c>
      <c r="C139" s="31">
        <v>4.3499999999999996</v>
      </c>
      <c r="D139" s="31">
        <v>0.1</v>
      </c>
      <c r="E139" s="31">
        <v>0.09</v>
      </c>
      <c r="F139" s="31" t="s">
        <v>35</v>
      </c>
      <c r="G139" s="31" t="s">
        <v>35</v>
      </c>
    </row>
    <row r="140" spans="1:7" x14ac:dyDescent="0.25">
      <c r="A140" s="29" t="s">
        <v>123</v>
      </c>
      <c r="B140" s="30" t="s">
        <v>1</v>
      </c>
      <c r="C140" s="30" t="s">
        <v>1</v>
      </c>
      <c r="D140" s="30" t="s">
        <v>1</v>
      </c>
      <c r="E140" s="30" t="s">
        <v>1</v>
      </c>
      <c r="F140" s="30" t="s">
        <v>1</v>
      </c>
      <c r="G140" s="30" t="s">
        <v>1</v>
      </c>
    </row>
    <row r="141" spans="1:7" x14ac:dyDescent="0.25">
      <c r="A141" s="8" t="s">
        <v>124</v>
      </c>
      <c r="B141" s="31">
        <v>43.51</v>
      </c>
      <c r="C141" s="31">
        <v>21.45</v>
      </c>
      <c r="D141" s="31">
        <v>2.81</v>
      </c>
      <c r="E141" s="31">
        <v>4.9400000000000004</v>
      </c>
      <c r="F141" s="31">
        <v>10.84</v>
      </c>
      <c r="G141" s="31">
        <v>3.46</v>
      </c>
    </row>
    <row r="142" spans="1:7" x14ac:dyDescent="0.25">
      <c r="A142" s="8" t="s">
        <v>125</v>
      </c>
      <c r="B142" s="31">
        <v>77.95</v>
      </c>
      <c r="C142" s="31">
        <v>54.09</v>
      </c>
      <c r="D142" s="31">
        <v>4.5199999999999996</v>
      </c>
      <c r="E142" s="31">
        <v>4.33</v>
      </c>
      <c r="F142" s="31">
        <v>11.72</v>
      </c>
      <c r="G142" s="31">
        <v>3.29</v>
      </c>
    </row>
    <row r="143" spans="1:7" ht="24" customHeight="1" x14ac:dyDescent="0.25">
      <c r="A143" s="8" t="s">
        <v>126</v>
      </c>
      <c r="B143" s="31">
        <v>2.0699999999999998</v>
      </c>
      <c r="C143" s="31">
        <v>1.53</v>
      </c>
      <c r="D143" s="31">
        <v>0.12</v>
      </c>
      <c r="E143" s="31">
        <v>7.0000000000000007E-2</v>
      </c>
      <c r="F143" s="31">
        <v>0.27</v>
      </c>
      <c r="G143" s="31" t="s">
        <v>35</v>
      </c>
    </row>
    <row r="144" spans="1:7" x14ac:dyDescent="0.25">
      <c r="A144" s="29" t="s">
        <v>127</v>
      </c>
      <c r="B144" s="30" t="s">
        <v>1</v>
      </c>
      <c r="C144" s="30" t="s">
        <v>1</v>
      </c>
      <c r="D144" s="30" t="s">
        <v>1</v>
      </c>
      <c r="E144" s="30" t="s">
        <v>1</v>
      </c>
      <c r="F144" s="30" t="s">
        <v>1</v>
      </c>
      <c r="G144" s="30" t="s">
        <v>1</v>
      </c>
    </row>
    <row r="145" spans="1:7" x14ac:dyDescent="0.25">
      <c r="A145" s="8" t="s">
        <v>128</v>
      </c>
      <c r="B145" s="31">
        <v>47.4</v>
      </c>
      <c r="C145" s="31">
        <v>23.3</v>
      </c>
      <c r="D145" s="31">
        <v>2.89</v>
      </c>
      <c r="E145" s="31">
        <v>4.2300000000000004</v>
      </c>
      <c r="F145" s="31">
        <v>13.02</v>
      </c>
      <c r="G145" s="31">
        <v>3.94</v>
      </c>
    </row>
    <row r="146" spans="1:7" x14ac:dyDescent="0.25">
      <c r="A146" s="8" t="s">
        <v>44</v>
      </c>
      <c r="B146" s="31">
        <v>40.31</v>
      </c>
      <c r="C146" s="31">
        <v>27.87</v>
      </c>
      <c r="D146" s="31">
        <v>2.2599999999999998</v>
      </c>
      <c r="E146" s="31">
        <v>3.23</v>
      </c>
      <c r="F146" s="31">
        <v>5.52</v>
      </c>
      <c r="G146" s="31">
        <v>1.43</v>
      </c>
    </row>
    <row r="147" spans="1:7" ht="24" customHeight="1" x14ac:dyDescent="0.25">
      <c r="A147" s="8" t="s">
        <v>129</v>
      </c>
      <c r="B147" s="31">
        <v>31.85</v>
      </c>
      <c r="C147" s="31">
        <v>23.39</v>
      </c>
      <c r="D147" s="31">
        <v>1.95</v>
      </c>
      <c r="E147" s="31">
        <v>1.54</v>
      </c>
      <c r="F147" s="31">
        <v>3.66</v>
      </c>
      <c r="G147" s="31">
        <v>1.3</v>
      </c>
    </row>
    <row r="148" spans="1:7" x14ac:dyDescent="0.25">
      <c r="A148" s="35" t="s">
        <v>130</v>
      </c>
      <c r="B148" s="31">
        <v>1.72</v>
      </c>
      <c r="C148" s="31">
        <v>0.94</v>
      </c>
      <c r="D148" s="31">
        <v>0.15</v>
      </c>
      <c r="E148" s="31">
        <v>0.19</v>
      </c>
      <c r="F148" s="31">
        <v>0.34</v>
      </c>
      <c r="G148" s="31">
        <v>0.1</v>
      </c>
    </row>
    <row r="149" spans="1:7" x14ac:dyDescent="0.25">
      <c r="A149" s="35" t="s">
        <v>131</v>
      </c>
      <c r="B149" s="31">
        <v>2.25</v>
      </c>
      <c r="C149" s="31">
        <v>1.56</v>
      </c>
      <c r="D149" s="31">
        <v>0.19</v>
      </c>
      <c r="E149" s="31">
        <v>0.15</v>
      </c>
      <c r="F149" s="31">
        <v>0.3</v>
      </c>
      <c r="G149" s="31" t="s">
        <v>35</v>
      </c>
    </row>
    <row r="150" spans="1:7" ht="26.25" x14ac:dyDescent="0.25">
      <c r="A150" s="29" t="s">
        <v>629</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94</v>
      </c>
      <c r="B154" s="31">
        <v>8.16</v>
      </c>
      <c r="C154" s="31">
        <v>6.75</v>
      </c>
      <c r="D154" s="31">
        <v>0.38</v>
      </c>
      <c r="E154" s="31">
        <v>0.2</v>
      </c>
      <c r="F154" s="31">
        <v>0.64</v>
      </c>
      <c r="G154" s="31">
        <v>0.19</v>
      </c>
    </row>
    <row r="155" spans="1:7" x14ac:dyDescent="0.25">
      <c r="A155" s="29" t="s">
        <v>133</v>
      </c>
      <c r="B155" s="30" t="s">
        <v>1</v>
      </c>
      <c r="C155" s="30" t="s">
        <v>1</v>
      </c>
      <c r="D155" s="30" t="s">
        <v>1</v>
      </c>
      <c r="E155" s="30" t="s">
        <v>1</v>
      </c>
      <c r="F155" s="30" t="s">
        <v>1</v>
      </c>
      <c r="G155" s="30" t="s">
        <v>1</v>
      </c>
    </row>
    <row r="156" spans="1:7" x14ac:dyDescent="0.25">
      <c r="A156" s="8" t="s">
        <v>50</v>
      </c>
      <c r="B156" s="31">
        <v>34.299999999999997</v>
      </c>
      <c r="C156" s="31">
        <v>25.3</v>
      </c>
      <c r="D156" s="31">
        <v>1.83</v>
      </c>
      <c r="E156" s="31">
        <v>1.97</v>
      </c>
      <c r="F156" s="31">
        <v>3.38</v>
      </c>
      <c r="G156" s="31">
        <v>1.82</v>
      </c>
    </row>
    <row r="157" spans="1:7" x14ac:dyDescent="0.25">
      <c r="A157" s="8" t="s">
        <v>51</v>
      </c>
      <c r="B157" s="31">
        <v>36.81</v>
      </c>
      <c r="C157" s="31">
        <v>22.8</v>
      </c>
      <c r="D157" s="31">
        <v>2.2000000000000002</v>
      </c>
      <c r="E157" s="31">
        <v>2.74</v>
      </c>
      <c r="F157" s="31">
        <v>6.71</v>
      </c>
      <c r="G157" s="31">
        <v>2.35</v>
      </c>
    </row>
    <row r="158" spans="1:7" ht="24" customHeight="1" x14ac:dyDescent="0.25">
      <c r="A158" s="8" t="s">
        <v>132</v>
      </c>
      <c r="B158" s="31">
        <v>52.42</v>
      </c>
      <c r="C158" s="31">
        <v>28.96</v>
      </c>
      <c r="D158" s="31">
        <v>3.43</v>
      </c>
      <c r="E158" s="31">
        <v>4.62</v>
      </c>
      <c r="F158" s="31">
        <v>12.74</v>
      </c>
      <c r="G158" s="31">
        <v>2.66</v>
      </c>
    </row>
    <row r="159" spans="1:7" ht="26.25" x14ac:dyDescent="0.25">
      <c r="A159" s="29" t="s">
        <v>134</v>
      </c>
      <c r="B159" s="30" t="s">
        <v>1</v>
      </c>
      <c r="C159" s="30" t="s">
        <v>1</v>
      </c>
      <c r="D159" s="30" t="s">
        <v>1</v>
      </c>
      <c r="E159" s="30" t="s">
        <v>1</v>
      </c>
      <c r="F159" s="30" t="s">
        <v>1</v>
      </c>
      <c r="G159" s="30" t="s">
        <v>1</v>
      </c>
    </row>
    <row r="160" spans="1:7" x14ac:dyDescent="0.25">
      <c r="A160" s="8" t="s">
        <v>50</v>
      </c>
      <c r="B160" s="31">
        <v>67.83</v>
      </c>
      <c r="C160" s="31">
        <v>58.09</v>
      </c>
      <c r="D160" s="31">
        <v>4.22</v>
      </c>
      <c r="E160" s="31">
        <v>2.11</v>
      </c>
      <c r="F160" s="31" t="s">
        <v>42</v>
      </c>
      <c r="G160" s="31">
        <v>3.41</v>
      </c>
    </row>
    <row r="161" spans="1:7" x14ac:dyDescent="0.25">
      <c r="A161" s="8" t="s">
        <v>51</v>
      </c>
      <c r="B161" s="31">
        <v>32.869999999999997</v>
      </c>
      <c r="C161" s="31">
        <v>18.97</v>
      </c>
      <c r="D161" s="31">
        <v>3.24</v>
      </c>
      <c r="E161" s="31">
        <v>7.23</v>
      </c>
      <c r="F161" s="31" t="s">
        <v>42</v>
      </c>
      <c r="G161" s="31">
        <v>3.42</v>
      </c>
    </row>
    <row r="162" spans="1:7" ht="24" customHeight="1" x14ac:dyDescent="0.25">
      <c r="A162" s="8" t="s">
        <v>87</v>
      </c>
      <c r="B162" s="31">
        <v>22.84</v>
      </c>
      <c r="C162" s="31" t="s">
        <v>42</v>
      </c>
      <c r="D162" s="31" t="s">
        <v>42</v>
      </c>
      <c r="E162" s="31" t="s">
        <v>42</v>
      </c>
      <c r="F162" s="31">
        <v>22.84</v>
      </c>
      <c r="G162" s="31" t="s">
        <v>42</v>
      </c>
    </row>
    <row r="163" spans="1:7" ht="26.25" x14ac:dyDescent="0.25">
      <c r="A163" s="29" t="s">
        <v>630</v>
      </c>
      <c r="B163" s="36" t="s">
        <v>1</v>
      </c>
      <c r="C163" s="36" t="s">
        <v>1</v>
      </c>
      <c r="D163" s="36" t="s">
        <v>1</v>
      </c>
      <c r="E163" s="36" t="s">
        <v>1</v>
      </c>
      <c r="F163" s="36" t="s">
        <v>1</v>
      </c>
      <c r="G163" s="36" t="s">
        <v>1</v>
      </c>
    </row>
    <row r="164" spans="1:7" x14ac:dyDescent="0.25">
      <c r="A164" s="8" t="s">
        <v>50</v>
      </c>
      <c r="B164" s="36">
        <v>1.82</v>
      </c>
      <c r="C164" s="36">
        <v>1.46</v>
      </c>
      <c r="D164" s="36">
        <v>0.11</v>
      </c>
      <c r="E164" s="36" t="s">
        <v>35</v>
      </c>
      <c r="F164" s="36">
        <v>0.17</v>
      </c>
      <c r="G164" s="36" t="s">
        <v>35</v>
      </c>
    </row>
    <row r="165" spans="1:7" x14ac:dyDescent="0.25">
      <c r="A165" s="32" t="s">
        <v>631</v>
      </c>
      <c r="B165" s="36">
        <v>1.39</v>
      </c>
      <c r="C165" s="36">
        <v>1.22</v>
      </c>
      <c r="D165" s="36">
        <v>0.09</v>
      </c>
      <c r="E165" s="36" t="s">
        <v>35</v>
      </c>
      <c r="F165" s="36" t="s">
        <v>35</v>
      </c>
      <c r="G165" s="36" t="s">
        <v>35</v>
      </c>
    </row>
    <row r="166" spans="1:7" ht="33.75" customHeight="1" x14ac:dyDescent="0.25">
      <c r="A166" s="8" t="s">
        <v>51</v>
      </c>
      <c r="B166" s="36">
        <v>121.71</v>
      </c>
      <c r="C166" s="36">
        <v>75.61</v>
      </c>
      <c r="D166" s="36">
        <v>7.34</v>
      </c>
      <c r="E166" s="36">
        <v>9.2899999999999991</v>
      </c>
      <c r="F166" s="36">
        <v>22.67</v>
      </c>
      <c r="G166" s="36">
        <v>6.79</v>
      </c>
    </row>
    <row r="167" spans="1:7" ht="26.25" x14ac:dyDescent="0.25">
      <c r="A167" s="29" t="s">
        <v>135</v>
      </c>
      <c r="B167" s="29" t="s">
        <v>1</v>
      </c>
      <c r="C167" s="29" t="s">
        <v>1</v>
      </c>
      <c r="D167" s="29" t="s">
        <v>1</v>
      </c>
      <c r="E167" s="29" t="s">
        <v>1</v>
      </c>
      <c r="F167" s="29" t="s">
        <v>1</v>
      </c>
      <c r="G167" s="29" t="s">
        <v>1</v>
      </c>
    </row>
    <row r="168" spans="1:7" x14ac:dyDescent="0.25">
      <c r="A168" s="8" t="s">
        <v>50</v>
      </c>
      <c r="B168" s="31">
        <v>84.52</v>
      </c>
      <c r="C168" s="31">
        <v>54.13</v>
      </c>
      <c r="D168" s="31">
        <v>5.63</v>
      </c>
      <c r="E168" s="31">
        <v>6.95</v>
      </c>
      <c r="F168" s="31">
        <v>14.94</v>
      </c>
      <c r="G168" s="31">
        <v>2.87</v>
      </c>
    </row>
    <row r="169" spans="1:7" x14ac:dyDescent="0.25">
      <c r="A169" s="32" t="s">
        <v>632</v>
      </c>
      <c r="B169" s="31">
        <v>69.489999999999995</v>
      </c>
      <c r="C169" s="31">
        <v>47.14</v>
      </c>
      <c r="D169" s="31">
        <v>4.9000000000000004</v>
      </c>
      <c r="E169" s="31">
        <v>5.27</v>
      </c>
      <c r="F169" s="31">
        <v>10.3</v>
      </c>
      <c r="G169" s="31">
        <v>1.89</v>
      </c>
    </row>
    <row r="170" spans="1:7" ht="33.75" customHeight="1" x14ac:dyDescent="0.25">
      <c r="A170" s="32" t="s">
        <v>633</v>
      </c>
      <c r="B170" s="31">
        <v>15.03</v>
      </c>
      <c r="C170" s="31">
        <v>6.99</v>
      </c>
      <c r="D170" s="31">
        <v>0.74</v>
      </c>
      <c r="E170" s="31">
        <v>1.68</v>
      </c>
      <c r="F170" s="31">
        <v>4.6399999999999997</v>
      </c>
      <c r="G170" s="31">
        <v>0.98</v>
      </c>
    </row>
    <row r="171" spans="1:7" x14ac:dyDescent="0.25">
      <c r="A171" s="8" t="s">
        <v>51</v>
      </c>
      <c r="B171" s="31">
        <v>39.01</v>
      </c>
      <c r="C171" s="31">
        <v>22.93</v>
      </c>
      <c r="D171" s="31">
        <v>1.82</v>
      </c>
      <c r="E171" s="31">
        <v>2.4</v>
      </c>
      <c r="F171" s="31">
        <v>7.9</v>
      </c>
      <c r="G171" s="31">
        <v>3.96</v>
      </c>
    </row>
    <row r="172" spans="1:7" x14ac:dyDescent="0.25">
      <c r="A172" s="29" t="s">
        <v>136</v>
      </c>
      <c r="B172" s="30" t="s">
        <v>1</v>
      </c>
      <c r="C172" s="30" t="s">
        <v>1</v>
      </c>
      <c r="D172" s="30" t="s">
        <v>1</v>
      </c>
      <c r="E172" s="30" t="s">
        <v>1</v>
      </c>
      <c r="F172" s="30" t="s">
        <v>1</v>
      </c>
      <c r="G172" s="30" t="s">
        <v>1</v>
      </c>
    </row>
    <row r="173" spans="1:7" x14ac:dyDescent="0.25">
      <c r="A173" s="8" t="s">
        <v>50</v>
      </c>
      <c r="B173" s="31">
        <v>3.37</v>
      </c>
      <c r="C173" s="31">
        <v>3.16</v>
      </c>
      <c r="D173" s="31">
        <v>0.11</v>
      </c>
      <c r="E173" s="31" t="s">
        <v>42</v>
      </c>
      <c r="F173" s="31" t="s">
        <v>42</v>
      </c>
      <c r="G173" s="31">
        <v>0.1</v>
      </c>
    </row>
    <row r="174" spans="1:7" x14ac:dyDescent="0.25">
      <c r="A174" s="8" t="s">
        <v>51</v>
      </c>
      <c r="B174" s="31">
        <v>87.98</v>
      </c>
      <c r="C174" s="31">
        <v>73.91</v>
      </c>
      <c r="D174" s="31">
        <v>7.34</v>
      </c>
      <c r="E174" s="31" t="s">
        <v>42</v>
      </c>
      <c r="F174" s="31" t="s">
        <v>42</v>
      </c>
      <c r="G174" s="31">
        <v>6.73</v>
      </c>
    </row>
    <row r="175" spans="1:7" ht="24" customHeight="1" x14ac:dyDescent="0.25">
      <c r="A175" s="8" t="s">
        <v>137</v>
      </c>
      <c r="B175" s="31">
        <v>32.18</v>
      </c>
      <c r="C175" s="31" t="s">
        <v>42</v>
      </c>
      <c r="D175" s="31" t="s">
        <v>42</v>
      </c>
      <c r="E175" s="31">
        <v>9.34</v>
      </c>
      <c r="F175" s="31">
        <v>22.84</v>
      </c>
      <c r="G175" s="31" t="s">
        <v>42</v>
      </c>
    </row>
    <row r="176" spans="1:7" ht="26.25" x14ac:dyDescent="0.25">
      <c r="A176" s="29" t="s">
        <v>634</v>
      </c>
      <c r="B176" s="30" t="s">
        <v>1</v>
      </c>
      <c r="C176" s="30" t="s">
        <v>1</v>
      </c>
      <c r="D176" s="30" t="s">
        <v>1</v>
      </c>
      <c r="E176" s="30" t="s">
        <v>1</v>
      </c>
      <c r="F176" s="30" t="s">
        <v>1</v>
      </c>
      <c r="G176" s="30" t="s">
        <v>1</v>
      </c>
    </row>
    <row r="177" spans="1:7" x14ac:dyDescent="0.25">
      <c r="A177" s="8" t="s">
        <v>50</v>
      </c>
      <c r="B177" s="31">
        <v>22.72</v>
      </c>
      <c r="C177" s="31">
        <v>15.11</v>
      </c>
      <c r="D177" s="31">
        <v>1.05</v>
      </c>
      <c r="E177" s="31">
        <v>1.42</v>
      </c>
      <c r="F177" s="31">
        <v>3.64</v>
      </c>
      <c r="G177" s="31">
        <v>1.5</v>
      </c>
    </row>
    <row r="178" spans="1:7" ht="26.25" x14ac:dyDescent="0.25">
      <c r="A178" s="32" t="s">
        <v>635</v>
      </c>
      <c r="B178" s="31">
        <v>19</v>
      </c>
      <c r="C178" s="31">
        <v>13.08</v>
      </c>
      <c r="D178" s="31">
        <v>0.83</v>
      </c>
      <c r="E178" s="31">
        <v>1.08</v>
      </c>
      <c r="F178" s="31">
        <v>2.68</v>
      </c>
      <c r="G178" s="31">
        <v>1.32</v>
      </c>
    </row>
    <row r="179" spans="1:7" ht="24" customHeight="1" x14ac:dyDescent="0.25">
      <c r="A179" s="32" t="s">
        <v>636</v>
      </c>
      <c r="B179" s="31">
        <v>0.25</v>
      </c>
      <c r="C179" s="31">
        <v>0.15</v>
      </c>
      <c r="D179" s="31" t="s">
        <v>35</v>
      </c>
      <c r="E179" s="31" t="s">
        <v>35</v>
      </c>
      <c r="F179" s="31" t="s">
        <v>35</v>
      </c>
      <c r="G179" s="31" t="s">
        <v>35</v>
      </c>
    </row>
    <row r="180" spans="1:7" ht="26.25" x14ac:dyDescent="0.25">
      <c r="A180" s="32" t="s">
        <v>637</v>
      </c>
      <c r="B180" s="31">
        <v>3.08</v>
      </c>
      <c r="C180" s="31">
        <v>1.71</v>
      </c>
      <c r="D180" s="31">
        <v>0.18</v>
      </c>
      <c r="E180" s="31">
        <v>0.28999999999999998</v>
      </c>
      <c r="F180" s="31">
        <v>0.76</v>
      </c>
      <c r="G180" s="31">
        <v>0.14000000000000001</v>
      </c>
    </row>
    <row r="181" spans="1:7" x14ac:dyDescent="0.25">
      <c r="A181" s="32" t="s">
        <v>351</v>
      </c>
      <c r="B181" s="31">
        <v>0.39</v>
      </c>
      <c r="C181" s="31">
        <v>0.16</v>
      </c>
      <c r="D181" s="31" t="s">
        <v>35</v>
      </c>
      <c r="E181" s="31" t="s">
        <v>35</v>
      </c>
      <c r="F181" s="31">
        <v>0.18</v>
      </c>
      <c r="G181" s="31" t="s">
        <v>35</v>
      </c>
    </row>
    <row r="182" spans="1:7" x14ac:dyDescent="0.25">
      <c r="A182" s="8" t="s">
        <v>51</v>
      </c>
      <c r="B182" s="31">
        <v>100.81</v>
      </c>
      <c r="C182" s="31">
        <v>61.96</v>
      </c>
      <c r="D182" s="31">
        <v>6.4</v>
      </c>
      <c r="E182" s="31">
        <v>7.92</v>
      </c>
      <c r="F182" s="31">
        <v>19.190000000000001</v>
      </c>
      <c r="G182" s="31">
        <v>5.33</v>
      </c>
    </row>
    <row r="183" spans="1:7" ht="24" customHeight="1" x14ac:dyDescent="0.25">
      <c r="A183" s="29" t="s">
        <v>138</v>
      </c>
      <c r="B183" s="30" t="s">
        <v>1</v>
      </c>
      <c r="C183" s="30" t="s">
        <v>1</v>
      </c>
      <c r="D183" s="30" t="s">
        <v>1</v>
      </c>
      <c r="E183" s="30" t="s">
        <v>1</v>
      </c>
      <c r="F183" s="30" t="s">
        <v>1</v>
      </c>
      <c r="G183" s="30" t="s">
        <v>1</v>
      </c>
    </row>
    <row r="184" spans="1:7" x14ac:dyDescent="0.25">
      <c r="A184" s="8" t="s">
        <v>50</v>
      </c>
      <c r="B184" s="31">
        <v>17.66</v>
      </c>
      <c r="C184" s="31">
        <v>13.93</v>
      </c>
      <c r="D184" s="31">
        <v>0.34</v>
      </c>
      <c r="E184" s="31">
        <v>0.22</v>
      </c>
      <c r="F184" s="31">
        <v>2.15</v>
      </c>
      <c r="G184" s="31">
        <v>1.02</v>
      </c>
    </row>
    <row r="185" spans="1:7" x14ac:dyDescent="0.25">
      <c r="A185" s="8" t="s">
        <v>51</v>
      </c>
      <c r="B185" s="31">
        <v>105.87</v>
      </c>
      <c r="C185" s="31">
        <v>63.14</v>
      </c>
      <c r="D185" s="31">
        <v>7.11</v>
      </c>
      <c r="E185" s="31">
        <v>9.1199999999999992</v>
      </c>
      <c r="F185" s="31">
        <v>20.69</v>
      </c>
      <c r="G185" s="31">
        <v>5.82</v>
      </c>
    </row>
    <row r="186" spans="1:7" x14ac:dyDescent="0.25">
      <c r="A186" s="29" t="s">
        <v>139</v>
      </c>
      <c r="B186" s="30" t="s">
        <v>1</v>
      </c>
      <c r="C186" s="30" t="s">
        <v>1</v>
      </c>
      <c r="D186" s="30" t="s">
        <v>1</v>
      </c>
      <c r="E186" s="30" t="s">
        <v>1</v>
      </c>
      <c r="F186" s="30" t="s">
        <v>1</v>
      </c>
      <c r="G186" s="30" t="s">
        <v>1</v>
      </c>
    </row>
    <row r="187" spans="1:7" ht="24" customHeight="1" x14ac:dyDescent="0.25">
      <c r="A187" s="34" t="s">
        <v>50</v>
      </c>
      <c r="B187" s="31">
        <v>8.52</v>
      </c>
      <c r="C187" s="31">
        <v>8.09</v>
      </c>
      <c r="D187" s="31">
        <v>0.2</v>
      </c>
      <c r="E187" s="31" t="s">
        <v>42</v>
      </c>
      <c r="F187" s="31" t="s">
        <v>42</v>
      </c>
      <c r="G187" s="31">
        <v>0.23</v>
      </c>
    </row>
    <row r="188" spans="1:7" x14ac:dyDescent="0.25">
      <c r="A188" s="8" t="s">
        <v>51</v>
      </c>
      <c r="B188" s="31">
        <v>82.83</v>
      </c>
      <c r="C188" s="31">
        <v>68.98</v>
      </c>
      <c r="D188" s="31">
        <v>7.25</v>
      </c>
      <c r="E188" s="31" t="s">
        <v>42</v>
      </c>
      <c r="F188" s="31" t="s">
        <v>42</v>
      </c>
      <c r="G188" s="31">
        <v>6.6</v>
      </c>
    </row>
    <row r="189" spans="1:7" x14ac:dyDescent="0.25">
      <c r="A189" s="8" t="s">
        <v>137</v>
      </c>
      <c r="B189" s="31">
        <v>32.18</v>
      </c>
      <c r="C189" s="31" t="s">
        <v>42</v>
      </c>
      <c r="D189" s="31" t="s">
        <v>42</v>
      </c>
      <c r="E189" s="31">
        <v>9.34</v>
      </c>
      <c r="F189" s="31">
        <v>22.84</v>
      </c>
      <c r="G189" s="31" t="s">
        <v>42</v>
      </c>
    </row>
    <row r="190" spans="1:7" x14ac:dyDescent="0.25">
      <c r="A190" s="37" t="s">
        <v>140</v>
      </c>
      <c r="B190" s="30" t="s">
        <v>1</v>
      </c>
      <c r="C190" s="30" t="s">
        <v>1</v>
      </c>
      <c r="D190" s="30" t="s">
        <v>1</v>
      </c>
      <c r="E190" s="30" t="s">
        <v>1</v>
      </c>
      <c r="F190" s="30" t="s">
        <v>1</v>
      </c>
      <c r="G190" s="30" t="s">
        <v>1</v>
      </c>
    </row>
    <row r="191" spans="1:7" x14ac:dyDescent="0.25">
      <c r="A191" s="32" t="s">
        <v>141</v>
      </c>
      <c r="B191" s="31">
        <v>1.9</v>
      </c>
      <c r="C191" s="31">
        <v>1.77</v>
      </c>
      <c r="D191" s="31">
        <v>0.06</v>
      </c>
      <c r="E191" s="31" t="s">
        <v>42</v>
      </c>
      <c r="F191" s="31" t="s">
        <v>42</v>
      </c>
      <c r="G191" s="31" t="s">
        <v>35</v>
      </c>
    </row>
    <row r="192" spans="1:7" x14ac:dyDescent="0.25">
      <c r="A192" s="32" t="s">
        <v>142</v>
      </c>
      <c r="B192" s="31">
        <v>5.08</v>
      </c>
      <c r="C192" s="31">
        <v>4.84</v>
      </c>
      <c r="D192" s="31">
        <v>0.1</v>
      </c>
      <c r="E192" s="31" t="s">
        <v>42</v>
      </c>
      <c r="F192" s="31" t="s">
        <v>42</v>
      </c>
      <c r="G192" s="31">
        <v>0.14000000000000001</v>
      </c>
    </row>
    <row r="193" spans="1:7" ht="24" customHeight="1" x14ac:dyDescent="0.25">
      <c r="A193" s="32" t="s">
        <v>143</v>
      </c>
      <c r="B193" s="31">
        <v>1.54</v>
      </c>
      <c r="C193" s="31">
        <v>1.48</v>
      </c>
      <c r="D193" s="31" t="s">
        <v>35</v>
      </c>
      <c r="E193" s="31" t="s">
        <v>42</v>
      </c>
      <c r="F193" s="31" t="s">
        <v>42</v>
      </c>
      <c r="G193" s="31" t="s">
        <v>35</v>
      </c>
    </row>
    <row r="194" spans="1:7" x14ac:dyDescent="0.25">
      <c r="A194" s="32" t="s">
        <v>144</v>
      </c>
      <c r="B194" s="31">
        <v>82.83</v>
      </c>
      <c r="C194" s="31">
        <v>68.98</v>
      </c>
      <c r="D194" s="31">
        <v>7.25</v>
      </c>
      <c r="E194" s="31" t="s">
        <v>42</v>
      </c>
      <c r="F194" s="31" t="s">
        <v>42</v>
      </c>
      <c r="G194" s="31">
        <v>6.6</v>
      </c>
    </row>
    <row r="195" spans="1:7" x14ac:dyDescent="0.25">
      <c r="A195" s="32" t="s">
        <v>137</v>
      </c>
      <c r="B195" s="31">
        <v>32.18</v>
      </c>
      <c r="C195" s="31" t="s">
        <v>42</v>
      </c>
      <c r="D195" s="31" t="s">
        <v>42</v>
      </c>
      <c r="E195" s="31">
        <v>9.34</v>
      </c>
      <c r="F195" s="31">
        <v>22.84</v>
      </c>
      <c r="G195" s="31" t="s">
        <v>42</v>
      </c>
    </row>
    <row r="196" spans="1:7" x14ac:dyDescent="0.25">
      <c r="A196" s="37" t="s">
        <v>145</v>
      </c>
      <c r="B196" s="30" t="s">
        <v>1</v>
      </c>
      <c r="C196" s="30" t="s">
        <v>1</v>
      </c>
      <c r="D196" s="30" t="s">
        <v>1</v>
      </c>
      <c r="E196" s="30" t="s">
        <v>1</v>
      </c>
      <c r="F196" s="30" t="s">
        <v>1</v>
      </c>
      <c r="G196" s="30" t="s">
        <v>1</v>
      </c>
    </row>
    <row r="197" spans="1:7" x14ac:dyDescent="0.25">
      <c r="A197" s="32" t="s">
        <v>146</v>
      </c>
      <c r="B197" s="31">
        <v>2.89</v>
      </c>
      <c r="C197" s="31">
        <v>2.82</v>
      </c>
      <c r="D197" s="31">
        <v>0.05</v>
      </c>
      <c r="E197" s="31" t="s">
        <v>42</v>
      </c>
      <c r="F197" s="31" t="s">
        <v>42</v>
      </c>
      <c r="G197" s="31" t="s">
        <v>35</v>
      </c>
    </row>
    <row r="198" spans="1:7" x14ac:dyDescent="0.25">
      <c r="A198" s="33" t="s">
        <v>147</v>
      </c>
      <c r="B198" s="31">
        <v>0.85</v>
      </c>
      <c r="C198" s="31">
        <v>0.82</v>
      </c>
      <c r="D198" s="31" t="s">
        <v>35</v>
      </c>
      <c r="E198" s="31" t="s">
        <v>42</v>
      </c>
      <c r="F198" s="31" t="s">
        <v>42</v>
      </c>
      <c r="G198" s="31" t="s">
        <v>35</v>
      </c>
    </row>
    <row r="199" spans="1:7" x14ac:dyDescent="0.25">
      <c r="A199" s="33" t="s">
        <v>148</v>
      </c>
      <c r="B199" s="31">
        <v>1.32</v>
      </c>
      <c r="C199" s="31">
        <v>1.3</v>
      </c>
      <c r="D199" s="31" t="s">
        <v>35</v>
      </c>
      <c r="E199" s="31" t="s">
        <v>42</v>
      </c>
      <c r="F199" s="31" t="s">
        <v>42</v>
      </c>
      <c r="G199" s="31" t="s">
        <v>35</v>
      </c>
    </row>
    <row r="200" spans="1:7" x14ac:dyDescent="0.25">
      <c r="A200" s="33" t="s">
        <v>149</v>
      </c>
      <c r="B200" s="31">
        <v>0.28999999999999998</v>
      </c>
      <c r="C200" s="31">
        <v>0.28000000000000003</v>
      </c>
      <c r="D200" s="31" t="s">
        <v>35</v>
      </c>
      <c r="E200" s="31" t="s">
        <v>42</v>
      </c>
      <c r="F200" s="31" t="s">
        <v>42</v>
      </c>
      <c r="G200" s="31" t="s">
        <v>42</v>
      </c>
    </row>
    <row r="201" spans="1:7" x14ac:dyDescent="0.25">
      <c r="A201" s="33" t="s">
        <v>150</v>
      </c>
      <c r="B201" s="31">
        <v>0.42</v>
      </c>
      <c r="C201" s="31">
        <v>0.42</v>
      </c>
      <c r="D201" s="31" t="s">
        <v>35</v>
      </c>
      <c r="E201" s="31" t="s">
        <v>42</v>
      </c>
      <c r="F201" s="31" t="s">
        <v>42</v>
      </c>
      <c r="G201" s="31" t="s">
        <v>42</v>
      </c>
    </row>
    <row r="202" spans="1:7" x14ac:dyDescent="0.25">
      <c r="A202" s="32" t="s">
        <v>151</v>
      </c>
      <c r="B202" s="31">
        <v>5.63</v>
      </c>
      <c r="C202" s="31">
        <v>5.27</v>
      </c>
      <c r="D202" s="31">
        <v>0.15</v>
      </c>
      <c r="E202" s="31" t="s">
        <v>42</v>
      </c>
      <c r="F202" s="31" t="s">
        <v>42</v>
      </c>
      <c r="G202" s="31">
        <v>0.22</v>
      </c>
    </row>
    <row r="203" spans="1:7" ht="24" customHeight="1" x14ac:dyDescent="0.25">
      <c r="A203" s="32" t="s">
        <v>144</v>
      </c>
      <c r="B203" s="31">
        <v>82.83</v>
      </c>
      <c r="C203" s="31">
        <v>68.98</v>
      </c>
      <c r="D203" s="31">
        <v>7.25</v>
      </c>
      <c r="E203" s="31" t="s">
        <v>42</v>
      </c>
      <c r="F203" s="31" t="s">
        <v>42</v>
      </c>
      <c r="G203" s="31">
        <v>6.6</v>
      </c>
    </row>
    <row r="204" spans="1:7" s="7" customFormat="1" x14ac:dyDescent="0.25">
      <c r="A204" s="32" t="s">
        <v>137</v>
      </c>
      <c r="B204" s="31">
        <v>32.18</v>
      </c>
      <c r="C204" s="31" t="s">
        <v>42</v>
      </c>
      <c r="D204" s="31" t="s">
        <v>42</v>
      </c>
      <c r="E204" s="31">
        <v>9.34</v>
      </c>
      <c r="F204" s="31">
        <v>22.84</v>
      </c>
      <c r="G204" s="31" t="s">
        <v>42</v>
      </c>
    </row>
    <row r="205" spans="1:7" s="7" customFormat="1" x14ac:dyDescent="0.25">
      <c r="A205" s="29" t="s">
        <v>152</v>
      </c>
      <c r="B205" s="30" t="s">
        <v>1</v>
      </c>
      <c r="C205" s="30" t="s">
        <v>1</v>
      </c>
      <c r="D205" s="30" t="s">
        <v>1</v>
      </c>
      <c r="E205" s="30" t="s">
        <v>1</v>
      </c>
      <c r="F205" s="30" t="s">
        <v>1</v>
      </c>
      <c r="G205" s="30" t="s">
        <v>1</v>
      </c>
    </row>
    <row r="206" spans="1:7" s="7" customFormat="1" ht="24" customHeight="1" x14ac:dyDescent="0.25">
      <c r="A206" s="8" t="s">
        <v>50</v>
      </c>
      <c r="B206" s="31">
        <v>8.84</v>
      </c>
      <c r="C206" s="31">
        <v>7.33</v>
      </c>
      <c r="D206" s="31">
        <v>0.28000000000000003</v>
      </c>
      <c r="E206" s="31">
        <v>0.22</v>
      </c>
      <c r="F206" s="31">
        <v>0.73</v>
      </c>
      <c r="G206" s="31">
        <v>0.28999999999999998</v>
      </c>
    </row>
    <row r="207" spans="1:7" s="7" customFormat="1" x14ac:dyDescent="0.25">
      <c r="A207" s="8" t="s">
        <v>51</v>
      </c>
      <c r="B207" s="31">
        <v>114.69</v>
      </c>
      <c r="C207" s="31">
        <v>69.739999999999995</v>
      </c>
      <c r="D207" s="31">
        <v>7.18</v>
      </c>
      <c r="E207" s="31">
        <v>9.1199999999999992</v>
      </c>
      <c r="F207" s="31">
        <v>22.11</v>
      </c>
      <c r="G207" s="31">
        <v>6.55</v>
      </c>
    </row>
    <row r="208" spans="1:7" s="7" customFormat="1" x14ac:dyDescent="0.25">
      <c r="A208" s="37" t="s">
        <v>153</v>
      </c>
      <c r="B208" s="30" t="s">
        <v>1</v>
      </c>
      <c r="C208" s="30" t="s">
        <v>1</v>
      </c>
      <c r="D208" s="30" t="s">
        <v>1</v>
      </c>
      <c r="E208" s="30" t="s">
        <v>1</v>
      </c>
      <c r="F208" s="30" t="s">
        <v>1</v>
      </c>
      <c r="G208" s="30" t="s">
        <v>1</v>
      </c>
    </row>
    <row r="209" spans="1:7" s="7" customFormat="1" x14ac:dyDescent="0.25">
      <c r="A209" s="32" t="s">
        <v>141</v>
      </c>
      <c r="B209" s="31">
        <v>4.22</v>
      </c>
      <c r="C209" s="31">
        <v>3.3</v>
      </c>
      <c r="D209" s="31">
        <v>0.17</v>
      </c>
      <c r="E209" s="31">
        <v>0.14000000000000001</v>
      </c>
      <c r="F209" s="31">
        <v>0.44</v>
      </c>
      <c r="G209" s="31">
        <v>0.16</v>
      </c>
    </row>
    <row r="210" spans="1:7" s="7" customFormat="1" x14ac:dyDescent="0.25">
      <c r="A210" s="32" t="s">
        <v>142</v>
      </c>
      <c r="B210" s="31">
        <v>1.27</v>
      </c>
      <c r="C210" s="31">
        <v>1.1299999999999999</v>
      </c>
      <c r="D210" s="31" t="s">
        <v>35</v>
      </c>
      <c r="E210" s="31" t="s">
        <v>35</v>
      </c>
      <c r="F210" s="31" t="s">
        <v>35</v>
      </c>
      <c r="G210" s="31" t="s">
        <v>35</v>
      </c>
    </row>
    <row r="211" spans="1:7" ht="24" customHeight="1" x14ac:dyDescent="0.25">
      <c r="A211" s="32" t="s">
        <v>143</v>
      </c>
      <c r="B211" s="31">
        <v>3.35</v>
      </c>
      <c r="C211" s="31">
        <v>2.9</v>
      </c>
      <c r="D211" s="31">
        <v>0.08</v>
      </c>
      <c r="E211" s="31" t="s">
        <v>35</v>
      </c>
      <c r="F211" s="31">
        <v>0.21</v>
      </c>
      <c r="G211" s="31">
        <v>0.1</v>
      </c>
    </row>
    <row r="212" spans="1:7" x14ac:dyDescent="0.25">
      <c r="A212" s="32" t="s">
        <v>154</v>
      </c>
      <c r="B212" s="31">
        <v>114.69</v>
      </c>
      <c r="C212" s="31">
        <v>69.739999999999995</v>
      </c>
      <c r="D212" s="31">
        <v>7.18</v>
      </c>
      <c r="E212" s="31">
        <v>9.1199999999999992</v>
      </c>
      <c r="F212" s="31">
        <v>22.11</v>
      </c>
      <c r="G212" s="31">
        <v>6.55</v>
      </c>
    </row>
    <row r="213" spans="1:7" x14ac:dyDescent="0.25">
      <c r="A213" s="37" t="s">
        <v>155</v>
      </c>
      <c r="B213" s="30" t="s">
        <v>1</v>
      </c>
      <c r="C213" s="30" t="s">
        <v>1</v>
      </c>
      <c r="D213" s="30" t="s">
        <v>1</v>
      </c>
      <c r="E213" s="30" t="s">
        <v>1</v>
      </c>
      <c r="F213" s="30" t="s">
        <v>1</v>
      </c>
      <c r="G213" s="30" t="s">
        <v>1</v>
      </c>
    </row>
    <row r="214" spans="1:7" x14ac:dyDescent="0.25">
      <c r="A214" s="32" t="s">
        <v>147</v>
      </c>
      <c r="B214" s="31">
        <v>4.41</v>
      </c>
      <c r="C214" s="31">
        <v>3.8</v>
      </c>
      <c r="D214" s="31">
        <v>0.1</v>
      </c>
      <c r="E214" s="31" t="s">
        <v>35</v>
      </c>
      <c r="F214" s="31">
        <v>0.24</v>
      </c>
      <c r="G214" s="31">
        <v>0.17</v>
      </c>
    </row>
    <row r="215" spans="1:7" x14ac:dyDescent="0.25">
      <c r="A215" s="32" t="s">
        <v>148</v>
      </c>
      <c r="B215" s="31">
        <v>1.47</v>
      </c>
      <c r="C215" s="31">
        <v>1.23</v>
      </c>
      <c r="D215" s="31">
        <v>0.04</v>
      </c>
      <c r="E215" s="31" t="s">
        <v>35</v>
      </c>
      <c r="F215" s="31">
        <v>0.11</v>
      </c>
      <c r="G215" s="31" t="s">
        <v>35</v>
      </c>
    </row>
    <row r="216" spans="1:7" x14ac:dyDescent="0.25">
      <c r="A216" s="32" t="s">
        <v>150</v>
      </c>
      <c r="B216" s="31">
        <v>0.36</v>
      </c>
      <c r="C216" s="31">
        <v>0.32</v>
      </c>
      <c r="D216" s="31" t="s">
        <v>35</v>
      </c>
      <c r="E216" s="31" t="s">
        <v>42</v>
      </c>
      <c r="F216" s="31" t="s">
        <v>35</v>
      </c>
      <c r="G216" s="31" t="s">
        <v>42</v>
      </c>
    </row>
    <row r="217" spans="1:7" ht="43.5" customHeight="1" x14ac:dyDescent="0.25">
      <c r="A217" s="32" t="s">
        <v>156</v>
      </c>
      <c r="B217" s="31">
        <v>2.6</v>
      </c>
      <c r="C217" s="31">
        <v>1.98</v>
      </c>
      <c r="D217" s="31">
        <v>0.12</v>
      </c>
      <c r="E217" s="31" t="s">
        <v>35</v>
      </c>
      <c r="F217" s="31">
        <v>0.34</v>
      </c>
      <c r="G217" s="31">
        <v>0.09</v>
      </c>
    </row>
    <row r="218" spans="1:7" x14ac:dyDescent="0.25">
      <c r="A218" s="32" t="s">
        <v>154</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60" t="s">
        <v>638</v>
      </c>
      <c r="B221" s="60"/>
      <c r="C221" s="60"/>
      <c r="D221" s="60"/>
      <c r="E221" s="60"/>
      <c r="F221" s="60"/>
      <c r="G221" s="60"/>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67"/>
  <sheetViews>
    <sheetView tabSelected="1" topLeftCell="J18" workbookViewId="0">
      <selection activeCell="B50" sqref="B50:AC50"/>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896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908</v>
      </c>
    </row>
    <row r="3" spans="1:38" ht="12.75" x14ac:dyDescent="0.2">
      <c r="A3" s="41"/>
    </row>
    <row r="4" spans="1:38" ht="12.75" x14ac:dyDescent="0.2">
      <c r="A4" s="41" t="s">
        <v>909</v>
      </c>
    </row>
    <row r="5" spans="1:38" ht="12.75" x14ac:dyDescent="0.2">
      <c r="A5" s="41" t="s">
        <v>910</v>
      </c>
    </row>
    <row r="6" spans="1:38" ht="12.75" x14ac:dyDescent="0.2">
      <c r="A6" s="41" t="s">
        <v>911</v>
      </c>
    </row>
    <row r="7" spans="1:38" ht="12.75" x14ac:dyDescent="0.2">
      <c r="A7" s="41"/>
    </row>
    <row r="8" spans="1:38" ht="12.75" x14ac:dyDescent="0.2">
      <c r="A8" s="41" t="s">
        <v>912</v>
      </c>
    </row>
    <row r="9" spans="1:38" ht="12.75" x14ac:dyDescent="0.2">
      <c r="A9" s="41" t="s">
        <v>913</v>
      </c>
    </row>
    <row r="10" spans="1:38" ht="12.75" x14ac:dyDescent="0.2">
      <c r="A10" s="41"/>
    </row>
    <row r="11" spans="1:38" ht="12.75" x14ac:dyDescent="0.2">
      <c r="A11" s="41" t="s">
        <v>914</v>
      </c>
    </row>
    <row r="12" spans="1:38" ht="12.75" x14ac:dyDescent="0.2">
      <c r="A12" s="41" t="s">
        <v>915</v>
      </c>
    </row>
    <row r="13" spans="1:38" ht="12.75" x14ac:dyDescent="0.2">
      <c r="A13" s="41"/>
    </row>
    <row r="14" spans="1:38" ht="14.25" customHeight="1" x14ac:dyDescent="0.25">
      <c r="A14" s="38" t="s">
        <v>897</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898</v>
      </c>
      <c r="B16" s="44"/>
    </row>
    <row r="17" spans="1:3" ht="12.75" x14ac:dyDescent="0.2">
      <c r="A17" s="41" t="s">
        <v>899</v>
      </c>
      <c r="B17" s="44"/>
    </row>
    <row r="18" spans="1:3" ht="12.75" x14ac:dyDescent="0.2">
      <c r="A18" s="41"/>
      <c r="B18" s="44"/>
    </row>
    <row r="19" spans="1:3" ht="12.75" x14ac:dyDescent="0.2">
      <c r="A19" s="41" t="s">
        <v>916</v>
      </c>
      <c r="B19" s="41">
        <v>3.3</v>
      </c>
    </row>
    <row r="20" spans="1:3" ht="12.75" x14ac:dyDescent="0.2">
      <c r="A20" s="41" t="s">
        <v>917</v>
      </c>
      <c r="B20" s="44">
        <v>0.3</v>
      </c>
    </row>
    <row r="21" spans="1:3" ht="12.75" x14ac:dyDescent="0.2">
      <c r="A21" s="41"/>
      <c r="B21" s="44"/>
    </row>
    <row r="22" spans="1:3" ht="12.75" x14ac:dyDescent="0.2">
      <c r="A22" s="41"/>
      <c r="B22" s="44"/>
    </row>
    <row r="23" spans="1:3" ht="25.5" x14ac:dyDescent="0.2">
      <c r="A23" s="48" t="s">
        <v>900</v>
      </c>
      <c r="B23" s="41">
        <v>1800</v>
      </c>
    </row>
    <row r="24" spans="1:3" ht="12.75" x14ac:dyDescent="0.2">
      <c r="A24" s="41" t="s">
        <v>901</v>
      </c>
      <c r="B24" s="41">
        <v>1000</v>
      </c>
    </row>
    <row r="25" spans="1:3" ht="15" x14ac:dyDescent="0.25">
      <c r="A25" s="46"/>
      <c r="C25" s="45"/>
    </row>
    <row r="26" spans="1:3" ht="15.75" customHeight="1" x14ac:dyDescent="0.2">
      <c r="A26" s="40" t="s">
        <v>918</v>
      </c>
    </row>
    <row r="27" spans="1:3" ht="15.75" customHeight="1" x14ac:dyDescent="0.2">
      <c r="A27" s="40" t="s">
        <v>919</v>
      </c>
    </row>
    <row r="28" spans="1:3" ht="15.75" customHeight="1" x14ac:dyDescent="0.2">
      <c r="A28" s="40" t="s">
        <v>920</v>
      </c>
    </row>
    <row r="29" spans="1:3" ht="15.75" customHeight="1" x14ac:dyDescent="0.2">
      <c r="A29" s="40" t="s">
        <v>921</v>
      </c>
    </row>
    <row r="30" spans="1:3" ht="12.75" x14ac:dyDescent="0.2">
      <c r="A30" s="41" t="s">
        <v>922</v>
      </c>
      <c r="B30" s="44"/>
    </row>
    <row r="31" spans="1:3" ht="12.75" x14ac:dyDescent="0.2">
      <c r="A31" s="41"/>
      <c r="B31" s="44"/>
    </row>
    <row r="32" spans="1:3" ht="12.75" x14ac:dyDescent="0.2">
      <c r="A32" s="41" t="s">
        <v>903</v>
      </c>
      <c r="B32" s="44"/>
    </row>
    <row r="33" spans="1:29" ht="12.75" x14ac:dyDescent="0.2">
      <c r="A33" s="41" t="s">
        <v>902</v>
      </c>
    </row>
    <row r="34" spans="1:29" ht="12.75" x14ac:dyDescent="0.2">
      <c r="A34" s="41" t="s">
        <v>904</v>
      </c>
      <c r="B34" s="49">
        <v>19980</v>
      </c>
    </row>
    <row r="35" spans="1:29" ht="12.75" x14ac:dyDescent="0.2">
      <c r="A35" s="41" t="s">
        <v>905</v>
      </c>
      <c r="B35" s="49">
        <v>27000</v>
      </c>
    </row>
    <row r="36" spans="1:29" ht="12.75" x14ac:dyDescent="0.2">
      <c r="A36" s="41" t="s">
        <v>923</v>
      </c>
      <c r="B36" s="41">
        <f>B34/B35</f>
        <v>0.74</v>
      </c>
      <c r="C36" s="44"/>
    </row>
    <row r="37" spans="1:29" ht="12.75" x14ac:dyDescent="0.2">
      <c r="A37" s="41"/>
      <c r="B37" s="41"/>
      <c r="C37" s="44"/>
    </row>
    <row r="38" spans="1:29" ht="12.75" x14ac:dyDescent="0.2">
      <c r="A38" s="41" t="s">
        <v>924</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906</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925</v>
      </c>
      <c r="B42" s="44"/>
    </row>
    <row r="43" spans="1:29" ht="15.75" customHeight="1" x14ac:dyDescent="0.2">
      <c r="A43" s="40" t="s">
        <v>926</v>
      </c>
    </row>
    <row r="44" spans="1:29" ht="15.75" customHeight="1" x14ac:dyDescent="0.2">
      <c r="A44" s="40" t="s">
        <v>927</v>
      </c>
    </row>
    <row r="45" spans="1:29" ht="15.75" customHeight="1" x14ac:dyDescent="0.2">
      <c r="A45" s="40" t="s">
        <v>928</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932</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930</v>
      </c>
      <c r="B49" s="50">
        <f t="shared" ref="B49:K50" si="3">B$48*Percent_Urban</f>
        <v>2739.9231927467013</v>
      </c>
      <c r="C49" s="50">
        <f t="shared" si="3"/>
        <v>2739.9231927467013</v>
      </c>
      <c r="D49" s="50">
        <f t="shared" si="3"/>
        <v>2739.9231927467013</v>
      </c>
      <c r="E49" s="50">
        <f t="shared" si="3"/>
        <v>2739.9231927467013</v>
      </c>
      <c r="F49" s="50">
        <f t="shared" si="3"/>
        <v>2739.9231927467013</v>
      </c>
      <c r="G49" s="50">
        <f t="shared" si="3"/>
        <v>2739.9231927467013</v>
      </c>
      <c r="H49" s="50">
        <f t="shared" si="3"/>
        <v>2739.9231927467013</v>
      </c>
      <c r="I49" s="50">
        <f t="shared" si="3"/>
        <v>2739.9231927467013</v>
      </c>
      <c r="J49" s="50">
        <f t="shared" si="3"/>
        <v>2739.9231927467013</v>
      </c>
      <c r="K49" s="50">
        <f t="shared" si="3"/>
        <v>2739.9231927467013</v>
      </c>
      <c r="L49" s="50">
        <f t="shared" ref="L49:U50" si="4">L$48*Percent_Urban</f>
        <v>1926.8413502792844</v>
      </c>
      <c r="M49" s="50">
        <f t="shared" si="4"/>
        <v>1926.8413502792844</v>
      </c>
      <c r="N49" s="50">
        <f t="shared" si="4"/>
        <v>1926.8413502792844</v>
      </c>
      <c r="O49" s="50">
        <f t="shared" si="4"/>
        <v>1926.8413502792844</v>
      </c>
      <c r="P49" s="50">
        <f t="shared" si="4"/>
        <v>1560.9545211689467</v>
      </c>
      <c r="Q49" s="50">
        <f t="shared" si="4"/>
        <v>1195.0676920586091</v>
      </c>
      <c r="R49" s="50">
        <f t="shared" si="4"/>
        <v>463.29403383793402</v>
      </c>
      <c r="S49" s="50">
        <f t="shared" si="4"/>
        <v>463.29403383793402</v>
      </c>
      <c r="T49" s="50">
        <f t="shared" si="4"/>
        <v>463.29403383793402</v>
      </c>
      <c r="U49" s="50">
        <f t="shared" si="4"/>
        <v>463.29403383793402</v>
      </c>
      <c r="V49" s="50">
        <f t="shared" ref="V49:AC50" si="5">V$48*Percent_Urban</f>
        <v>463.29403383793402</v>
      </c>
      <c r="W49" s="50">
        <f t="shared" si="5"/>
        <v>463.29403383793402</v>
      </c>
      <c r="X49" s="50">
        <f t="shared" si="5"/>
        <v>463.29403383793402</v>
      </c>
      <c r="Y49" s="50">
        <f t="shared" si="5"/>
        <v>463.29403383793402</v>
      </c>
      <c r="Z49" s="50">
        <f t="shared" si="5"/>
        <v>463.29403383793402</v>
      </c>
      <c r="AA49" s="50">
        <f t="shared" si="5"/>
        <v>463.29403383793402</v>
      </c>
      <c r="AB49" s="50">
        <f t="shared" si="5"/>
        <v>463.29403383793402</v>
      </c>
      <c r="AC49" s="50">
        <f t="shared" si="5"/>
        <v>463.29403383793402</v>
      </c>
    </row>
    <row r="50" spans="1:29" ht="15.75" customHeight="1" x14ac:dyDescent="0.2">
      <c r="A50" s="40" t="s">
        <v>931</v>
      </c>
      <c r="B50" s="50">
        <f>B$48*(1-Percent_Urban)</f>
        <v>629.87680725329903</v>
      </c>
      <c r="C50" s="50">
        <f>C$48*(1-Percent_Urban)</f>
        <v>629.87680725329903</v>
      </c>
      <c r="D50" s="50">
        <f>D$48*(1-Percent_Urban)</f>
        <v>629.87680725329903</v>
      </c>
      <c r="E50" s="50">
        <f>E$48*(1-Percent_Urban)</f>
        <v>629.87680725329903</v>
      </c>
      <c r="F50" s="50">
        <f>F$48*(1-Percent_Urban)</f>
        <v>629.87680725329903</v>
      </c>
      <c r="G50" s="50">
        <f>G$48*(1-Percent_Urban)</f>
        <v>629.87680725329903</v>
      </c>
      <c r="H50" s="50">
        <f>H$48*(1-Percent_Urban)</f>
        <v>629.87680725329903</v>
      </c>
      <c r="I50" s="50">
        <f>I$48*(1-Percent_Urban)</f>
        <v>629.87680725329903</v>
      </c>
      <c r="J50" s="50">
        <f>J$48*(1-Percent_Urban)</f>
        <v>629.87680725329903</v>
      </c>
      <c r="K50" s="50">
        <f>K$48*(1-Percent_Urban)</f>
        <v>629.87680725329903</v>
      </c>
      <c r="L50" s="50">
        <f>L$48*(1-Percent_Urban)</f>
        <v>442.95864972071575</v>
      </c>
      <c r="M50" s="50">
        <f>M$48*(1-Percent_Urban)</f>
        <v>442.95864972071575</v>
      </c>
      <c r="N50" s="50">
        <f>N$48*(1-Percent_Urban)</f>
        <v>442.95864972071575</v>
      </c>
      <c r="O50" s="50">
        <f>O$48*(1-Percent_Urban)</f>
        <v>442.95864972071575</v>
      </c>
      <c r="P50" s="50">
        <f>P$48*(1-Percent_Urban)</f>
        <v>358.8454788310533</v>
      </c>
      <c r="Q50" s="50">
        <f>Q$48*(1-Percent_Urban)</f>
        <v>274.73230794139084</v>
      </c>
      <c r="R50" s="50">
        <f>R$48*(1-Percent_Urban)</f>
        <v>106.50596616206592</v>
      </c>
      <c r="S50" s="50">
        <f>S$48*(1-Percent_Urban)</f>
        <v>106.50596616206592</v>
      </c>
      <c r="T50" s="50">
        <f>T$48*(1-Percent_Urban)</f>
        <v>106.50596616206592</v>
      </c>
      <c r="U50" s="50">
        <f>U$48*(1-Percent_Urban)</f>
        <v>106.50596616206592</v>
      </c>
      <c r="V50" s="50">
        <f>V$48*(1-Percent_Urban)</f>
        <v>106.50596616206592</v>
      </c>
      <c r="W50" s="50">
        <f>W$48*(1-Percent_Urban)</f>
        <v>106.50596616206592</v>
      </c>
      <c r="X50" s="50">
        <f>X$48*(1-Percent_Urban)</f>
        <v>106.50596616206592</v>
      </c>
      <c r="Y50" s="50">
        <f>Y$48*(1-Percent_Urban)</f>
        <v>106.50596616206592</v>
      </c>
      <c r="Z50" s="50">
        <f>Z$48*(1-Percent_Urban)</f>
        <v>106.50596616206592</v>
      </c>
      <c r="AA50" s="50">
        <f>AA$48*(1-Percent_Urban)</f>
        <v>106.50596616206592</v>
      </c>
      <c r="AB50" s="50">
        <f>AB$48*(1-Percent_Urban)</f>
        <v>106.50596616206592</v>
      </c>
      <c r="AC50" s="50">
        <f>AC$48*(1-Percent_Urban)</f>
        <v>106.50596616206592</v>
      </c>
    </row>
    <row r="53" spans="1:29" ht="15" x14ac:dyDescent="0.25">
      <c r="C53" s="45"/>
    </row>
    <row r="54" spans="1:29" ht="12.75" x14ac:dyDescent="0.2"/>
    <row r="55" spans="1:29" ht="12.75" x14ac:dyDescent="0.2"/>
    <row r="56" spans="1:29" ht="12.75" x14ac:dyDescent="0.2"/>
    <row r="67" spans="1:1" ht="12.75" x14ac:dyDescent="0.2">
      <c r="A67" s="41" t="s">
        <v>907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171</v>
      </c>
    </row>
    <row r="2" spans="1:35" x14ac:dyDescent="0.25">
      <c r="C2" s="18" t="s">
        <v>174</v>
      </c>
    </row>
    <row r="3" spans="1:35" x14ac:dyDescent="0.25">
      <c r="B3" t="s">
        <v>647</v>
      </c>
      <c r="C3" s="1" t="s">
        <v>164</v>
      </c>
      <c r="D3" s="16"/>
    </row>
    <row r="4" spans="1:35" x14ac:dyDescent="0.25">
      <c r="A4" t="s">
        <v>609</v>
      </c>
      <c r="B4" t="s">
        <v>608</v>
      </c>
      <c r="C4" s="1" t="s">
        <v>162</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58</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553</v>
      </c>
      <c r="B6" s="3" t="s">
        <v>761</v>
      </c>
      <c r="C6" t="s">
        <v>7</v>
      </c>
      <c r="D6" s="17"/>
      <c r="E6" s="17">
        <f>INDEX(AEO21_Table_21._Residential_Sec!$E$8:$AK$93,MATCH($A6,AEO21_Table_21._Residential_Sec!$C$8:$C$93,0),MATCH(E$4,AEO21_Table_21._Residential_Sec!$E$5:$AK$5,0))*About!$A$32*About!$B$35</f>
        <v>0</v>
      </c>
      <c r="F6" s="17">
        <f>INDEX(AEO22_Table_21._Residential_Sec!$E$8:$AJ$93,MATCH($B6,AEO22_Table_21._Residential_Sec!$C$8:$C$93,0),MATCH(F$4,AEO22_Table_21._Residential_Sec!$E$5:$AJ$5,0))*About!$A$32*About!$B$35</f>
        <v>0</v>
      </c>
      <c r="G6" s="17">
        <f>INDEX(AEO22_Table_21._Residential_Sec!$E$8:$AJ$93,MATCH($B6,AEO22_Table_21._Residential_Sec!$C$8:$C$93,0),MATCH(G$4,AEO22_Table_21._Residential_Sec!$E$5:$AJ$5,0))*About!$A$32*About!$B$35</f>
        <v>0</v>
      </c>
      <c r="H6" s="17">
        <f>INDEX(AEO22_Table_21._Residential_Sec!$E$8:$AJ$93,MATCH($B6,AEO22_Table_21._Residential_Sec!$C$8:$C$93,0),MATCH(H$4,AEO22_Table_21._Residential_Sec!$E$5:$AJ$5,0))*About!$A$32*About!$B$35</f>
        <v>0</v>
      </c>
      <c r="I6" s="17">
        <f>INDEX(AEO22_Table_21._Residential_Sec!$E$8:$AJ$93,MATCH($B6,AEO22_Table_21._Residential_Sec!$C$8:$C$93,0),MATCH(I$4,AEO22_Table_21._Residential_Sec!$E$5:$AJ$5,0))*About!$A$32*About!$B$35</f>
        <v>0</v>
      </c>
      <c r="J6" s="17">
        <f>INDEX(AEO22_Table_21._Residential_Sec!$E$8:$AJ$93,MATCH($B6,AEO22_Table_21._Residential_Sec!$C$8:$C$93,0),MATCH(J$4,AEO22_Table_21._Residential_Sec!$E$5:$AJ$5,0))*About!$A$32*About!$B$35</f>
        <v>0</v>
      </c>
      <c r="K6" s="17">
        <f>INDEX(AEO22_Table_21._Residential_Sec!$E$8:$AJ$93,MATCH($B6,AEO22_Table_21._Residential_Sec!$C$8:$C$93,0),MATCH(K$4,AEO22_Table_21._Residential_Sec!$E$5:$AJ$5,0))*About!$A$32*About!$B$35</f>
        <v>0</v>
      </c>
      <c r="L6" s="17">
        <f>INDEX(AEO22_Table_21._Residential_Sec!$E$8:$AJ$93,MATCH($B6,AEO22_Table_21._Residential_Sec!$C$8:$C$93,0),MATCH(L$4,AEO22_Table_21._Residential_Sec!$E$5:$AJ$5,0))*About!$A$32*About!$B$35</f>
        <v>0</v>
      </c>
      <c r="M6" s="17">
        <f>INDEX(AEO22_Table_21._Residential_Sec!$E$8:$AJ$93,MATCH($B6,AEO22_Table_21._Residential_Sec!$C$8:$C$93,0),MATCH(M$4,AEO22_Table_21._Residential_Sec!$E$5:$AJ$5,0))*About!$A$32*About!$B$35</f>
        <v>0</v>
      </c>
      <c r="N6" s="17">
        <f>INDEX(AEO22_Table_21._Residential_Sec!$E$8:$AJ$93,MATCH($B6,AEO22_Table_21._Residential_Sec!$C$8:$C$93,0),MATCH(N$4,AEO22_Table_21._Residential_Sec!$E$5:$AJ$5,0))*About!$A$32*About!$B$35</f>
        <v>0</v>
      </c>
      <c r="O6" s="17">
        <f>INDEX(AEO22_Table_21._Residential_Sec!$E$8:$AJ$93,MATCH($B6,AEO22_Table_21._Residential_Sec!$C$8:$C$93,0),MATCH(O$4,AEO22_Table_21._Residential_Sec!$E$5:$AJ$5,0))*About!$A$32*About!$B$35</f>
        <v>0</v>
      </c>
      <c r="P6" s="17">
        <f>INDEX(AEO22_Table_21._Residential_Sec!$E$8:$AJ$93,MATCH($B6,AEO22_Table_21._Residential_Sec!$C$8:$C$93,0),MATCH(P$4,AEO22_Table_21._Residential_Sec!$E$5:$AJ$5,0))*About!$A$32*About!$B$35</f>
        <v>0</v>
      </c>
      <c r="Q6" s="17">
        <f>INDEX(AEO22_Table_21._Residential_Sec!$E$8:$AJ$93,MATCH($B6,AEO22_Table_21._Residential_Sec!$C$8:$C$93,0),MATCH(Q$4,AEO22_Table_21._Residential_Sec!$E$5:$AJ$5,0))*About!$A$32*About!$B$35</f>
        <v>0</v>
      </c>
      <c r="R6" s="17">
        <f>INDEX(AEO22_Table_21._Residential_Sec!$E$8:$AJ$93,MATCH($B6,AEO22_Table_21._Residential_Sec!$C$8:$C$93,0),MATCH(R$4,AEO22_Table_21._Residential_Sec!$E$5:$AJ$5,0))*About!$A$32*About!$B$35</f>
        <v>0.81308184246741666</v>
      </c>
      <c r="S6" s="17">
        <f>INDEX(AEO22_Table_21._Residential_Sec!$E$8:$AJ$93,MATCH($B6,AEO22_Table_21._Residential_Sec!$C$8:$C$93,0),MATCH(S$4,AEO22_Table_21._Residential_Sec!$E$5:$AJ$5,0))*About!$A$32*About!$B$35</f>
        <v>4.0654092123370846</v>
      </c>
      <c r="T6" s="17">
        <f>INDEX(AEO22_Table_21._Residential_Sec!$E$8:$AJ$93,MATCH($B6,AEO22_Table_21._Residential_Sec!$C$8:$C$93,0),MATCH(T$4,AEO22_Table_21._Residential_Sec!$E$5:$AJ$5,0))*About!$A$32*About!$B$35</f>
        <v>10.570063952076419</v>
      </c>
      <c r="U6" s="17">
        <f>INDEX(AEO22_Table_21._Residential_Sec!$E$8:$AJ$93,MATCH($B6,AEO22_Table_21._Residential_Sec!$C$8:$C$93,0),MATCH(U$4,AEO22_Table_21._Residential_Sec!$E$5:$AJ$5,0))*About!$A$32*About!$B$35</f>
        <v>23.579373431555087</v>
      </c>
      <c r="V6" s="17">
        <f>INDEX(AEO22_Table_21._Residential_Sec!$E$8:$AJ$93,MATCH($B6,AEO22_Table_21._Residential_Sec!$C$8:$C$93,0),MATCH(V$4,AEO22_Table_21._Residential_Sec!$E$5:$AJ$5,0))*About!$A$32*About!$B$35</f>
        <v>47.158746863110174</v>
      </c>
      <c r="W6" s="17">
        <f>INDEX(AEO22_Table_21._Residential_Sec!$E$8:$AJ$93,MATCH($B6,AEO22_Table_21._Residential_Sec!$C$8:$C$93,0),MATCH(W$4,AEO22_Table_21._Residential_Sec!$E$5:$AJ$5,0))*About!$A$32*About!$B$35</f>
        <v>93.504411883752923</v>
      </c>
      <c r="X6" s="17">
        <f>INDEX(AEO22_Table_21._Residential_Sec!$E$8:$AJ$93,MATCH($B6,AEO22_Table_21._Residential_Sec!$C$8:$C$93,0),MATCH(X$4,AEO22_Table_21._Residential_Sec!$E$5:$AJ$5,0))*About!$A$32*About!$B$35</f>
        <v>176.43875981542945</v>
      </c>
      <c r="Y6" s="17">
        <f>INDEX(AEO22_Table_21._Residential_Sec!$E$8:$AJ$93,MATCH($B6,AEO22_Table_21._Residential_Sec!$C$8:$C$93,0),MATCH(Y$4,AEO22_Table_21._Residential_Sec!$E$5:$AJ$5,0))*About!$A$32*About!$B$35</f>
        <v>331.73739172670605</v>
      </c>
      <c r="Z6" s="17">
        <f>INDEX(AEO22_Table_21._Residential_Sec!$E$8:$AJ$93,MATCH($B6,AEO22_Table_21._Residential_Sec!$C$8:$C$93,0),MATCH(Z$4,AEO22_Table_21._Residential_Sec!$E$5:$AJ$5,0))*About!$A$32*About!$B$35</f>
        <v>613.87679106289977</v>
      </c>
      <c r="AA6" s="17">
        <f>INDEX(AEO22_Table_21._Residential_Sec!$E$8:$AJ$93,MATCH($B6,AEO22_Table_21._Residential_Sec!$C$8:$C$93,0),MATCH(AA$4,AEO22_Table_21._Residential_Sec!$E$5:$AJ$5,0))*About!$A$32*About!$B$35</f>
        <v>896.01619039909326</v>
      </c>
      <c r="AB6" s="17">
        <f>INDEX(AEO22_Table_21._Residential_Sec!$E$8:$AJ$93,MATCH($B6,AEO22_Table_21._Residential_Sec!$C$8:$C$93,0),MATCH(AB$4,AEO22_Table_21._Residential_Sec!$E$5:$AJ$5,0))*About!$A$32*About!$B$35</f>
        <v>1179.7817534202218</v>
      </c>
      <c r="AC6" s="17">
        <f>INDEX(AEO22_Table_21._Residential_Sec!$E$8:$AJ$93,MATCH($B6,AEO22_Table_21._Residential_Sec!$C$8:$C$93,0),MATCH(AC$4,AEO22_Table_21._Residential_Sec!$E$5:$AJ$5,0))*About!$A$32*About!$B$35</f>
        <v>1463.5473164413499</v>
      </c>
      <c r="AD6" s="17">
        <f>INDEX(AEO22_Table_21._Residential_Sec!$E$8:$AJ$93,MATCH($B6,AEO22_Table_21._Residential_Sec!$C$8:$C$93,0),MATCH(AD$4,AEO22_Table_21._Residential_Sec!$E$5:$AJ$5,0))*About!$A$32*About!$B$35</f>
        <v>1747.3128794624786</v>
      </c>
      <c r="AE6" s="17">
        <f>INDEX(AEO22_Table_21._Residential_Sec!$E$8:$AJ$93,MATCH($B6,AEO22_Table_21._Residential_Sec!$C$8:$C$93,0),MATCH(AE$4,AEO22_Table_21._Residential_Sec!$E$5:$AJ$5,0))*About!$A$32*About!$B$35</f>
        <v>2031.8915243260744</v>
      </c>
      <c r="AF6" s="17">
        <f>INDEX(AEO22_Table_21._Residential_Sec!$E$8:$AJ$93,MATCH($B6,AEO22_Table_21._Residential_Sec!$C$8:$C$93,0),MATCH(AF$4,AEO22_Table_21._Residential_Sec!$E$5:$AJ$5,0))*About!$A$32*About!$B$35</f>
        <v>2317.2832510321382</v>
      </c>
      <c r="AG6" s="17">
        <f>INDEX(AEO22_Table_21._Residential_Sec!$E$8:$AJ$93,MATCH($B6,AEO22_Table_21._Residential_Sec!$C$8:$C$93,0),MATCH(AG$4,AEO22_Table_21._Residential_Sec!$E$5:$AJ$5,0))*About!$A$32*About!$B$35</f>
        <v>2602.6749777382011</v>
      </c>
      <c r="AH6" s="17">
        <f>INDEX(AEO22_Table_21._Residential_Sec!$E$8:$AJ$93,MATCH($B6,AEO22_Table_21._Residential_Sec!$C$8:$C$93,0),MATCH(AH$4,AEO22_Table_21._Residential_Sec!$E$5:$AJ$5,0))*About!$A$32*About!$B$35</f>
        <v>2888.8797862867318</v>
      </c>
      <c r="AI6" s="17">
        <f>INDEX(AEO22_Table_21._Residential_Sec!$E$8:$AJ$93,MATCH($B6,AEO22_Table_21._Residential_Sec!$C$8:$C$93,0),MATCH(AI$4,AEO22_Table_21._Residential_Sec!$E$5:$AJ$5,0))*About!$A$32*About!$B$35</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555</v>
      </c>
      <c r="B9" s="3" t="s">
        <v>765</v>
      </c>
      <c r="C9" t="s">
        <v>59</v>
      </c>
      <c r="D9" s="17"/>
      <c r="E9" s="17">
        <f>INDEX(AEO21_Table_21._Residential_Sec!$E$8:$AK$93,MATCH($A9,AEO21_Table_21._Residential_Sec!$C$8:$C$93,0),MATCH(E$4,AEO21_Table_21._Residential_Sec!$E$5:$AK$5,0))*About!$A$32*About!$B$35</f>
        <v>15079.415850400712</v>
      </c>
      <c r="F9" s="17">
        <f>INDEX(AEO22_Table_21._Residential_Sec!$E$8:$AJ$93,MATCH($B9,AEO22_Table_21._Residential_Sec!$C$8:$C$93,0),MATCH(F$4,AEO22_Table_21._Residential_Sec!$E$5:$AJ$5,0))*About!$A$32*About!$B$35</f>
        <v>15079.415850400712</v>
      </c>
      <c r="G9" s="17">
        <f>INDEX(AEO22_Table_21._Residential_Sec!$E$8:$AJ$93,MATCH($B9,AEO22_Table_21._Residential_Sec!$C$8:$C$93,0),MATCH(G$4,AEO22_Table_21._Residential_Sec!$E$5:$AJ$5,0))*About!$A$32*About!$B$35</f>
        <v>15079.415850400712</v>
      </c>
      <c r="H9" s="17">
        <f>INDEX(AEO22_Table_21._Residential_Sec!$E$8:$AJ$93,MATCH($B9,AEO22_Table_21._Residential_Sec!$C$8:$C$93,0),MATCH(H$4,AEO22_Table_21._Residential_Sec!$E$5:$AJ$5,0))*About!$A$32*About!$B$35</f>
        <v>15079.415850400712</v>
      </c>
      <c r="I9" s="17">
        <f>INDEX(AEO22_Table_21._Residential_Sec!$E$8:$AJ$93,MATCH($B9,AEO22_Table_21._Residential_Sec!$C$8:$C$93,0),MATCH(I$4,AEO22_Table_21._Residential_Sec!$E$5:$AJ$5,0))*About!$A$32*About!$B$35</f>
        <v>15079.415850400712</v>
      </c>
      <c r="J9" s="17">
        <f>INDEX(AEO22_Table_21._Residential_Sec!$E$8:$AJ$93,MATCH($B9,AEO22_Table_21._Residential_Sec!$C$8:$C$93,0),MATCH(J$4,AEO22_Table_21._Residential_Sec!$E$5:$AJ$5,0))*About!$A$32*About!$B$35</f>
        <v>15079.415850400712</v>
      </c>
      <c r="K9" s="17">
        <f>INDEX(AEO22_Table_21._Residential_Sec!$E$8:$AJ$93,MATCH($B9,AEO22_Table_21._Residential_Sec!$C$8:$C$93,0),MATCH(K$4,AEO22_Table_21._Residential_Sec!$E$5:$AJ$5,0))*About!$A$32*About!$B$35</f>
        <v>15079.415850400712</v>
      </c>
      <c r="L9" s="17">
        <f>INDEX(AEO22_Table_21._Residential_Sec!$E$8:$AJ$93,MATCH($B9,AEO22_Table_21._Residential_Sec!$C$8:$C$93,0),MATCH(L$4,AEO22_Table_21._Residential_Sec!$E$5:$AJ$5,0))*About!$A$32*About!$B$35</f>
        <v>15079.415850400712</v>
      </c>
      <c r="M9" s="17">
        <f>INDEX(AEO22_Table_21._Residential_Sec!$E$8:$AJ$93,MATCH($B9,AEO22_Table_21._Residential_Sec!$C$8:$C$93,0),MATCH(M$4,AEO22_Table_21._Residential_Sec!$E$5:$AJ$5,0))*About!$A$32*About!$B$35</f>
        <v>15079.415850400712</v>
      </c>
      <c r="N9" s="17">
        <f>INDEX(AEO22_Table_21._Residential_Sec!$E$8:$AJ$93,MATCH($B9,AEO22_Table_21._Residential_Sec!$C$8:$C$93,0),MATCH(N$4,AEO22_Table_21._Residential_Sec!$E$5:$AJ$5,0))*About!$A$32*About!$B$35</f>
        <v>15079.415850400712</v>
      </c>
      <c r="O9" s="17">
        <f>INDEX(AEO22_Table_21._Residential_Sec!$E$8:$AJ$93,MATCH($B9,AEO22_Table_21._Residential_Sec!$C$8:$C$93,0),MATCH(O$4,AEO22_Table_21._Residential_Sec!$E$5:$AJ$5,0))*About!$A$32*About!$B$35</f>
        <v>15079.415850400712</v>
      </c>
      <c r="P9" s="17">
        <f>INDEX(AEO22_Table_21._Residential_Sec!$E$8:$AJ$93,MATCH($B9,AEO22_Table_21._Residential_Sec!$C$8:$C$93,0),MATCH(P$4,AEO22_Table_21._Residential_Sec!$E$5:$AJ$5,0))*About!$A$32*About!$B$35</f>
        <v>15079.415850400712</v>
      </c>
      <c r="Q9" s="17">
        <f>INDEX(AEO22_Table_21._Residential_Sec!$E$8:$AJ$93,MATCH($B9,AEO22_Table_21._Residential_Sec!$C$8:$C$93,0),MATCH(Q$4,AEO22_Table_21._Residential_Sec!$E$5:$AJ$5,0))*About!$A$32*About!$B$35</f>
        <v>15079.415850400712</v>
      </c>
      <c r="R9" s="17">
        <f>INDEX(AEO22_Table_21._Residential_Sec!$E$8:$AJ$93,MATCH($B9,AEO22_Table_21._Residential_Sec!$C$8:$C$93,0),MATCH(R$4,AEO22_Table_21._Residential_Sec!$E$5:$AJ$5,0))*About!$A$32*About!$B$35</f>
        <v>15080.228932243179</v>
      </c>
      <c r="S9" s="17">
        <f>INDEX(AEO22_Table_21._Residential_Sec!$E$8:$AJ$93,MATCH($B9,AEO22_Table_21._Residential_Sec!$C$8:$C$93,0),MATCH(S$4,AEO22_Table_21._Residential_Sec!$E$5:$AJ$5,0))*About!$A$32*About!$B$35</f>
        <v>15081.855095928113</v>
      </c>
      <c r="T9" s="17">
        <f>INDEX(AEO22_Table_21._Residential_Sec!$E$8:$AJ$93,MATCH($B9,AEO22_Table_21._Residential_Sec!$C$8:$C$93,0),MATCH(T$4,AEO22_Table_21._Residential_Sec!$E$5:$AJ$5,0))*About!$A$32*About!$B$35</f>
        <v>15086.733586982917</v>
      </c>
      <c r="U9" s="17">
        <f>INDEX(AEO22_Table_21._Residential_Sec!$E$8:$AJ$93,MATCH($B9,AEO22_Table_21._Residential_Sec!$C$8:$C$93,0),MATCH(U$4,AEO22_Table_21._Residential_Sec!$E$5:$AJ$5,0))*About!$A$32*About!$B$35</f>
        <v>15096.490569092528</v>
      </c>
      <c r="V9" s="17">
        <f>INDEX(AEO22_Table_21._Residential_Sec!$E$8:$AJ$93,MATCH($B9,AEO22_Table_21._Residential_Sec!$C$8:$C$93,0),MATCH(V$4,AEO22_Table_21._Residential_Sec!$E$5:$AJ$5,0))*About!$A$32*About!$B$35</f>
        <v>15113.565287784344</v>
      </c>
      <c r="W9" s="17">
        <f>INDEX(AEO22_Table_21._Residential_Sec!$E$8:$AJ$93,MATCH($B9,AEO22_Table_21._Residential_Sec!$C$8:$C$93,0),MATCH(W$4,AEO22_Table_21._Residential_Sec!$E$5:$AJ$5,0))*About!$A$32*About!$B$35</f>
        <v>15147.714725167976</v>
      </c>
      <c r="X9" s="17">
        <f>INDEX(AEO22_Table_21._Residential_Sec!$E$8:$AJ$93,MATCH($B9,AEO22_Table_21._Residential_Sec!$C$8:$C$93,0),MATCH(X$4,AEO22_Table_21._Residential_Sec!$E$5:$AJ$5,0))*About!$A$32*About!$B$35</f>
        <v>15208.69586335303</v>
      </c>
      <c r="Y9" s="17">
        <f>INDEX(AEO22_Table_21._Residential_Sec!$E$8:$AJ$93,MATCH($B9,AEO22_Table_21._Residential_Sec!$C$8:$C$93,0),MATCH(Y$4,AEO22_Table_21._Residential_Sec!$E$5:$AJ$5,0))*About!$A$32*About!$B$35</f>
        <v>15323.340403140939</v>
      </c>
      <c r="Z9" s="17">
        <f>INDEX(AEO22_Table_21._Residential_Sec!$E$8:$AJ$93,MATCH($B9,AEO22_Table_21._Residential_Sec!$C$8:$C$93,0),MATCH(Z$4,AEO22_Table_21._Residential_Sec!$E$5:$AJ$5,0))*About!$A$32*About!$B$35</f>
        <v>15530.676272970128</v>
      </c>
      <c r="AA9" s="17">
        <f>INDEX(AEO22_Table_21._Residential_Sec!$E$8:$AJ$93,MATCH($B9,AEO22_Table_21._Residential_Sec!$C$8:$C$93,0),MATCH(AA$4,AEO22_Table_21._Residential_Sec!$E$5:$AJ$5,0))*About!$A$32*About!$B$35</f>
        <v>15738.01214279932</v>
      </c>
      <c r="AB9" s="17">
        <f>INDEX(AEO22_Table_21._Residential_Sec!$E$8:$AJ$93,MATCH($B9,AEO22_Table_21._Residential_Sec!$C$8:$C$93,0),MATCH(AB$4,AEO22_Table_21._Residential_Sec!$E$5:$AJ$5,0))*About!$A$32*About!$B$35</f>
        <v>15946.161094470979</v>
      </c>
      <c r="AC9" s="17">
        <f>INDEX(AEO22_Table_21._Residential_Sec!$E$8:$AJ$93,MATCH($B9,AEO22_Table_21._Residential_Sec!$C$8:$C$93,0),MATCH(AC$4,AEO22_Table_21._Residential_Sec!$E$5:$AJ$5,0))*About!$A$32*About!$B$35</f>
        <v>16154.310046142637</v>
      </c>
      <c r="AD9" s="17">
        <f>INDEX(AEO22_Table_21._Residential_Sec!$E$8:$AJ$93,MATCH($B9,AEO22_Table_21._Residential_Sec!$C$8:$C$93,0),MATCH(AD$4,AEO22_Table_21._Residential_Sec!$E$5:$AJ$5,0))*About!$A$32*About!$B$35</f>
        <v>16363.272079656763</v>
      </c>
      <c r="AE9" s="17">
        <f>INDEX(AEO22_Table_21._Residential_Sec!$E$8:$AJ$93,MATCH($B9,AEO22_Table_21._Residential_Sec!$C$8:$C$93,0),MATCH(AE$4,AEO22_Table_21._Residential_Sec!$E$5:$AJ$5,0))*About!$A$32*About!$B$35</f>
        <v>16571.42103132842</v>
      </c>
      <c r="AF9" s="17">
        <f>INDEX(AEO22_Table_21._Residential_Sec!$E$8:$AJ$93,MATCH($B9,AEO22_Table_21._Residential_Sec!$C$8:$C$93,0),MATCH(AF$4,AEO22_Table_21._Residential_Sec!$E$5:$AJ$5,0))*About!$A$32*About!$B$35</f>
        <v>16780.383064842546</v>
      </c>
      <c r="AG9" s="17">
        <f>INDEX(AEO22_Table_21._Residential_Sec!$E$8:$AJ$93,MATCH($B9,AEO22_Table_21._Residential_Sec!$C$8:$C$93,0),MATCH(AG$4,AEO22_Table_21._Residential_Sec!$E$5:$AJ$5,0))*About!$A$32*About!$B$35</f>
        <v>16990.158180199141</v>
      </c>
      <c r="AH9" s="17">
        <f>INDEX(AEO22_Table_21._Residential_Sec!$E$8:$AJ$93,MATCH($B9,AEO22_Table_21._Residential_Sec!$C$8:$C$93,0),MATCH(AH$4,AEO22_Table_21._Residential_Sec!$E$5:$AJ$5,0))*About!$A$32*About!$B$35</f>
        <v>17199.120213713268</v>
      </c>
      <c r="AI9" s="17">
        <f>INDEX(AEO22_Table_21._Residential_Sec!$E$8:$AJ$93,MATCH($B9,AEO22_Table_21._Residential_Sec!$C$8:$C$93,0),MATCH(AI$4,AEO22_Table_21._Residential_Sec!$E$5:$AJ$5,0))*About!$A$32*About!$B$35</f>
        <v>17408.082247227394</v>
      </c>
    </row>
    <row r="10" spans="1:35" x14ac:dyDescent="0.25">
      <c r="A10" t="s">
        <v>554</v>
      </c>
      <c r="B10" s="3" t="s">
        <v>763</v>
      </c>
      <c r="C10" t="s">
        <v>10</v>
      </c>
      <c r="D10" s="17"/>
      <c r="E10" s="17">
        <f>INDEX(AEO21_Table_21._Residential_Sec!$E$8:$AK$93,MATCH($A10,AEO21_Table_21._Residential_Sec!$C$8:$C$93,0),MATCH(E$4,AEO21_Table_21._Residential_Sec!$E$5:$AK$5,0))*About!$A$32*About!$B$35</f>
        <v>22042280.423217028</v>
      </c>
      <c r="F10" s="17">
        <f>INDEX(AEO22_Table_21._Residential_Sec!$E$8:$AJ$93,MATCH($B10,AEO22_Table_21._Residential_Sec!$C$8:$C$93,0),MATCH(F$4,AEO22_Table_21._Residential_Sec!$E$5:$AJ$5,0))*About!$A$32*About!$B$35</f>
        <v>27293829.688982435</v>
      </c>
      <c r="G10" s="17">
        <f>INDEX(AEO22_Table_21._Residential_Sec!$E$8:$AJ$93,MATCH($B10,AEO22_Table_21._Residential_Sec!$C$8:$C$93,0),MATCH(G$4,AEO22_Table_21._Residential_Sec!$E$5:$AJ$5,0))*About!$A$32*About!$B$35</f>
        <v>30347213.819800857</v>
      </c>
      <c r="H10" s="17">
        <f>INDEX(AEO22_Table_21._Residential_Sec!$E$8:$AJ$93,MATCH($B10,AEO22_Table_21._Residential_Sec!$C$8:$C$93,0),MATCH(H$4,AEO22_Table_21._Residential_Sec!$E$5:$AJ$5,0))*About!$A$32*About!$B$35</f>
        <v>33400460.539787907</v>
      </c>
      <c r="I10" s="17">
        <f>INDEX(AEO22_Table_21._Residential_Sec!$E$8:$AJ$93,MATCH($B10,AEO22_Table_21._Residential_Sec!$C$8:$C$93,0),MATCH(I$4,AEO22_Table_21._Residential_Sec!$E$5:$AJ$5,0))*About!$A$32*About!$B$35</f>
        <v>35717929.173480131</v>
      </c>
      <c r="J10" s="17">
        <f>INDEX(AEO22_Table_21._Residential_Sec!$E$8:$AJ$93,MATCH($B10,AEO22_Table_21._Residential_Sec!$C$8:$C$93,0),MATCH(J$4,AEO22_Table_21._Residential_Sec!$E$5:$AJ$5,0))*About!$A$32*About!$B$35</f>
        <v>37920266.231360801</v>
      </c>
      <c r="K10" s="17">
        <f>INDEX(AEO22_Table_21._Residential_Sec!$E$8:$AJ$93,MATCH($B10,AEO22_Table_21._Residential_Sec!$C$8:$C$93,0),MATCH(K$4,AEO22_Table_21._Residential_Sec!$E$5:$AJ$5,0))*About!$A$32*About!$B$35</f>
        <v>40107985.703877598</v>
      </c>
      <c r="L10" s="17">
        <f>INDEX(AEO22_Table_21._Residential_Sec!$E$8:$AJ$93,MATCH($B10,AEO22_Table_21._Residential_Sec!$C$8:$C$93,0),MATCH(L$4,AEO22_Table_21._Residential_Sec!$E$5:$AJ$5,0))*About!$A$32*About!$B$35</f>
        <v>42309448.698777623</v>
      </c>
      <c r="M10" s="17">
        <f>INDEX(AEO22_Table_21._Residential_Sec!$E$8:$AJ$93,MATCH($B10,AEO22_Table_21._Residential_Sec!$C$8:$C$93,0),MATCH(M$4,AEO22_Table_21._Residential_Sec!$E$5:$AJ$5,0))*About!$A$32*About!$B$35</f>
        <v>44602792.381121993</v>
      </c>
      <c r="N10" s="17">
        <f>INDEX(AEO22_Table_21._Residential_Sec!$E$8:$AJ$93,MATCH($B10,AEO22_Table_21._Residential_Sec!$C$8:$C$93,0),MATCH(N$4,AEO22_Table_21._Residential_Sec!$E$5:$AJ$5,0))*About!$A$32*About!$B$35</f>
        <v>46979008.617178008</v>
      </c>
      <c r="O10" s="17">
        <f>INDEX(AEO22_Table_21._Residential_Sec!$E$8:$AJ$93,MATCH($B10,AEO22_Table_21._Residential_Sec!$C$8:$C$93,0),MATCH(O$4,AEO22_Table_21._Residential_Sec!$E$5:$AJ$5,0))*About!$A$32*About!$B$35</f>
        <v>49376254.402007602</v>
      </c>
      <c r="P10" s="17">
        <f>INDEX(AEO22_Table_21._Residential_Sec!$E$8:$AJ$93,MATCH($B10,AEO22_Table_21._Residential_Sec!$C$8:$C$93,0),MATCH(P$4,AEO22_Table_21._Residential_Sec!$E$5:$AJ$5,0))*About!$A$32*About!$B$35</f>
        <v>51886162.433093175</v>
      </c>
      <c r="Q10" s="17">
        <f>INDEX(AEO22_Table_21._Residential_Sec!$E$8:$AJ$93,MATCH($B10,AEO22_Table_21._Residential_Sec!$C$8:$C$93,0),MATCH(Q$4,AEO22_Table_21._Residential_Sec!$E$5:$AJ$5,0))*About!$A$32*About!$B$35</f>
        <v>54474132.012628511</v>
      </c>
      <c r="R10" s="17">
        <f>INDEX(AEO22_Table_21._Residential_Sec!$E$8:$AJ$93,MATCH($B10,AEO22_Table_21._Residential_Sec!$C$8:$C$93,0),MATCH(R$4,AEO22_Table_21._Residential_Sec!$E$5:$AJ$5,0))*About!$A$32*About!$B$35</f>
        <v>57280223.805715211</v>
      </c>
      <c r="S10" s="17">
        <f>INDEX(AEO22_Table_21._Residential_Sec!$E$8:$AJ$93,MATCH($B10,AEO22_Table_21._Residential_Sec!$C$8:$C$93,0),MATCH(S$4,AEO22_Table_21._Residential_Sec!$E$5:$AJ$5,0))*About!$A$32*About!$B$35</f>
        <v>60274617.222698934</v>
      </c>
      <c r="T10" s="17">
        <f>INDEX(AEO22_Table_21._Residential_Sec!$E$8:$AJ$93,MATCH($B10,AEO22_Table_21._Residential_Sec!$C$8:$C$93,0),MATCH(T$4,AEO22_Table_21._Residential_Sec!$E$5:$AJ$5,0))*About!$A$32*About!$B$35</f>
        <v>63257087.607544728</v>
      </c>
      <c r="U10" s="17">
        <f>INDEX(AEO22_Table_21._Residential_Sec!$E$8:$AJ$93,MATCH($B10,AEO22_Table_21._Residential_Sec!$C$8:$C$93,0),MATCH(U$4,AEO22_Table_21._Residential_Sec!$E$5:$AJ$5,0))*About!$A$32*About!$B$35</f>
        <v>66255562.695377633</v>
      </c>
      <c r="V10" s="17">
        <f>INDEX(AEO22_Table_21._Residential_Sec!$E$8:$AJ$93,MATCH($B10,AEO22_Table_21._Residential_Sec!$C$8:$C$93,0),MATCH(V$4,AEO22_Table_21._Residential_Sec!$E$5:$AJ$5,0))*About!$A$32*About!$B$35</f>
        <v>69497294.795758113</v>
      </c>
      <c r="W10" s="17">
        <f>INDEX(AEO22_Table_21._Residential_Sec!$E$8:$AJ$93,MATCH($B10,AEO22_Table_21._Residential_Sec!$C$8:$C$93,0),MATCH(W$4,AEO22_Table_21._Residential_Sec!$E$5:$AJ$5,0))*About!$A$32*About!$B$35</f>
        <v>72721439.935886011</v>
      </c>
      <c r="X10" s="17">
        <f>INDEX(AEO22_Table_21._Residential_Sec!$E$8:$AJ$93,MATCH($B10,AEO22_Table_21._Residential_Sec!$C$8:$C$93,0),MATCH(X$4,AEO22_Table_21._Residential_Sec!$E$5:$AJ$5,0))*About!$A$32*About!$B$35</f>
        <v>76102002.508540422</v>
      </c>
      <c r="Y10" s="17">
        <f>INDEX(AEO22_Table_21._Residential_Sec!$E$8:$AJ$93,MATCH($B10,AEO22_Table_21._Residential_Sec!$C$8:$C$93,0),MATCH(Y$4,AEO22_Table_21._Residential_Sec!$E$5:$AJ$5,0))*About!$A$32*About!$B$35</f>
        <v>79755399.571925849</v>
      </c>
      <c r="Z10" s="17">
        <f>INDEX(AEO22_Table_21._Residential_Sec!$E$8:$AJ$93,MATCH($B10,AEO22_Table_21._Residential_Sec!$C$8:$C$93,0),MATCH(Z$4,AEO22_Table_21._Residential_Sec!$E$5:$AJ$5,0))*About!$A$32*About!$B$35</f>
        <v>83504681.750829756</v>
      </c>
      <c r="AA10" s="17">
        <f>INDEX(AEO22_Table_21._Residential_Sec!$E$8:$AJ$93,MATCH($B10,AEO22_Table_21._Residential_Sec!$C$8:$C$93,0),MATCH(AA$4,AEO22_Table_21._Residential_Sec!$E$5:$AJ$5,0))*About!$A$32*About!$B$35</f>
        <v>87575642.685987204</v>
      </c>
      <c r="AB10" s="17">
        <f>INDEX(AEO22_Table_21._Residential_Sec!$E$8:$AJ$93,MATCH($B10,AEO22_Table_21._Residential_Sec!$C$8:$C$93,0),MATCH(AB$4,AEO22_Table_21._Residential_Sec!$E$5:$AJ$5,0))*About!$A$32*About!$B$35</f>
        <v>91843168.595806688</v>
      </c>
      <c r="AC10" s="17">
        <f>INDEX(AEO22_Table_21._Residential_Sec!$E$8:$AJ$93,MATCH($B10,AEO22_Table_21._Residential_Sec!$C$8:$C$93,0),MATCH(AC$4,AEO22_Table_21._Residential_Sec!$E$5:$AJ$5,0))*About!$A$32*About!$B$35</f>
        <v>96171164.215332314</v>
      </c>
      <c r="AD10" s="17">
        <f>INDEX(AEO22_Table_21._Residential_Sec!$E$8:$AJ$93,MATCH($B10,AEO22_Table_21._Residential_Sec!$C$8:$C$93,0),MATCH(AD$4,AEO22_Table_21._Residential_Sec!$E$5:$AJ$5,0))*About!$A$32*About!$B$35</f>
        <v>100774388.85161498</v>
      </c>
      <c r="AE10" s="17">
        <f>INDEX(AEO22_Table_21._Residential_Sec!$E$8:$AJ$93,MATCH($B10,AEO22_Table_21._Residential_Sec!$C$8:$C$93,0),MATCH(AE$4,AEO22_Table_21._Residential_Sec!$E$5:$AJ$5,0))*About!$A$32*About!$B$35</f>
        <v>105528980.86910062</v>
      </c>
      <c r="AF10" s="17">
        <f>INDEX(AEO22_Table_21._Residential_Sec!$E$8:$AJ$93,MATCH($B10,AEO22_Table_21._Residential_Sec!$C$8:$C$93,0),MATCH(AF$4,AEO22_Table_21._Residential_Sec!$E$5:$AJ$5,0))*About!$A$32*About!$B$35</f>
        <v>110527779.57872581</v>
      </c>
      <c r="AG10" s="17">
        <f>INDEX(AEO22_Table_21._Residential_Sec!$E$8:$AJ$93,MATCH($B10,AEO22_Table_21._Residential_Sec!$C$8:$C$93,0),MATCH(AG$4,AEO22_Table_21._Residential_Sec!$E$5:$AJ$5,0))*About!$A$32*About!$B$35</f>
        <v>115770368.68258724</v>
      </c>
      <c r="AH10" s="17">
        <f>INDEX(AEO22_Table_21._Residential_Sec!$E$8:$AJ$93,MATCH($B10,AEO22_Table_21._Residential_Sec!$C$8:$C$93,0),MATCH(AH$4,AEO22_Table_21._Residential_Sec!$E$5:$AJ$5,0))*About!$A$32*About!$B$35</f>
        <v>121260804.64599693</v>
      </c>
      <c r="AI10" s="17">
        <f>INDEX(AEO22_Table_21._Residential_Sec!$E$8:$AJ$93,MATCH($B10,AEO22_Table_21._Residential_Sec!$C$8:$C$93,0),MATCH(AI$4,AEO22_Table_21._Residential_Sec!$E$5:$AJ$5,0))*About!$A$32*About!$B$35</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57</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60</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158</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159</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160</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166</v>
      </c>
    </row>
    <row r="23" spans="1:35" x14ac:dyDescent="0.25">
      <c r="C23" s="1" t="s">
        <v>162</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58</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553</v>
      </c>
      <c r="B25" s="3" t="s">
        <v>761</v>
      </c>
      <c r="C25" t="s">
        <v>7</v>
      </c>
      <c r="D25" s="17"/>
      <c r="E25" s="17">
        <f>INDEX(AEO21_Table_21._Residential_Sec!$E$8:$AK$93,MATCH($A25,AEO21_Table_21._Residential_Sec!$C$8:$C$93,0),MATCH(E$4,AEO21_Table_21._Residential_Sec!$E$5:$AK$5,0))*About!$A$33*About!$B$35</f>
        <v>0</v>
      </c>
      <c r="F25" s="17">
        <f>INDEX(AEO22_Table_21._Residential_Sec!$E$8:$AJ$93,MATCH($B25,AEO22_Table_21._Residential_Sec!$C$8:$C$93,0),MATCH(F$4,AEO22_Table_21._Residential_Sec!$E$5:$AJ$5,0))*About!$A$33*About!$B$35</f>
        <v>0</v>
      </c>
      <c r="G25" s="17">
        <f>INDEX(AEO22_Table_21._Residential_Sec!$E$8:$AJ$93,MATCH($B25,AEO22_Table_21._Residential_Sec!$C$8:$C$93,0),MATCH(G$4,AEO22_Table_21._Residential_Sec!$E$5:$AJ$5,0))*About!$A$33*About!$B$35</f>
        <v>0</v>
      </c>
      <c r="H25" s="17">
        <f>INDEX(AEO22_Table_21._Residential_Sec!$E$8:$AJ$93,MATCH($B25,AEO22_Table_21._Residential_Sec!$C$8:$C$93,0),MATCH(H$4,AEO22_Table_21._Residential_Sec!$E$5:$AJ$5,0))*About!$A$33*About!$B$35</f>
        <v>0</v>
      </c>
      <c r="I25" s="17">
        <f>INDEX(AEO22_Table_21._Residential_Sec!$E$8:$AJ$93,MATCH($B25,AEO22_Table_21._Residential_Sec!$C$8:$C$93,0),MATCH(I$4,AEO22_Table_21._Residential_Sec!$E$5:$AJ$5,0))*About!$A$33*About!$B$35</f>
        <v>0</v>
      </c>
      <c r="J25" s="17">
        <f>INDEX(AEO22_Table_21._Residential_Sec!$E$8:$AJ$93,MATCH($B25,AEO22_Table_21._Residential_Sec!$C$8:$C$93,0),MATCH(J$4,AEO22_Table_21._Residential_Sec!$E$5:$AJ$5,0))*About!$A$33*About!$B$35</f>
        <v>0</v>
      </c>
      <c r="K25" s="17">
        <f>INDEX(AEO22_Table_21._Residential_Sec!$E$8:$AJ$93,MATCH($B25,AEO22_Table_21._Residential_Sec!$C$8:$C$93,0),MATCH(K$4,AEO22_Table_21._Residential_Sec!$E$5:$AJ$5,0))*About!$A$33*About!$B$35</f>
        <v>0</v>
      </c>
      <c r="L25" s="17">
        <f>INDEX(AEO22_Table_21._Residential_Sec!$E$8:$AJ$93,MATCH($B25,AEO22_Table_21._Residential_Sec!$C$8:$C$93,0),MATCH(L$4,AEO22_Table_21._Residential_Sec!$E$5:$AJ$5,0))*About!$A$33*About!$B$35</f>
        <v>0</v>
      </c>
      <c r="M25" s="17">
        <f>INDEX(AEO22_Table_21._Residential_Sec!$E$8:$AJ$93,MATCH($B25,AEO22_Table_21._Residential_Sec!$C$8:$C$93,0),MATCH(M$4,AEO22_Table_21._Residential_Sec!$E$5:$AJ$5,0))*About!$A$33*About!$B$35</f>
        <v>0</v>
      </c>
      <c r="N25" s="17">
        <f>INDEX(AEO22_Table_21._Residential_Sec!$E$8:$AJ$93,MATCH($B25,AEO22_Table_21._Residential_Sec!$C$8:$C$93,0),MATCH(N$4,AEO22_Table_21._Residential_Sec!$E$5:$AJ$5,0))*About!$A$33*About!$B$35</f>
        <v>0</v>
      </c>
      <c r="O25" s="17">
        <f>INDEX(AEO22_Table_21._Residential_Sec!$E$8:$AJ$93,MATCH($B25,AEO22_Table_21._Residential_Sec!$C$8:$C$93,0),MATCH(O$4,AEO22_Table_21._Residential_Sec!$E$5:$AJ$5,0))*About!$A$33*About!$B$35</f>
        <v>0</v>
      </c>
      <c r="P25" s="17">
        <f>INDEX(AEO22_Table_21._Residential_Sec!$E$8:$AJ$93,MATCH($B25,AEO22_Table_21._Residential_Sec!$C$8:$C$93,0),MATCH(P$4,AEO22_Table_21._Residential_Sec!$E$5:$AJ$5,0))*About!$A$33*About!$B$35</f>
        <v>0</v>
      </c>
      <c r="Q25" s="17">
        <f>INDEX(AEO22_Table_21._Residential_Sec!$E$8:$AJ$93,MATCH($B25,AEO22_Table_21._Residential_Sec!$C$8:$C$93,0),MATCH(Q$4,AEO22_Table_21._Residential_Sec!$E$5:$AJ$5,0))*About!$A$33*About!$B$35</f>
        <v>0</v>
      </c>
      <c r="R25" s="17">
        <f>INDEX(AEO22_Table_21._Residential_Sec!$E$8:$AJ$93,MATCH($B25,AEO22_Table_21._Residential_Sec!$C$8:$C$93,0),MATCH(R$4,AEO22_Table_21._Residential_Sec!$E$5:$AJ$5,0))*About!$A$33*About!$B$35</f>
        <v>0.18691815753258315</v>
      </c>
      <c r="S25" s="17">
        <f>INDEX(AEO22_Table_21._Residential_Sec!$E$8:$AJ$93,MATCH($B25,AEO22_Table_21._Residential_Sec!$C$8:$C$93,0),MATCH(S$4,AEO22_Table_21._Residential_Sec!$E$5:$AJ$5,0))*About!$A$33*About!$B$35</f>
        <v>0.93459078766291603</v>
      </c>
      <c r="T25" s="17">
        <f>INDEX(AEO22_Table_21._Residential_Sec!$E$8:$AJ$93,MATCH($B25,AEO22_Table_21._Residential_Sec!$C$8:$C$93,0),MATCH(T$4,AEO22_Table_21._Residential_Sec!$E$5:$AJ$5,0))*About!$A$33*About!$B$35</f>
        <v>2.4299360479235812</v>
      </c>
      <c r="U25" s="17">
        <f>INDEX(AEO22_Table_21._Residential_Sec!$E$8:$AJ$93,MATCH($B25,AEO22_Table_21._Residential_Sec!$C$8:$C$93,0),MATCH(U$4,AEO22_Table_21._Residential_Sec!$E$5:$AJ$5,0))*About!$A$33*About!$B$35</f>
        <v>5.420626568444912</v>
      </c>
      <c r="V25" s="17">
        <f>INDEX(AEO22_Table_21._Residential_Sec!$E$8:$AJ$93,MATCH($B25,AEO22_Table_21._Residential_Sec!$C$8:$C$93,0),MATCH(V$4,AEO22_Table_21._Residential_Sec!$E$5:$AJ$5,0))*About!$A$33*About!$B$35</f>
        <v>10.841253136889824</v>
      </c>
      <c r="W25" s="17">
        <f>INDEX(AEO22_Table_21._Residential_Sec!$E$8:$AJ$93,MATCH($B25,AEO22_Table_21._Residential_Sec!$C$8:$C$93,0),MATCH(W$4,AEO22_Table_21._Residential_Sec!$E$5:$AJ$5,0))*About!$A$33*About!$B$35</f>
        <v>21.495588116247063</v>
      </c>
      <c r="X25" s="17">
        <f>INDEX(AEO22_Table_21._Residential_Sec!$E$8:$AJ$93,MATCH($B25,AEO22_Table_21._Residential_Sec!$C$8:$C$93,0),MATCH(X$4,AEO22_Table_21._Residential_Sec!$E$5:$AJ$5,0))*About!$A$33*About!$B$35</f>
        <v>40.561240184570551</v>
      </c>
      <c r="Y25" s="17">
        <f>INDEX(AEO22_Table_21._Residential_Sec!$E$8:$AJ$93,MATCH($B25,AEO22_Table_21._Residential_Sec!$C$8:$C$93,0),MATCH(Y$4,AEO22_Table_21._Residential_Sec!$E$5:$AJ$5,0))*About!$A$33*About!$B$35</f>
        <v>76.262608273293935</v>
      </c>
      <c r="Z25" s="17">
        <f>INDEX(AEO22_Table_21._Residential_Sec!$E$8:$AJ$93,MATCH($B25,AEO22_Table_21._Residential_Sec!$C$8:$C$93,0),MATCH(Z$4,AEO22_Table_21._Residential_Sec!$E$5:$AJ$5,0))*About!$A$33*About!$B$35</f>
        <v>141.12320893710032</v>
      </c>
      <c r="AA25" s="17">
        <f>INDEX(AEO22_Table_21._Residential_Sec!$E$8:$AJ$93,MATCH($B25,AEO22_Table_21._Residential_Sec!$C$8:$C$93,0),MATCH(AA$4,AEO22_Table_21._Residential_Sec!$E$5:$AJ$5,0))*About!$A$33*About!$B$35</f>
        <v>205.98380960090662</v>
      </c>
      <c r="AB25" s="17">
        <f>INDEX(AEO22_Table_21._Residential_Sec!$E$8:$AJ$93,MATCH($B25,AEO22_Table_21._Residential_Sec!$C$8:$C$93,0),MATCH(AB$4,AEO22_Table_21._Residential_Sec!$E$5:$AJ$5,0))*About!$A$33*About!$B$35</f>
        <v>271.21824657977817</v>
      </c>
      <c r="AC25" s="17">
        <f>INDEX(AEO22_Table_21._Residential_Sec!$E$8:$AJ$93,MATCH($B25,AEO22_Table_21._Residential_Sec!$C$8:$C$93,0),MATCH(AC$4,AEO22_Table_21._Residential_Sec!$E$5:$AJ$5,0))*About!$A$33*About!$B$35</f>
        <v>336.45268355864971</v>
      </c>
      <c r="AD25" s="17">
        <f>INDEX(AEO22_Table_21._Residential_Sec!$E$8:$AJ$93,MATCH($B25,AEO22_Table_21._Residential_Sec!$C$8:$C$93,0),MATCH(AD$4,AEO22_Table_21._Residential_Sec!$E$5:$AJ$5,0))*About!$A$33*About!$B$35</f>
        <v>401.68712053752125</v>
      </c>
      <c r="AE25" s="17">
        <f>INDEX(AEO22_Table_21._Residential_Sec!$E$8:$AJ$93,MATCH($B25,AEO22_Table_21._Residential_Sec!$C$8:$C$93,0),MATCH(AE$4,AEO22_Table_21._Residential_Sec!$E$5:$AJ$5,0))*About!$A$33*About!$B$35</f>
        <v>467.10847567392528</v>
      </c>
      <c r="AF25" s="17">
        <f>INDEX(AEO22_Table_21._Residential_Sec!$E$8:$AJ$93,MATCH($B25,AEO22_Table_21._Residential_Sec!$C$8:$C$93,0),MATCH(AF$4,AEO22_Table_21._Residential_Sec!$E$5:$AJ$5,0))*About!$A$33*About!$B$35</f>
        <v>532.71674896786203</v>
      </c>
      <c r="AG25" s="17">
        <f>INDEX(AEO22_Table_21._Residential_Sec!$E$8:$AJ$93,MATCH($B25,AEO22_Table_21._Residential_Sec!$C$8:$C$93,0),MATCH(AG$4,AEO22_Table_21._Residential_Sec!$E$5:$AJ$5,0))*About!$A$33*About!$B$35</f>
        <v>598.32502226179861</v>
      </c>
      <c r="AH25" s="17">
        <f>INDEX(AEO22_Table_21._Residential_Sec!$E$8:$AJ$93,MATCH($B25,AEO22_Table_21._Residential_Sec!$C$8:$C$93,0),MATCH(AH$4,AEO22_Table_21._Residential_Sec!$E$5:$AJ$5,0))*About!$A$33*About!$B$35</f>
        <v>664.12021371326807</v>
      </c>
      <c r="AI25" s="17">
        <f>INDEX(AEO22_Table_21._Residential_Sec!$E$8:$AJ$93,MATCH($B25,AEO22_Table_21._Residential_Sec!$C$8:$C$93,0),MATCH(AI$4,AEO22_Table_21._Residential_Sec!$E$5:$AJ$5,0))*About!$A$33*About!$B$35</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555</v>
      </c>
      <c r="B28" s="3" t="s">
        <v>765</v>
      </c>
      <c r="C28" t="s">
        <v>59</v>
      </c>
      <c r="D28" s="17"/>
      <c r="E28" s="17">
        <f>INDEX(AEO21_Table_21._Residential_Sec!$E$8:$AK$93,MATCH($A28,AEO21_Table_21._Residential_Sec!$C$8:$C$93,0),MATCH(E$4,AEO21_Table_21._Residential_Sec!$E$5:$AK$5,0))*About!$A$33*About!$B$35</f>
        <v>3466.5841495992872</v>
      </c>
      <c r="F28" s="17">
        <f>INDEX(AEO22_Table_21._Residential_Sec!$E$8:$AJ$93,MATCH($B28,AEO22_Table_21._Residential_Sec!$C$8:$C$93,0),MATCH(F$4,AEO22_Table_21._Residential_Sec!$E$5:$AJ$5,0))*About!$A$33*About!$B$35</f>
        <v>3466.5841495992872</v>
      </c>
      <c r="G28" s="17">
        <f>INDEX(AEO22_Table_21._Residential_Sec!$E$8:$AJ$93,MATCH($B28,AEO22_Table_21._Residential_Sec!$C$8:$C$93,0),MATCH(G$4,AEO22_Table_21._Residential_Sec!$E$5:$AJ$5,0))*About!$A$33*About!$B$35</f>
        <v>3466.5841495992872</v>
      </c>
      <c r="H28" s="17">
        <f>INDEX(AEO22_Table_21._Residential_Sec!$E$8:$AJ$93,MATCH($B28,AEO22_Table_21._Residential_Sec!$C$8:$C$93,0),MATCH(H$4,AEO22_Table_21._Residential_Sec!$E$5:$AJ$5,0))*About!$A$33*About!$B$35</f>
        <v>3466.5841495992872</v>
      </c>
      <c r="I28" s="17">
        <f>INDEX(AEO22_Table_21._Residential_Sec!$E$8:$AJ$93,MATCH($B28,AEO22_Table_21._Residential_Sec!$C$8:$C$93,0),MATCH(I$4,AEO22_Table_21._Residential_Sec!$E$5:$AJ$5,0))*About!$A$33*About!$B$35</f>
        <v>3466.5841495992872</v>
      </c>
      <c r="J28" s="17">
        <f>INDEX(AEO22_Table_21._Residential_Sec!$E$8:$AJ$93,MATCH($B28,AEO22_Table_21._Residential_Sec!$C$8:$C$93,0),MATCH(J$4,AEO22_Table_21._Residential_Sec!$E$5:$AJ$5,0))*About!$A$33*About!$B$35</f>
        <v>3466.5841495992872</v>
      </c>
      <c r="K28" s="17">
        <f>INDEX(AEO22_Table_21._Residential_Sec!$E$8:$AJ$93,MATCH($B28,AEO22_Table_21._Residential_Sec!$C$8:$C$93,0),MATCH(K$4,AEO22_Table_21._Residential_Sec!$E$5:$AJ$5,0))*About!$A$33*About!$B$35</f>
        <v>3466.5841495992872</v>
      </c>
      <c r="L28" s="17">
        <f>INDEX(AEO22_Table_21._Residential_Sec!$E$8:$AJ$93,MATCH($B28,AEO22_Table_21._Residential_Sec!$C$8:$C$93,0),MATCH(L$4,AEO22_Table_21._Residential_Sec!$E$5:$AJ$5,0))*About!$A$33*About!$B$35</f>
        <v>3466.5841495992872</v>
      </c>
      <c r="M28" s="17">
        <f>INDEX(AEO22_Table_21._Residential_Sec!$E$8:$AJ$93,MATCH($B28,AEO22_Table_21._Residential_Sec!$C$8:$C$93,0),MATCH(M$4,AEO22_Table_21._Residential_Sec!$E$5:$AJ$5,0))*About!$A$33*About!$B$35</f>
        <v>3466.5841495992872</v>
      </c>
      <c r="N28" s="17">
        <f>INDEX(AEO22_Table_21._Residential_Sec!$E$8:$AJ$93,MATCH($B28,AEO22_Table_21._Residential_Sec!$C$8:$C$93,0),MATCH(N$4,AEO22_Table_21._Residential_Sec!$E$5:$AJ$5,0))*About!$A$33*About!$B$35</f>
        <v>3466.5841495992872</v>
      </c>
      <c r="O28" s="17">
        <f>INDEX(AEO22_Table_21._Residential_Sec!$E$8:$AJ$93,MATCH($B28,AEO22_Table_21._Residential_Sec!$C$8:$C$93,0),MATCH(O$4,AEO22_Table_21._Residential_Sec!$E$5:$AJ$5,0))*About!$A$33*About!$B$35</f>
        <v>3466.5841495992872</v>
      </c>
      <c r="P28" s="17">
        <f>INDEX(AEO22_Table_21._Residential_Sec!$E$8:$AJ$93,MATCH($B28,AEO22_Table_21._Residential_Sec!$C$8:$C$93,0),MATCH(P$4,AEO22_Table_21._Residential_Sec!$E$5:$AJ$5,0))*About!$A$33*About!$B$35</f>
        <v>3466.5841495992872</v>
      </c>
      <c r="Q28" s="17">
        <f>INDEX(AEO22_Table_21._Residential_Sec!$E$8:$AJ$93,MATCH($B28,AEO22_Table_21._Residential_Sec!$C$8:$C$93,0),MATCH(Q$4,AEO22_Table_21._Residential_Sec!$E$5:$AJ$5,0))*About!$A$33*About!$B$35</f>
        <v>3466.5841495992872</v>
      </c>
      <c r="R28" s="17">
        <f>INDEX(AEO22_Table_21._Residential_Sec!$E$8:$AJ$93,MATCH($B28,AEO22_Table_21._Residential_Sec!$C$8:$C$93,0),MATCH(R$4,AEO22_Table_21._Residential_Sec!$E$5:$AJ$5,0))*About!$A$33*About!$B$35</f>
        <v>3466.7710677568202</v>
      </c>
      <c r="S28" s="17">
        <f>INDEX(AEO22_Table_21._Residential_Sec!$E$8:$AJ$93,MATCH($B28,AEO22_Table_21._Residential_Sec!$C$8:$C$93,0),MATCH(S$4,AEO22_Table_21._Residential_Sec!$E$5:$AJ$5,0))*About!$A$33*About!$B$35</f>
        <v>3467.1449040718853</v>
      </c>
      <c r="T28" s="17">
        <f>INDEX(AEO22_Table_21._Residential_Sec!$E$8:$AJ$93,MATCH($B28,AEO22_Table_21._Residential_Sec!$C$8:$C$93,0),MATCH(T$4,AEO22_Table_21._Residential_Sec!$E$5:$AJ$5,0))*About!$A$33*About!$B$35</f>
        <v>3468.2664130170806</v>
      </c>
      <c r="U28" s="17">
        <f>INDEX(AEO22_Table_21._Residential_Sec!$E$8:$AJ$93,MATCH($B28,AEO22_Table_21._Residential_Sec!$C$8:$C$93,0),MATCH(U$4,AEO22_Table_21._Residential_Sec!$E$5:$AJ$5,0))*About!$A$33*About!$B$35</f>
        <v>3470.5094309074716</v>
      </c>
      <c r="V28" s="17">
        <f>INDEX(AEO22_Table_21._Residential_Sec!$E$8:$AJ$93,MATCH($B28,AEO22_Table_21._Residential_Sec!$C$8:$C$93,0),MATCH(V$4,AEO22_Table_21._Residential_Sec!$E$5:$AJ$5,0))*About!$A$33*About!$B$35</f>
        <v>3474.434712215656</v>
      </c>
      <c r="W28" s="17">
        <f>INDEX(AEO22_Table_21._Residential_Sec!$E$8:$AJ$93,MATCH($B28,AEO22_Table_21._Residential_Sec!$C$8:$C$93,0),MATCH(W$4,AEO22_Table_21._Residential_Sec!$E$5:$AJ$5,0))*About!$A$33*About!$B$35</f>
        <v>3482.2852748320247</v>
      </c>
      <c r="X28" s="17">
        <f>INDEX(AEO22_Table_21._Residential_Sec!$E$8:$AJ$93,MATCH($B28,AEO22_Table_21._Residential_Sec!$C$8:$C$93,0),MATCH(X$4,AEO22_Table_21._Residential_Sec!$E$5:$AJ$5,0))*About!$A$33*About!$B$35</f>
        <v>3496.3041366469679</v>
      </c>
      <c r="Y28" s="17">
        <f>INDEX(AEO22_Table_21._Residential_Sec!$E$8:$AJ$93,MATCH($B28,AEO22_Table_21._Residential_Sec!$C$8:$C$93,0),MATCH(Y$4,AEO22_Table_21._Residential_Sec!$E$5:$AJ$5,0))*About!$A$33*About!$B$35</f>
        <v>3522.6595968590627</v>
      </c>
      <c r="Z28" s="17">
        <f>INDEX(AEO22_Table_21._Residential_Sec!$E$8:$AJ$93,MATCH($B28,AEO22_Table_21._Residential_Sec!$C$8:$C$93,0),MATCH(Z$4,AEO22_Table_21._Residential_Sec!$E$5:$AJ$5,0))*About!$A$33*About!$B$35</f>
        <v>3570.323727029871</v>
      </c>
      <c r="AA28" s="17">
        <f>INDEX(AEO22_Table_21._Residential_Sec!$E$8:$AJ$93,MATCH($B28,AEO22_Table_21._Residential_Sec!$C$8:$C$93,0),MATCH(AA$4,AEO22_Table_21._Residential_Sec!$E$5:$AJ$5,0))*About!$A$33*About!$B$35</f>
        <v>3617.9878572006801</v>
      </c>
      <c r="AB28" s="17">
        <f>INDEX(AEO22_Table_21._Residential_Sec!$E$8:$AJ$93,MATCH($B28,AEO22_Table_21._Residential_Sec!$C$8:$C$93,0),MATCH(AB$4,AEO22_Table_21._Residential_Sec!$E$5:$AJ$5,0))*About!$A$33*About!$B$35</f>
        <v>3665.8389055290213</v>
      </c>
      <c r="AC28" s="17">
        <f>INDEX(AEO22_Table_21._Residential_Sec!$E$8:$AJ$93,MATCH($B28,AEO22_Table_21._Residential_Sec!$C$8:$C$93,0),MATCH(AC$4,AEO22_Table_21._Residential_Sec!$E$5:$AJ$5,0))*About!$A$33*About!$B$35</f>
        <v>3713.6899538573625</v>
      </c>
      <c r="AD28" s="17">
        <f>INDEX(AEO22_Table_21._Residential_Sec!$E$8:$AJ$93,MATCH($B28,AEO22_Table_21._Residential_Sec!$C$8:$C$93,0),MATCH(AD$4,AEO22_Table_21._Residential_Sec!$E$5:$AJ$5,0))*About!$A$33*About!$B$35</f>
        <v>3761.7279203432363</v>
      </c>
      <c r="AE28" s="17">
        <f>INDEX(AEO22_Table_21._Residential_Sec!$E$8:$AJ$93,MATCH($B28,AEO22_Table_21._Residential_Sec!$C$8:$C$93,0),MATCH(AE$4,AEO22_Table_21._Residential_Sec!$E$5:$AJ$5,0))*About!$A$33*About!$B$35</f>
        <v>3809.5789686715775</v>
      </c>
      <c r="AF28" s="17">
        <f>INDEX(AEO22_Table_21._Residential_Sec!$E$8:$AJ$93,MATCH($B28,AEO22_Table_21._Residential_Sec!$C$8:$C$93,0),MATCH(AF$4,AEO22_Table_21._Residential_Sec!$E$5:$AJ$5,0))*About!$A$33*About!$B$35</f>
        <v>3857.6169351574513</v>
      </c>
      <c r="AG28" s="17">
        <f>INDEX(AEO22_Table_21._Residential_Sec!$E$8:$AJ$93,MATCH($B28,AEO22_Table_21._Residential_Sec!$C$8:$C$93,0),MATCH(AG$4,AEO22_Table_21._Residential_Sec!$E$5:$AJ$5,0))*About!$A$33*About!$B$35</f>
        <v>3905.8418198008585</v>
      </c>
      <c r="AH28" s="17">
        <f>INDEX(AEO22_Table_21._Residential_Sec!$E$8:$AJ$93,MATCH($B28,AEO22_Table_21._Residential_Sec!$C$8:$C$93,0),MATCH(AH$4,AEO22_Table_21._Residential_Sec!$E$5:$AJ$5,0))*About!$A$33*About!$B$35</f>
        <v>3953.8797862867323</v>
      </c>
      <c r="AI28" s="17">
        <f>INDEX(AEO22_Table_21._Residential_Sec!$E$8:$AJ$93,MATCH($B28,AEO22_Table_21._Residential_Sec!$C$8:$C$93,0),MATCH(AI$4,AEO22_Table_21._Residential_Sec!$E$5:$AJ$5,0))*About!$A$33*About!$B$35</f>
        <v>4001.9177527726051</v>
      </c>
    </row>
    <row r="29" spans="1:35" x14ac:dyDescent="0.25">
      <c r="A29" t="s">
        <v>554</v>
      </c>
      <c r="B29" s="3" t="s">
        <v>763</v>
      </c>
      <c r="C29" t="s">
        <v>10</v>
      </c>
      <c r="D29" s="17"/>
      <c r="E29" s="17">
        <f>INDEX(AEO21_Table_21._Residential_Sec!$E$8:$AK$93,MATCH($A29,AEO21_Table_21._Residential_Sec!$C$8:$C$93,0),MATCH(E$4,AEO21_Table_21._Residential_Sec!$E$5:$AK$5,0))*About!$A$33*About!$B$35</f>
        <v>5067266.576782967</v>
      </c>
      <c r="F29" s="17">
        <f>INDEX(AEO22_Table_21._Residential_Sec!$E$8:$AJ$93,MATCH($B29,AEO22_Table_21._Residential_Sec!$C$8:$C$93,0),MATCH(F$4,AEO22_Table_21._Residential_Sec!$E$5:$AJ$5,0))*About!$A$33*About!$B$35</f>
        <v>6274537.3110175673</v>
      </c>
      <c r="G29" s="17">
        <f>INDEX(AEO22_Table_21._Residential_Sec!$E$8:$AJ$93,MATCH($B29,AEO22_Table_21._Residential_Sec!$C$8:$C$93,0),MATCH(G$4,AEO22_Table_21._Residential_Sec!$E$5:$AJ$5,0))*About!$A$33*About!$B$35</f>
        <v>6976475.1801991425</v>
      </c>
      <c r="H29" s="17">
        <f>INDEX(AEO22_Table_21._Residential_Sec!$E$8:$AJ$93,MATCH($B29,AEO22_Table_21._Residential_Sec!$C$8:$C$93,0),MATCH(H$4,AEO22_Table_21._Residential_Sec!$E$5:$AJ$5,0))*About!$A$33*About!$B$35</f>
        <v>7678381.4602120938</v>
      </c>
      <c r="I29" s="17">
        <f>INDEX(AEO22_Table_21._Residential_Sec!$E$8:$AJ$93,MATCH($B29,AEO22_Table_21._Residential_Sec!$C$8:$C$93,0),MATCH(I$4,AEO22_Table_21._Residential_Sec!$E$5:$AJ$5,0))*About!$A$33*About!$B$35</f>
        <v>8211140.826519873</v>
      </c>
      <c r="J29" s="17">
        <f>INDEX(AEO22_Table_21._Residential_Sec!$E$8:$AJ$93,MATCH($B29,AEO22_Table_21._Residential_Sec!$C$8:$C$93,0),MATCH(J$4,AEO22_Table_21._Residential_Sec!$E$5:$AJ$5,0))*About!$A$33*About!$B$35</f>
        <v>8717432.7686391957</v>
      </c>
      <c r="K29" s="17">
        <f>INDEX(AEO22_Table_21._Residential_Sec!$E$8:$AJ$93,MATCH($B29,AEO22_Table_21._Residential_Sec!$C$8:$C$93,0),MATCH(K$4,AEO22_Table_21._Residential_Sec!$E$5:$AJ$5,0))*About!$A$33*About!$B$35</f>
        <v>9220364.2961224001</v>
      </c>
      <c r="L29" s="17">
        <f>INDEX(AEO22_Table_21._Residential_Sec!$E$8:$AJ$93,MATCH($B29,AEO22_Table_21._Residential_Sec!$C$8:$C$93,0),MATCH(L$4,AEO22_Table_21._Residential_Sec!$E$5:$AJ$5,0))*About!$A$33*About!$B$35</f>
        <v>9726455.3012223747</v>
      </c>
      <c r="M29" s="17">
        <f>INDEX(AEO22_Table_21._Residential_Sec!$E$8:$AJ$93,MATCH($B29,AEO22_Table_21._Residential_Sec!$C$8:$C$93,0),MATCH(M$4,AEO22_Table_21._Residential_Sec!$E$5:$AJ$5,0))*About!$A$33*About!$B$35</f>
        <v>10253668.618878005</v>
      </c>
      <c r="N29" s="17">
        <f>INDEX(AEO22_Table_21._Residential_Sec!$E$8:$AJ$93,MATCH($B29,AEO22_Table_21._Residential_Sec!$C$8:$C$93,0),MATCH(N$4,AEO22_Table_21._Residential_Sec!$E$5:$AJ$5,0))*About!$A$33*About!$B$35</f>
        <v>10799933.382821986</v>
      </c>
      <c r="O29" s="17">
        <f>INDEX(AEO22_Table_21._Residential_Sec!$E$8:$AJ$93,MATCH($B29,AEO22_Table_21._Residential_Sec!$C$8:$C$93,0),MATCH(O$4,AEO22_Table_21._Residential_Sec!$E$5:$AJ$5,0))*About!$A$33*About!$B$35</f>
        <v>11351032.59799239</v>
      </c>
      <c r="P29" s="17">
        <f>INDEX(AEO22_Table_21._Residential_Sec!$E$8:$AJ$93,MATCH($B29,AEO22_Table_21._Residential_Sec!$C$8:$C$93,0),MATCH(P$4,AEO22_Table_21._Residential_Sec!$E$5:$AJ$5,0))*About!$A$33*About!$B$35</f>
        <v>11928031.566906825</v>
      </c>
      <c r="Q29" s="17">
        <f>INDEX(AEO22_Table_21._Residential_Sec!$E$8:$AJ$93,MATCH($B29,AEO22_Table_21._Residential_Sec!$C$8:$C$93,0),MATCH(Q$4,AEO22_Table_21._Residential_Sec!$E$5:$AJ$5,0))*About!$A$33*About!$B$35</f>
        <v>12522975.987371488</v>
      </c>
      <c r="R29" s="17">
        <f>INDEX(AEO22_Table_21._Residential_Sec!$E$8:$AJ$93,MATCH($B29,AEO22_Table_21._Residential_Sec!$C$8:$C$93,0),MATCH(R$4,AEO22_Table_21._Residential_Sec!$E$5:$AJ$5,0))*About!$A$33*About!$B$35</f>
        <v>13168064.194284791</v>
      </c>
      <c r="S29" s="17">
        <f>INDEX(AEO22_Table_21._Residential_Sec!$E$8:$AJ$93,MATCH($B29,AEO22_Table_21._Residential_Sec!$C$8:$C$93,0),MATCH(S$4,AEO22_Table_21._Residential_Sec!$E$5:$AJ$5,0))*About!$A$33*About!$B$35</f>
        <v>13856440.77730106</v>
      </c>
      <c r="T29" s="17">
        <f>INDEX(AEO22_Table_21._Residential_Sec!$E$8:$AJ$93,MATCH($B29,AEO22_Table_21._Residential_Sec!$C$8:$C$93,0),MATCH(T$4,AEO22_Table_21._Residential_Sec!$E$5:$AJ$5,0))*About!$A$33*About!$B$35</f>
        <v>14542076.392455274</v>
      </c>
      <c r="U29" s="17">
        <f>INDEX(AEO22_Table_21._Residential_Sec!$E$8:$AJ$93,MATCH($B29,AEO22_Table_21._Residential_Sec!$C$8:$C$93,0),MATCH(U$4,AEO22_Table_21._Residential_Sec!$E$5:$AJ$5,0))*About!$A$33*About!$B$35</f>
        <v>15231391.304622358</v>
      </c>
      <c r="V29" s="17">
        <f>INDEX(AEO22_Table_21._Residential_Sec!$E$8:$AJ$93,MATCH($B29,AEO22_Table_21._Residential_Sec!$C$8:$C$93,0),MATCH(V$4,AEO22_Table_21._Residential_Sec!$E$5:$AJ$5,0))*About!$A$33*About!$B$35</f>
        <v>15976628.204241883</v>
      </c>
      <c r="W29" s="17">
        <f>INDEX(AEO22_Table_21._Residential_Sec!$E$8:$AJ$93,MATCH($B29,AEO22_Table_21._Residential_Sec!$C$8:$C$93,0),MATCH(W$4,AEO22_Table_21._Residential_Sec!$E$5:$AJ$5,0))*About!$A$33*About!$B$35</f>
        <v>16717822.064113982</v>
      </c>
      <c r="X29" s="17">
        <f>INDEX(AEO22_Table_21._Residential_Sec!$E$8:$AJ$93,MATCH($B29,AEO22_Table_21._Residential_Sec!$C$8:$C$93,0),MATCH(X$4,AEO22_Table_21._Residential_Sec!$E$5:$AJ$5,0))*About!$A$33*About!$B$35</f>
        <v>17494974.491459563</v>
      </c>
      <c r="Y29" s="17">
        <f>INDEX(AEO22_Table_21._Residential_Sec!$E$8:$AJ$93,MATCH($B29,AEO22_Table_21._Residential_Sec!$C$8:$C$93,0),MATCH(Y$4,AEO22_Table_21._Residential_Sec!$E$5:$AJ$5,0))*About!$A$33*About!$B$35</f>
        <v>18334848.428074151</v>
      </c>
      <c r="Z29" s="17">
        <f>INDEX(AEO22_Table_21._Residential_Sec!$E$8:$AJ$93,MATCH($B29,AEO22_Table_21._Residential_Sec!$C$8:$C$93,0),MATCH(Z$4,AEO22_Table_21._Residential_Sec!$E$5:$AJ$5,0))*About!$A$33*About!$B$35</f>
        <v>19196765.24917024</v>
      </c>
      <c r="AA29" s="17">
        <f>INDEX(AEO22_Table_21._Residential_Sec!$E$8:$AJ$93,MATCH($B29,AEO22_Table_21._Residential_Sec!$C$8:$C$93,0),MATCH(AA$4,AEO22_Table_21._Residential_Sec!$E$5:$AJ$5,0))*About!$A$33*About!$B$35</f>
        <v>20132632.314012788</v>
      </c>
      <c r="AB29" s="17">
        <f>INDEX(AEO22_Table_21._Residential_Sec!$E$8:$AJ$93,MATCH($B29,AEO22_Table_21._Residential_Sec!$C$8:$C$93,0),MATCH(AB$4,AEO22_Table_21._Residential_Sec!$E$5:$AJ$5,0))*About!$A$33*About!$B$35</f>
        <v>21113687.404193316</v>
      </c>
      <c r="AC29" s="17">
        <f>INDEX(AEO22_Table_21._Residential_Sec!$E$8:$AJ$93,MATCH($B29,AEO22_Table_21._Residential_Sec!$C$8:$C$93,0),MATCH(AC$4,AEO22_Table_21._Residential_Sec!$E$5:$AJ$5,0))*About!$A$33*About!$B$35</f>
        <v>22108643.784667693</v>
      </c>
      <c r="AD29" s="17">
        <f>INDEX(AEO22_Table_21._Residential_Sec!$E$8:$AJ$93,MATCH($B29,AEO22_Table_21._Residential_Sec!$C$8:$C$93,0),MATCH(AD$4,AEO22_Table_21._Residential_Sec!$E$5:$AJ$5,0))*About!$A$33*About!$B$35</f>
        <v>23166872.148385007</v>
      </c>
      <c r="AE29" s="17">
        <f>INDEX(AEO22_Table_21._Residential_Sec!$E$8:$AJ$93,MATCH($B29,AEO22_Table_21._Residential_Sec!$C$8:$C$93,0),MATCH(AE$4,AEO22_Table_21._Residential_Sec!$E$5:$AJ$5,0))*About!$A$33*About!$B$35</f>
        <v>24259898.130899377</v>
      </c>
      <c r="AF29" s="17">
        <f>INDEX(AEO22_Table_21._Residential_Sec!$E$8:$AJ$93,MATCH($B29,AEO22_Table_21._Residential_Sec!$C$8:$C$93,0),MATCH(AF$4,AEO22_Table_21._Residential_Sec!$E$5:$AJ$5,0))*About!$A$33*About!$B$35</f>
        <v>25409064.421274185</v>
      </c>
      <c r="AG29" s="17">
        <f>INDEX(AEO22_Table_21._Residential_Sec!$E$8:$AJ$93,MATCH($B29,AEO22_Table_21._Residential_Sec!$C$8:$C$93,0),MATCH(AG$4,AEO22_Table_21._Residential_Sec!$E$5:$AJ$5,0))*About!$A$33*About!$B$35</f>
        <v>26614275.317412775</v>
      </c>
      <c r="AH29" s="17">
        <f>INDEX(AEO22_Table_21._Residential_Sec!$E$8:$AJ$93,MATCH($B29,AEO22_Table_21._Residential_Sec!$C$8:$C$93,0),MATCH(AH$4,AEO22_Table_21._Residential_Sec!$E$5:$AJ$5,0))*About!$A$33*About!$B$35</f>
        <v>27876463.354003076</v>
      </c>
      <c r="AI29" s="17">
        <f>INDEX(AEO22_Table_21._Residential_Sec!$E$8:$AJ$93,MATCH($B29,AEO22_Table_21._Residential_Sec!$C$8:$C$93,0),MATCH(AI$4,AEO22_Table_21._Residential_Sec!$E$5:$AJ$5,0))*About!$A$33*About!$B$35</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57</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60</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158</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159</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160</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175</v>
      </c>
    </row>
    <row r="41" spans="1:35" x14ac:dyDescent="0.25">
      <c r="B41" s="1" t="s">
        <v>168</v>
      </c>
    </row>
    <row r="42" spans="1:35" x14ac:dyDescent="0.25">
      <c r="C42" s="1" t="s">
        <v>161</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58</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548</v>
      </c>
      <c r="B44" s="3" t="s">
        <v>753</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550</v>
      </c>
      <c r="B47" s="3" t="s">
        <v>757</v>
      </c>
      <c r="C47" t="s">
        <v>59</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549</v>
      </c>
      <c r="B48" s="3" t="s">
        <v>755</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57</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60</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158</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159</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160</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169</v>
      </c>
    </row>
    <row r="61" spans="1:35" x14ac:dyDescent="0.25">
      <c r="C61" s="1" t="s">
        <v>161</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58</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548</v>
      </c>
      <c r="B63" s="3" t="s">
        <v>753</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550</v>
      </c>
      <c r="B66" s="3" t="s">
        <v>757</v>
      </c>
      <c r="C66" t="s">
        <v>59</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549</v>
      </c>
      <c r="B67" s="3" t="s">
        <v>755</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57</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60</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158</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159</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160</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172</v>
      </c>
    </row>
    <row r="80" spans="1:35" ht="18.75" x14ac:dyDescent="0.3">
      <c r="A80" s="15"/>
      <c r="B80" s="18" t="s">
        <v>175</v>
      </c>
    </row>
    <row r="81" spans="1:56" x14ac:dyDescent="0.25">
      <c r="B81" s="1" t="s">
        <v>170</v>
      </c>
      <c r="F81" s="20" t="s">
        <v>176</v>
      </c>
    </row>
    <row r="82" spans="1:56" x14ac:dyDescent="0.25">
      <c r="C82" s="1" t="s">
        <v>161</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58</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58</v>
      </c>
      <c r="AX83" s="10">
        <v>0</v>
      </c>
      <c r="AY83" s="10">
        <v>0</v>
      </c>
      <c r="AZ83" s="10">
        <v>0</v>
      </c>
      <c r="BA83" s="10">
        <v>0</v>
      </c>
      <c r="BB83" s="10">
        <v>0</v>
      </c>
      <c r="BC83" s="10">
        <v>0</v>
      </c>
      <c r="BD83" s="10">
        <v>0</v>
      </c>
    </row>
    <row r="84" spans="1:56" x14ac:dyDescent="0.25">
      <c r="A84" t="s">
        <v>435</v>
      </c>
      <c r="B84" s="3" t="s">
        <v>859</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439</v>
      </c>
      <c r="B87" s="3" t="s">
        <v>863</v>
      </c>
      <c r="C87" t="s">
        <v>59</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59</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437</v>
      </c>
      <c r="B88" s="3" t="s">
        <v>861</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433</v>
      </c>
      <c r="B92" s="3" t="s">
        <v>857</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57</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57</v>
      </c>
      <c r="AX94" s="10">
        <v>0</v>
      </c>
      <c r="AY94" s="10">
        <v>0</v>
      </c>
      <c r="AZ94" s="10">
        <v>0</v>
      </c>
      <c r="BA94" s="10">
        <v>0</v>
      </c>
      <c r="BB94" s="10">
        <v>0</v>
      </c>
      <c r="BC94" s="10">
        <v>0</v>
      </c>
      <c r="BD94" s="10">
        <v>0</v>
      </c>
    </row>
    <row r="95" spans="1:56" x14ac:dyDescent="0.25">
      <c r="C95" t="s">
        <v>60</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60</v>
      </c>
      <c r="AX95" s="10">
        <v>0</v>
      </c>
      <c r="AY95" s="10">
        <v>0</v>
      </c>
      <c r="AZ95" s="10">
        <v>0</v>
      </c>
      <c r="BA95" s="10">
        <v>0</v>
      </c>
      <c r="BB95" s="10">
        <v>0</v>
      </c>
      <c r="BC95" s="10">
        <v>0</v>
      </c>
      <c r="BD95" s="10">
        <v>0</v>
      </c>
    </row>
    <row r="96" spans="1:56" x14ac:dyDescent="0.25">
      <c r="C96" t="s">
        <v>158</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158</v>
      </c>
      <c r="AX96" s="10">
        <v>0</v>
      </c>
      <c r="AY96" s="10">
        <v>0</v>
      </c>
      <c r="AZ96" s="10">
        <v>0</v>
      </c>
      <c r="BA96" s="10">
        <v>0</v>
      </c>
      <c r="BB96" s="10">
        <v>0</v>
      </c>
      <c r="BC96" s="10">
        <v>0</v>
      </c>
      <c r="BD96" s="10">
        <v>0</v>
      </c>
    </row>
    <row r="97" spans="1:56" x14ac:dyDescent="0.25">
      <c r="C97" t="s">
        <v>159</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159</v>
      </c>
      <c r="AX97" s="10">
        <v>0</v>
      </c>
      <c r="AY97" s="10">
        <v>0</v>
      </c>
      <c r="AZ97" s="10">
        <v>0</v>
      </c>
      <c r="BA97" s="10">
        <v>0</v>
      </c>
      <c r="BB97" s="10">
        <v>0</v>
      </c>
      <c r="BC97" s="10">
        <v>0</v>
      </c>
      <c r="BD97" s="10">
        <v>0</v>
      </c>
    </row>
    <row r="98" spans="1:56" x14ac:dyDescent="0.25">
      <c r="C98" t="s">
        <v>160</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160</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174</v>
      </c>
    </row>
    <row r="101" spans="1:56" x14ac:dyDescent="0.25">
      <c r="B101" s="1" t="s">
        <v>167</v>
      </c>
      <c r="F101" s="20" t="s">
        <v>176</v>
      </c>
    </row>
    <row r="102" spans="1:56" x14ac:dyDescent="0.25">
      <c r="C102" s="1" t="s">
        <v>162</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58</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58</v>
      </c>
      <c r="AX103" s="10">
        <v>0</v>
      </c>
      <c r="AY103" s="10">
        <v>1</v>
      </c>
      <c r="AZ103" s="10">
        <v>2</v>
      </c>
      <c r="BA103" s="10">
        <v>3</v>
      </c>
      <c r="BB103" s="10">
        <v>4</v>
      </c>
      <c r="BC103" s="10">
        <v>5</v>
      </c>
      <c r="BD103" s="10">
        <v>6</v>
      </c>
    </row>
    <row r="104" spans="1:56" x14ac:dyDescent="0.25">
      <c r="A104" t="s">
        <v>448</v>
      </c>
      <c r="B104" s="3" t="s">
        <v>871</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452</v>
      </c>
      <c r="B107" s="3" t="s">
        <v>875</v>
      </c>
      <c r="C107" t="s">
        <v>59</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59</v>
      </c>
      <c r="AX107" s="17">
        <f>E107</f>
        <v>755308</v>
      </c>
      <c r="AY107" s="17">
        <f>J107</f>
        <v>763034</v>
      </c>
      <c r="AZ107" s="17">
        <f>O107</f>
        <v>768833</v>
      </c>
      <c r="BA107" s="17">
        <f>T107</f>
        <v>775961</v>
      </c>
      <c r="BB107" s="17">
        <f>Y107</f>
        <v>779108</v>
      </c>
      <c r="BC107" s="17">
        <f>AD107</f>
        <v>784248</v>
      </c>
      <c r="BD107" s="17">
        <f>AI107</f>
        <v>784516</v>
      </c>
    </row>
    <row r="108" spans="1:56" x14ac:dyDescent="0.25">
      <c r="A108" t="s">
        <v>450</v>
      </c>
      <c r="B108" s="3" t="s">
        <v>873</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446</v>
      </c>
      <c r="B112" s="3" t="s">
        <v>869</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57</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57</v>
      </c>
      <c r="AX114" s="10">
        <v>0</v>
      </c>
      <c r="AY114" s="10">
        <v>0</v>
      </c>
      <c r="AZ114" s="10">
        <v>0</v>
      </c>
      <c r="BA114" s="10">
        <v>0</v>
      </c>
      <c r="BB114" s="10">
        <v>0</v>
      </c>
      <c r="BC114" s="10">
        <v>0</v>
      </c>
      <c r="BD114" s="10">
        <v>0</v>
      </c>
    </row>
    <row r="115" spans="1:56" x14ac:dyDescent="0.25">
      <c r="C115" t="s">
        <v>60</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60</v>
      </c>
      <c r="AX115" s="10">
        <v>0</v>
      </c>
      <c r="AY115" s="10">
        <v>0</v>
      </c>
      <c r="AZ115" s="10">
        <v>0</v>
      </c>
      <c r="BA115" s="10">
        <v>0</v>
      </c>
      <c r="BB115" s="10">
        <v>0</v>
      </c>
      <c r="BC115" s="10">
        <v>0</v>
      </c>
      <c r="BD115" s="10">
        <v>0</v>
      </c>
    </row>
    <row r="116" spans="1:56" x14ac:dyDescent="0.25">
      <c r="C116" t="s">
        <v>158</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158</v>
      </c>
      <c r="AX116" s="10">
        <v>0</v>
      </c>
      <c r="AY116" s="10">
        <v>0</v>
      </c>
      <c r="AZ116" s="10">
        <v>0</v>
      </c>
      <c r="BA116" s="10">
        <v>0</v>
      </c>
      <c r="BB116" s="10">
        <v>0</v>
      </c>
      <c r="BC116" s="10">
        <v>0</v>
      </c>
      <c r="BD116" s="10">
        <v>0</v>
      </c>
    </row>
    <row r="117" spans="1:56" x14ac:dyDescent="0.25">
      <c r="C117" t="s">
        <v>159</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159</v>
      </c>
      <c r="AX117" s="10">
        <v>0</v>
      </c>
      <c r="AY117" s="10">
        <v>0</v>
      </c>
      <c r="AZ117" s="10">
        <v>0</v>
      </c>
      <c r="BA117" s="10">
        <v>0</v>
      </c>
      <c r="BB117" s="10">
        <v>0</v>
      </c>
      <c r="BC117" s="10">
        <v>0</v>
      </c>
      <c r="BD117" s="10">
        <v>0</v>
      </c>
    </row>
    <row r="118" spans="1:56" x14ac:dyDescent="0.25">
      <c r="C118" t="s">
        <v>160</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160</v>
      </c>
      <c r="AX118" s="10">
        <v>0</v>
      </c>
      <c r="AY118" s="10">
        <v>0</v>
      </c>
      <c r="AZ118" s="10">
        <v>0</v>
      </c>
      <c r="BA118" s="10">
        <v>0</v>
      </c>
      <c r="BB118" s="10">
        <v>0</v>
      </c>
      <c r="BC118" s="10">
        <v>0</v>
      </c>
      <c r="BD118" s="10">
        <v>0</v>
      </c>
    </row>
    <row r="121" spans="1:56" x14ac:dyDescent="0.25">
      <c r="A121" t="s">
        <v>929</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25"/>
  <sheetViews>
    <sheetView workbookViewId="0">
      <selection activeCell="D8" sqref="D8"/>
    </sheetView>
  </sheetViews>
  <sheetFormatPr defaultRowHeight="15" x14ac:dyDescent="0.25"/>
  <cols>
    <col min="1" max="1" width="23.42578125" customWidth="1"/>
    <col min="2" max="2" width="10.28515625" bestFit="1" customWidth="1"/>
    <col min="3" max="31" width="9.5703125" bestFit="1" customWidth="1"/>
  </cols>
  <sheetData>
    <row r="1" spans="1:31" x14ac:dyDescent="0.25">
      <c r="A1" t="s">
        <v>161</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58</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10">
        <v>0</v>
      </c>
      <c r="AE2" s="10">
        <v>0</v>
      </c>
    </row>
    <row r="3" spans="1:31" x14ac:dyDescent="0.25">
      <c r="A3" t="s">
        <v>935</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row>
    <row r="4" spans="1:31" x14ac:dyDescent="0.25">
      <c r="A4" t="s">
        <v>936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row>
    <row r="5" spans="1:31" x14ac:dyDescent="0.25">
      <c r="A5" t="s">
        <v>8</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row>
    <row r="6" spans="1:31" x14ac:dyDescent="0.25">
      <c r="A6" t="s">
        <v>9</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row>
    <row r="7" spans="1:31" x14ac:dyDescent="0.25">
      <c r="A7" t="s">
        <v>59</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row>
    <row r="8" spans="1:31" s="52" customFormat="1" x14ac:dyDescent="0.25">
      <c r="A8" t="s">
        <v>10</v>
      </c>
      <c r="B8" s="10">
        <v>0</v>
      </c>
      <c r="C8" s="10">
        <v>0</v>
      </c>
      <c r="D8">
        <f>-'Inflation Reduction Act'!B49</f>
        <v>-2739.9231927467013</v>
      </c>
      <c r="E8">
        <f>-'Inflation Reduction Act'!C49</f>
        <v>-2739.9231927467013</v>
      </c>
      <c r="F8">
        <f>-'Inflation Reduction Act'!D49</f>
        <v>-2739.9231927467013</v>
      </c>
      <c r="G8">
        <f>-'Inflation Reduction Act'!E49</f>
        <v>-2739.9231927467013</v>
      </c>
      <c r="H8">
        <f>-'Inflation Reduction Act'!F49</f>
        <v>-2739.9231927467013</v>
      </c>
      <c r="I8">
        <f>-'Inflation Reduction Act'!G49</f>
        <v>-2739.9231927467013</v>
      </c>
      <c r="J8">
        <f>-'Inflation Reduction Act'!H49</f>
        <v>-2739.9231927467013</v>
      </c>
      <c r="K8">
        <f>-'Inflation Reduction Act'!I49</f>
        <v>-2739.9231927467013</v>
      </c>
      <c r="L8">
        <f>-'Inflation Reduction Act'!J49</f>
        <v>-2739.9231927467013</v>
      </c>
      <c r="M8">
        <f>-'Inflation Reduction Act'!K49</f>
        <v>-2739.9231927467013</v>
      </c>
      <c r="N8">
        <f>-'Inflation Reduction Act'!L49</f>
        <v>-1926.8413502792844</v>
      </c>
      <c r="O8">
        <f>-'Inflation Reduction Act'!M49</f>
        <v>-1926.8413502792844</v>
      </c>
      <c r="P8">
        <f>-'Inflation Reduction Act'!N49</f>
        <v>-1926.8413502792844</v>
      </c>
      <c r="Q8">
        <f>-'Inflation Reduction Act'!O49</f>
        <v>-1926.8413502792844</v>
      </c>
      <c r="R8">
        <f>-'Inflation Reduction Act'!P49</f>
        <v>-1560.9545211689467</v>
      </c>
      <c r="S8">
        <f>-'Inflation Reduction Act'!Q49</f>
        <v>-1195.0676920586091</v>
      </c>
      <c r="T8">
        <f>-'Inflation Reduction Act'!R49</f>
        <v>-463.29403383793402</v>
      </c>
      <c r="U8">
        <f>-'Inflation Reduction Act'!S49</f>
        <v>-463.29403383793402</v>
      </c>
      <c r="V8">
        <f>-'Inflation Reduction Act'!T49</f>
        <v>-463.29403383793402</v>
      </c>
      <c r="W8">
        <f>-'Inflation Reduction Act'!U49</f>
        <v>-463.29403383793402</v>
      </c>
      <c r="X8">
        <f>-'Inflation Reduction Act'!V49</f>
        <v>-463.29403383793402</v>
      </c>
      <c r="Y8">
        <f>-'Inflation Reduction Act'!W49</f>
        <v>-463.29403383793402</v>
      </c>
      <c r="Z8">
        <f>-'Inflation Reduction Act'!X49</f>
        <v>-463.29403383793402</v>
      </c>
      <c r="AA8">
        <f>-'Inflation Reduction Act'!Y49</f>
        <v>-463.29403383793402</v>
      </c>
      <c r="AB8">
        <f>-'Inflation Reduction Act'!Z49</f>
        <v>-463.29403383793402</v>
      </c>
      <c r="AC8">
        <f>-'Inflation Reduction Act'!AA49</f>
        <v>-463.29403383793402</v>
      </c>
      <c r="AD8">
        <f>-'Inflation Reduction Act'!AB49</f>
        <v>-463.29403383793402</v>
      </c>
      <c r="AE8">
        <f>-'Inflation Reduction Act'!AC49</f>
        <v>-463.29403383793402</v>
      </c>
    </row>
    <row r="9" spans="1:31" x14ac:dyDescent="0.25">
      <c r="A9" t="s">
        <v>11</v>
      </c>
      <c r="B9" s="10">
        <v>0</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row>
    <row r="10" spans="1:31" x14ac:dyDescent="0.25">
      <c r="A10" t="s">
        <v>12</v>
      </c>
      <c r="B10" s="10">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row>
    <row r="11" spans="1:31" x14ac:dyDescent="0.25">
      <c r="A11" t="s">
        <v>13</v>
      </c>
      <c r="B11" s="10">
        <v>0</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row>
    <row r="12" spans="1:31" x14ac:dyDescent="0.25">
      <c r="A12" t="s">
        <v>14</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row>
    <row r="13" spans="1:31" x14ac:dyDescent="0.25">
      <c r="A13" t="s">
        <v>15</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row>
    <row r="14" spans="1:31" x14ac:dyDescent="0.25">
      <c r="A14" t="s">
        <v>57</v>
      </c>
      <c r="B14" s="10">
        <v>0</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row>
    <row r="15" spans="1:31" x14ac:dyDescent="0.25">
      <c r="A15" t="s">
        <v>60</v>
      </c>
      <c r="B15" s="10">
        <v>0</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row>
    <row r="16" spans="1:31" x14ac:dyDescent="0.25">
      <c r="A16" t="s">
        <v>158</v>
      </c>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row>
    <row r="17" spans="1:31" x14ac:dyDescent="0.25">
      <c r="A17" t="s">
        <v>159</v>
      </c>
      <c r="B17" s="10">
        <v>0</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row>
    <row r="18" spans="1:31" x14ac:dyDescent="0.25">
      <c r="A18" t="s">
        <v>160</v>
      </c>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row>
    <row r="19" spans="1:31" x14ac:dyDescent="0.25">
      <c r="A19" s="53" t="s">
        <v>937</v>
      </c>
      <c r="B19" s="10">
        <v>0</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row>
    <row r="20" spans="1:31" x14ac:dyDescent="0.25">
      <c r="A20" s="53" t="s">
        <v>938</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row>
    <row r="21" spans="1:31" x14ac:dyDescent="0.25">
      <c r="A21" s="53" t="s">
        <v>939</v>
      </c>
      <c r="B21" s="10">
        <v>0</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c r="AD21" s="10">
        <v>0</v>
      </c>
      <c r="AE21" s="10">
        <v>0</v>
      </c>
    </row>
    <row r="22" spans="1:31" x14ac:dyDescent="0.25">
      <c r="A22" s="53" t="s">
        <v>940</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0">
        <v>0</v>
      </c>
      <c r="AE22" s="10">
        <v>0</v>
      </c>
    </row>
    <row r="23" spans="1:31" x14ac:dyDescent="0.25">
      <c r="A23" s="53" t="s">
        <v>941</v>
      </c>
      <c r="B23" s="10">
        <v>0</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row>
    <row r="24" spans="1:31" x14ac:dyDescent="0.25">
      <c r="A24" s="54" t="s">
        <v>942</v>
      </c>
      <c r="B24" s="10">
        <v>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row>
    <row r="25" spans="1:31" x14ac:dyDescent="0.25">
      <c r="A25" s="54" t="s">
        <v>943</v>
      </c>
      <c r="B25" s="10">
        <v>0</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CiDESCTY-urban-residential</vt:lpstr>
      <vt:lpstr>CiDESCTY-rural-residential</vt:lpstr>
      <vt:lpstr>CiDESCTY-commercial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2025-01-17T18:26:25Z</dcterms:modified>
</cp:coreProperties>
</file>