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83926613-998A-48A8-9AF7-BEC6011C53B0}" xr6:coauthVersionLast="47" xr6:coauthVersionMax="47" xr10:uidLastSave="{00000000-0000-0000-0000-000000000000}"/>
  <bookViews>
    <workbookView xWindow="-28920" yWindow="-120" windowWidth="29040" windowHeight="1764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<sst xmlns="http://schemas.openxmlformats.org/spreadsheetml/2006/main" count="16569" uniqueCount="3750">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</sst>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3487</v>
      </c>
      <c r="K4" s="55" t="s">
        <v>2388</v>
      </c>
      <c r="L4" s="2" t="s">
        <v>2387</v>
      </c>
    </row>
    <row r="5" spans="1:14" ht="60" x14ac:dyDescent="0.2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25">
      <c r="A6" s="2" t="s">
        <v>4</v>
      </c>
      <c r="B6" s="2" t="s">
        <v>3493</v>
      </c>
      <c r="C6" s="1" t="s">
        <v>3494</v>
      </c>
      <c r="D6" s="2" t="s">
        <v>2458</v>
      </c>
      <c r="E6" s="1" t="s">
        <v>3497</v>
      </c>
      <c r="F6" s="52">
        <v>0</v>
      </c>
      <c r="G6" s="52">
        <v>1</v>
      </c>
      <c r="H6" s="52">
        <v>0.02</v>
      </c>
      <c r="I6" s="47" t="s">
        <v>2453</v>
      </c>
      <c r="J6" s="47" t="s">
        <v>3495</v>
      </c>
      <c r="K6" s="55"/>
      <c r="L6" s="55" t="s">
        <v>2699</v>
      </c>
      <c r="M6" s="214" t="s">
        <v>2457</v>
      </c>
    </row>
    <row r="7" spans="1:14" ht="90.95" customHeight="1" x14ac:dyDescent="0.2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0.95" customHeight="1" x14ac:dyDescent="0.2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3741</v>
      </c>
      <c r="C12" s="1" t="s">
        <v>3742</v>
      </c>
      <c r="D12" s="2" t="s">
        <v>465</v>
      </c>
      <c r="E12" s="1" t="s">
        <v>3743</v>
      </c>
      <c r="F12" s="383">
        <v>0</v>
      </c>
      <c r="G12" s="383">
        <v>1</v>
      </c>
      <c r="H12" s="383">
        <v>1</v>
      </c>
      <c r="I12" s="47" t="s">
        <v>29</v>
      </c>
      <c r="J12" s="47" t="s">
        <v>3744</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25">
      <c r="A14" s="2" t="s">
        <v>4</v>
      </c>
      <c r="B14" s="2" t="s">
        <v>3459</v>
      </c>
      <c r="C14" s="1" t="s">
        <v>3460</v>
      </c>
      <c r="D14" s="2" t="s">
        <v>3461</v>
      </c>
      <c r="E14" s="1" t="s">
        <v>3462</v>
      </c>
      <c r="F14" s="384">
        <v>0</v>
      </c>
      <c r="G14" s="384">
        <v>50</v>
      </c>
      <c r="H14" s="384">
        <v>1</v>
      </c>
      <c r="I14" s="47" t="s">
        <v>3669</v>
      </c>
      <c r="J14" s="47" t="s">
        <v>3464</v>
      </c>
      <c r="K14" s="55" t="s">
        <v>463</v>
      </c>
      <c r="L14" s="55" t="s">
        <v>464</v>
      </c>
      <c r="M14" s="215" t="s">
        <v>3197</v>
      </c>
    </row>
    <row r="15" spans="1:14" ht="45" x14ac:dyDescent="0.25">
      <c r="A15" s="2" t="s">
        <v>4</v>
      </c>
      <c r="B15" s="2" t="s">
        <v>3465</v>
      </c>
      <c r="C15" s="1" t="s">
        <v>3466</v>
      </c>
      <c r="D15" s="2" t="s">
        <v>3461</v>
      </c>
      <c r="E15" s="1" t="s">
        <v>3463</v>
      </c>
      <c r="F15" s="383">
        <v>0</v>
      </c>
      <c r="G15" s="383">
        <v>1</v>
      </c>
      <c r="H15" s="383">
        <v>1</v>
      </c>
      <c r="I15" s="47" t="s">
        <v>29</v>
      </c>
      <c r="J15" s="47" t="s">
        <v>3464</v>
      </c>
      <c r="K15" s="55"/>
      <c r="L15" s="55"/>
      <c r="M15" s="215"/>
    </row>
    <row r="16" spans="1:14" ht="45" x14ac:dyDescent="0.25">
      <c r="A16" s="2" t="s">
        <v>4</v>
      </c>
      <c r="B16" s="2" t="s">
        <v>3665</v>
      </c>
      <c r="C16" s="1" t="s">
        <v>3666</v>
      </c>
      <c r="D16" s="2" t="s">
        <v>3667</v>
      </c>
      <c r="E16" s="1" t="s">
        <v>3668</v>
      </c>
      <c r="F16" s="383">
        <v>0</v>
      </c>
      <c r="G16" s="383">
        <v>50</v>
      </c>
      <c r="H16" s="383">
        <v>1</v>
      </c>
      <c r="I16" s="47" t="s">
        <v>3749</v>
      </c>
      <c r="J16" s="47" t="s">
        <v>3670</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3578</v>
      </c>
      <c r="C27" s="1" t="s">
        <v>3579</v>
      </c>
      <c r="D27" s="171"/>
      <c r="E27" s="171"/>
      <c r="F27" s="2">
        <v>0</v>
      </c>
      <c r="G27" s="2">
        <v>1</v>
      </c>
      <c r="H27" s="2">
        <v>1</v>
      </c>
      <c r="I27" s="6" t="s">
        <v>29</v>
      </c>
      <c r="J27" s="47" t="s">
        <v>3580</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3515</v>
      </c>
      <c r="C31" s="1" t="s">
        <v>3516</v>
      </c>
      <c r="D31" s="1" t="s">
        <v>3517</v>
      </c>
      <c r="E31" s="1" t="s">
        <v>3687</v>
      </c>
      <c r="F31" s="2">
        <v>0</v>
      </c>
      <c r="G31" s="2">
        <v>100</v>
      </c>
      <c r="H31" s="2">
        <v>1</v>
      </c>
      <c r="I31" s="2" t="s">
        <v>3518</v>
      </c>
      <c r="J31" s="47" t="s">
        <v>3519</v>
      </c>
      <c r="K31" s="47"/>
      <c r="L31" s="6"/>
      <c r="M31" s="386" t="s">
        <v>3520</v>
      </c>
    </row>
    <row r="32" spans="1:14" ht="75" x14ac:dyDescent="0.25">
      <c r="A32" s="1" t="s">
        <v>8</v>
      </c>
      <c r="B32" s="1" t="s">
        <v>17</v>
      </c>
      <c r="C32" s="1" t="s">
        <v>27</v>
      </c>
      <c r="D32" s="1" t="s">
        <v>17</v>
      </c>
      <c r="E32" s="1" t="s">
        <v>2286</v>
      </c>
      <c r="F32" s="50">
        <v>0</v>
      </c>
      <c r="G32" s="51">
        <v>1</v>
      </c>
      <c r="H32" s="51">
        <v>0.01</v>
      </c>
      <c r="I32" s="47" t="s">
        <v>33</v>
      </c>
      <c r="J32" s="47" t="s">
        <v>3657</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3207</v>
      </c>
    </row>
    <row r="35" spans="1:14" ht="75" x14ac:dyDescent="0.25">
      <c r="A35" s="1" t="s">
        <v>8</v>
      </c>
      <c r="B35" s="1" t="s">
        <v>59</v>
      </c>
      <c r="C35" s="1" t="s">
        <v>130</v>
      </c>
      <c r="D35" s="1" t="s">
        <v>59</v>
      </c>
      <c r="E35" s="171"/>
      <c r="F35" s="1">
        <v>0</v>
      </c>
      <c r="G35" s="1">
        <v>1</v>
      </c>
      <c r="H35" s="1">
        <v>1</v>
      </c>
      <c r="I35" s="47" t="s">
        <v>29</v>
      </c>
      <c r="J35" s="227" t="s">
        <v>3454</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5" x14ac:dyDescent="0.25">
      <c r="A38" s="2" t="s">
        <v>8</v>
      </c>
      <c r="B38" s="49" t="s">
        <v>2324</v>
      </c>
      <c r="C38" s="1" t="s">
        <v>2325</v>
      </c>
      <c r="D38" s="49" t="s">
        <v>2324</v>
      </c>
      <c r="E38" s="2" t="s">
        <v>2326</v>
      </c>
      <c r="F38" s="53">
        <v>0</v>
      </c>
      <c r="G38" s="53">
        <v>0.9</v>
      </c>
      <c r="H38" s="53">
        <v>0.01</v>
      </c>
      <c r="I38" s="6" t="s">
        <v>2327</v>
      </c>
      <c r="J38" s="47" t="s">
        <v>3208</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95" x14ac:dyDescent="0.2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90" x14ac:dyDescent="0.25">
      <c r="A42" s="1" t="s">
        <v>8</v>
      </c>
      <c r="B42" s="1" t="s">
        <v>3608</v>
      </c>
      <c r="C42" s="1" t="s">
        <v>3609</v>
      </c>
      <c r="D42" s="1" t="s">
        <v>3610</v>
      </c>
      <c r="E42" s="1" t="s">
        <v>3611</v>
      </c>
      <c r="F42" s="50">
        <v>0</v>
      </c>
      <c r="G42" s="51">
        <v>1</v>
      </c>
      <c r="H42" s="51">
        <v>0.01</v>
      </c>
      <c r="I42" s="2" t="s">
        <v>3612</v>
      </c>
      <c r="J42" s="47" t="s">
        <v>3613</v>
      </c>
      <c r="K42" s="47"/>
      <c r="L42" s="6"/>
      <c r="M42" s="216"/>
    </row>
    <row r="43" spans="1:14" ht="60" x14ac:dyDescent="0.25">
      <c r="A43" s="1" t="s">
        <v>8</v>
      </c>
      <c r="B43" s="1" t="s">
        <v>3673</v>
      </c>
      <c r="C43" s="1" t="s">
        <v>3671</v>
      </c>
      <c r="D43" s="1" t="s">
        <v>3672</v>
      </c>
      <c r="E43" s="1" t="s">
        <v>3676</v>
      </c>
      <c r="F43" s="406">
        <v>0</v>
      </c>
      <c r="G43" s="1">
        <v>100</v>
      </c>
      <c r="H43" s="1">
        <v>5</v>
      </c>
      <c r="I43" s="2" t="s">
        <v>3681</v>
      </c>
      <c r="J43" s="47" t="s">
        <v>3678</v>
      </c>
      <c r="K43" s="47"/>
      <c r="L43" s="6"/>
      <c r="M43" s="216"/>
    </row>
    <row r="44" spans="1:14" ht="60" x14ac:dyDescent="0.25">
      <c r="A44" s="1" t="s">
        <v>8</v>
      </c>
      <c r="B44" s="1" t="s">
        <v>3674</v>
      </c>
      <c r="C44" s="1" t="s">
        <v>3675</v>
      </c>
      <c r="D44" s="1" t="s">
        <v>3672</v>
      </c>
      <c r="E44" s="1" t="s">
        <v>3677</v>
      </c>
      <c r="F44" s="50">
        <v>0</v>
      </c>
      <c r="G44" s="51">
        <v>1</v>
      </c>
      <c r="H44" s="51">
        <v>0.01</v>
      </c>
      <c r="I44" s="2" t="s">
        <v>3680</v>
      </c>
      <c r="J44" s="47" t="s">
        <v>3679</v>
      </c>
      <c r="K44" s="47"/>
      <c r="L44" s="6"/>
      <c r="M44" s="216"/>
    </row>
    <row r="45" spans="1:14" ht="30" x14ac:dyDescent="0.25">
      <c r="A45" s="1" t="s">
        <v>8</v>
      </c>
      <c r="B45" s="1" t="s">
        <v>3682</v>
      </c>
      <c r="C45" s="1" t="s">
        <v>3683</v>
      </c>
      <c r="D45" s="1" t="s">
        <v>3682</v>
      </c>
      <c r="E45" s="1" t="s">
        <v>3684</v>
      </c>
      <c r="F45" s="406">
        <v>0</v>
      </c>
      <c r="G45" s="1">
        <v>100</v>
      </c>
      <c r="H45" s="1">
        <v>5</v>
      </c>
      <c r="I45" s="2" t="s">
        <v>3685</v>
      </c>
      <c r="J45" s="47" t="s">
        <v>3686</v>
      </c>
      <c r="K45" s="47"/>
      <c r="L45" s="6"/>
      <c r="M45" s="216"/>
    </row>
    <row r="46" spans="1:14" ht="105" x14ac:dyDescent="0.25">
      <c r="A46" s="1" t="s">
        <v>9</v>
      </c>
      <c r="B46" s="1" t="s">
        <v>3240</v>
      </c>
      <c r="C46" s="1" t="s">
        <v>3193</v>
      </c>
      <c r="D46" s="1" t="s">
        <v>3240</v>
      </c>
      <c r="E46" s="1" t="s">
        <v>3194</v>
      </c>
      <c r="F46" s="53">
        <v>0</v>
      </c>
      <c r="G46" s="53">
        <v>0.5</v>
      </c>
      <c r="H46" s="53">
        <v>0.01</v>
      </c>
      <c r="I46" s="6" t="s">
        <v>3192</v>
      </c>
      <c r="J46" s="47" t="s">
        <v>3241</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90" x14ac:dyDescent="0.25">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60" x14ac:dyDescent="0.2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30" x14ac:dyDescent="0.25">
      <c r="A62" s="1" t="s">
        <v>9</v>
      </c>
      <c r="B62" s="1" t="s">
        <v>3248</v>
      </c>
      <c r="C62" s="1" t="s">
        <v>3249</v>
      </c>
      <c r="D62" s="1" t="s">
        <v>3248</v>
      </c>
      <c r="E62" s="1" t="s">
        <v>3250</v>
      </c>
      <c r="F62" s="50">
        <v>0</v>
      </c>
      <c r="G62" s="51">
        <v>1</v>
      </c>
      <c r="H62" s="51">
        <v>0.01</v>
      </c>
      <c r="I62" s="47" t="s">
        <v>33</v>
      </c>
      <c r="J62" s="47" t="s">
        <v>3251</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5" x14ac:dyDescent="0.2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5" x14ac:dyDescent="0.25">
      <c r="A69" s="1" t="s">
        <v>133</v>
      </c>
      <c r="B69" s="1" t="s">
        <v>3447</v>
      </c>
      <c r="C69" s="1" t="s">
        <v>3367</v>
      </c>
      <c r="D69" s="1" t="s">
        <v>3447</v>
      </c>
      <c r="E69" s="1" t="s">
        <v>3368</v>
      </c>
      <c r="F69" s="50">
        <v>0</v>
      </c>
      <c r="G69" s="51">
        <v>1</v>
      </c>
      <c r="H69" s="51">
        <v>0.01</v>
      </c>
      <c r="I69" s="47" t="s">
        <v>33</v>
      </c>
      <c r="J69" s="47" t="s">
        <v>3448</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105" x14ac:dyDescent="0.2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3350</v>
      </c>
      <c r="K79" s="47" t="s">
        <v>242</v>
      </c>
      <c r="L79" s="6" t="s">
        <v>243</v>
      </c>
    </row>
    <row r="80" spans="1:14" ht="60" x14ac:dyDescent="0.25">
      <c r="A80" s="2" t="s">
        <v>10</v>
      </c>
      <c r="B80" s="2" t="s">
        <v>2982</v>
      </c>
      <c r="C80" s="1" t="s">
        <v>3396</v>
      </c>
      <c r="D80" s="171"/>
      <c r="E80" s="2" t="s">
        <v>3398</v>
      </c>
      <c r="F80" s="1">
        <v>0</v>
      </c>
      <c r="G80" s="1">
        <v>1</v>
      </c>
      <c r="H80" s="1">
        <v>1</v>
      </c>
      <c r="I80" s="47" t="s">
        <v>29</v>
      </c>
      <c r="J80" s="47" t="s">
        <v>3395</v>
      </c>
      <c r="K80" s="47" t="s">
        <v>242</v>
      </c>
      <c r="L80" s="6" t="s">
        <v>243</v>
      </c>
    </row>
    <row r="81" spans="1:13" ht="45" x14ac:dyDescent="0.25">
      <c r="A81" s="2" t="s">
        <v>10</v>
      </c>
      <c r="B81" s="1" t="s">
        <v>3349</v>
      </c>
      <c r="C81" s="1" t="s">
        <v>3397</v>
      </c>
      <c r="D81" s="171"/>
      <c r="E81" s="171"/>
      <c r="F81" s="1">
        <v>0</v>
      </c>
      <c r="G81" s="1">
        <v>1</v>
      </c>
      <c r="H81" s="1">
        <v>1</v>
      </c>
      <c r="I81" s="47" t="s">
        <v>29</v>
      </c>
      <c r="J81" s="1" t="s">
        <v>3451</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3216</v>
      </c>
      <c r="K83" s="6" t="s">
        <v>2915</v>
      </c>
    </row>
    <row r="84" spans="1:13" ht="45" x14ac:dyDescent="0.2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3223</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3224</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3472</v>
      </c>
      <c r="C98" s="1" t="s">
        <v>3658</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3659</v>
      </c>
      <c r="C99" s="1" t="s">
        <v>3660</v>
      </c>
      <c r="D99" s="171"/>
      <c r="E99" s="1" t="s">
        <v>3661</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3662</v>
      </c>
      <c r="C104" s="1" t="s">
        <v>3663</v>
      </c>
      <c r="D104" s="171"/>
      <c r="E104" s="1" t="s">
        <v>3664</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3449</v>
      </c>
      <c r="D107" s="171"/>
      <c r="E107" s="1" t="s">
        <v>2829</v>
      </c>
      <c r="F107" s="1">
        <v>0</v>
      </c>
      <c r="G107" s="1">
        <v>1</v>
      </c>
      <c r="H107" s="1">
        <v>1</v>
      </c>
      <c r="I107" s="47" t="s">
        <v>29</v>
      </c>
      <c r="J107" s="1" t="s">
        <v>3450</v>
      </c>
      <c r="K107" s="1"/>
      <c r="L107" s="1"/>
      <c r="M107" s="274"/>
    </row>
    <row r="108" spans="1:13" ht="120" x14ac:dyDescent="0.25">
      <c r="A108" s="1" t="s">
        <v>2827</v>
      </c>
      <c r="B108" s="1" t="s">
        <v>3306</v>
      </c>
      <c r="C108" s="1" t="s">
        <v>3304</v>
      </c>
      <c r="D108" s="171"/>
      <c r="E108" s="171"/>
      <c r="F108" s="1">
        <v>0</v>
      </c>
      <c r="G108" s="1">
        <v>1</v>
      </c>
      <c r="H108" s="1">
        <v>1</v>
      </c>
      <c r="I108" s="47" t="s">
        <v>29</v>
      </c>
      <c r="J108" s="1" t="s">
        <v>3305</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abSelected="1" topLeftCell="C1" zoomScaleNormal="100" workbookViewId="0">
      <pane ySplit="1" topLeftCell="A420" activePane="bottomLeft" state="frozen"/>
      <selection pane="bottomLeft" activeCell="I455" sqref="I455"/>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3742</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3666</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3671</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3675</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3683</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3739</v>
      </c>
      <c r="F574" t="s">
        <v>3095</v>
      </c>
      <c r="G574" s="47" t="s">
        <v>3739</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3739</v>
      </c>
      <c r="F582" t="s">
        <v>2763</v>
      </c>
      <c r="G582" s="47" t="s">
        <v>3739</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3739</v>
      </c>
      <c r="F590" t="s">
        <v>3036</v>
      </c>
      <c r="G590" s="47" t="s">
        <v>3739</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3739</v>
      </c>
      <c r="F598" t="s">
        <v>3037</v>
      </c>
      <c r="G598" s="47" t="s">
        <v>3739</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3739</v>
      </c>
      <c r="F606" t="s">
        <v>3038</v>
      </c>
      <c r="G606" s="47" t="s">
        <v>3739</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3739</v>
      </c>
      <c r="F614" t="s">
        <v>3039</v>
      </c>
      <c r="G614" s="47" t="s">
        <v>3739</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3739</v>
      </c>
      <c r="F622" t="s">
        <v>3040</v>
      </c>
      <c r="G622" s="47" t="s">
        <v>3739</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3739</v>
      </c>
      <c r="F630" t="s">
        <v>3041</v>
      </c>
      <c r="G630" s="47" t="s">
        <v>3739</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3739</v>
      </c>
      <c r="F638" t="s">
        <v>3042</v>
      </c>
      <c r="G638" s="47" t="s">
        <v>3739</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3739</v>
      </c>
      <c r="F646" t="s">
        <v>2582</v>
      </c>
      <c r="G646" s="47" t="s">
        <v>3739</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3739</v>
      </c>
      <c r="F654" t="s">
        <v>3043</v>
      </c>
      <c r="G654" s="47" t="s">
        <v>3739</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3739</v>
      </c>
      <c r="F662" t="s">
        <v>3044</v>
      </c>
      <c r="G662" s="47" t="s">
        <v>3739</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3739</v>
      </c>
      <c r="F670" t="s">
        <v>3045</v>
      </c>
      <c r="G670" s="47" t="s">
        <v>3739</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3739</v>
      </c>
      <c r="F678" t="s">
        <v>2583</v>
      </c>
      <c r="G678" s="47" t="s">
        <v>3739</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3739</v>
      </c>
      <c r="F686" t="s">
        <v>3046</v>
      </c>
      <c r="G686" s="47" t="s">
        <v>3739</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3739</v>
      </c>
      <c r="F694" t="s">
        <v>3047</v>
      </c>
      <c r="G694" s="47" t="s">
        <v>3739</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3739</v>
      </c>
      <c r="F702" t="s">
        <v>3048</v>
      </c>
      <c r="G702" s="47" t="s">
        <v>3739</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3739</v>
      </c>
      <c r="F710" t="s">
        <v>3049</v>
      </c>
      <c r="G710" s="47" t="s">
        <v>3739</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3739</v>
      </c>
      <c r="F718" t="s">
        <v>3050</v>
      </c>
      <c r="G718" s="47" t="s">
        <v>3739</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3739</v>
      </c>
      <c r="F726" t="s">
        <v>3051</v>
      </c>
      <c r="G726" s="47" t="s">
        <v>3739</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3739</v>
      </c>
      <c r="F734" t="s">
        <v>3052</v>
      </c>
      <c r="G734" s="47" t="s">
        <v>3739</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3739</v>
      </c>
      <c r="F742" t="s">
        <v>3053</v>
      </c>
      <c r="G742" s="47" t="s">
        <v>3739</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3739</v>
      </c>
      <c r="F750" t="s">
        <v>3054</v>
      </c>
      <c r="G750" s="47" t="s">
        <v>3739</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3739</v>
      </c>
      <c r="F758" t="s">
        <v>3096</v>
      </c>
      <c r="G758" s="47" t="s">
        <v>3739</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3739</v>
      </c>
      <c r="F766" t="s">
        <v>3055</v>
      </c>
      <c r="G766" s="47" t="s">
        <v>3739</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3739</v>
      </c>
      <c r="F779" t="s">
        <v>3095</v>
      </c>
      <c r="G779" s="47" t="s">
        <v>3739</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3739</v>
      </c>
      <c r="F787" t="s">
        <v>2763</v>
      </c>
      <c r="G787" s="47" t="s">
        <v>3739</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3739</v>
      </c>
      <c r="F795" t="s">
        <v>3036</v>
      </c>
      <c r="G795" s="47" t="s">
        <v>3739</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3739</v>
      </c>
      <c r="F803" t="s">
        <v>3037</v>
      </c>
      <c r="G803" s="47" t="s">
        <v>3739</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3739</v>
      </c>
      <c r="F811" t="s">
        <v>3038</v>
      </c>
      <c r="G811" s="47" t="s">
        <v>3739</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3739</v>
      </c>
      <c r="F819" t="s">
        <v>3039</v>
      </c>
      <c r="G819" s="47" t="s">
        <v>3739</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3739</v>
      </c>
      <c r="F827" t="s">
        <v>3040</v>
      </c>
      <c r="G827" s="47" t="s">
        <v>3739</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3739</v>
      </c>
      <c r="F835" t="s">
        <v>3041</v>
      </c>
      <c r="G835" s="47" t="s">
        <v>3739</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3739</v>
      </c>
      <c r="F843" t="s">
        <v>3042</v>
      </c>
      <c r="G843" s="47" t="s">
        <v>3739</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3739</v>
      </c>
      <c r="F851" t="s">
        <v>2582</v>
      </c>
      <c r="G851" s="47" t="s">
        <v>3739</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3739</v>
      </c>
      <c r="F859" t="s">
        <v>3043</v>
      </c>
      <c r="G859" s="47" t="s">
        <v>3739</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3739</v>
      </c>
      <c r="F867" t="s">
        <v>3044</v>
      </c>
      <c r="G867" s="47" t="s">
        <v>3739</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3739</v>
      </c>
      <c r="F875" t="s">
        <v>3045</v>
      </c>
      <c r="G875" s="47" t="s">
        <v>3739</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3739</v>
      </c>
      <c r="F883" t="s">
        <v>2583</v>
      </c>
      <c r="G883" s="47" t="s">
        <v>3739</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3739</v>
      </c>
      <c r="F891" t="s">
        <v>3046</v>
      </c>
      <c r="G891" s="47" t="s">
        <v>3739</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3739</v>
      </c>
      <c r="F899" t="s">
        <v>3047</v>
      </c>
      <c r="G899" s="47" t="s">
        <v>3739</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3739</v>
      </c>
      <c r="F907" t="s">
        <v>3048</v>
      </c>
      <c r="G907" s="47" t="s">
        <v>3739</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3739</v>
      </c>
      <c r="F915" t="s">
        <v>3049</v>
      </c>
      <c r="G915" s="47" t="s">
        <v>3739</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3739</v>
      </c>
      <c r="F923" t="s">
        <v>3050</v>
      </c>
      <c r="G923" s="47" t="s">
        <v>3739</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3739</v>
      </c>
      <c r="F931" t="s">
        <v>3051</v>
      </c>
      <c r="G931" s="47" t="s">
        <v>3739</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3739</v>
      </c>
      <c r="F939" t="s">
        <v>3052</v>
      </c>
      <c r="G939" s="47" t="s">
        <v>3739</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3739</v>
      </c>
      <c r="F947" t="s">
        <v>3053</v>
      </c>
      <c r="G947" s="47" t="s">
        <v>3739</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3739</v>
      </c>
      <c r="F955" t="s">
        <v>3054</v>
      </c>
      <c r="G955" s="47" t="s">
        <v>3739</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3739</v>
      </c>
      <c r="F963" t="s">
        <v>3096</v>
      </c>
      <c r="G963" s="47" t="s">
        <v>3739</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3739</v>
      </c>
      <c r="F971" t="s">
        <v>3055</v>
      </c>
      <c r="G971" s="47" t="s">
        <v>3739</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3658</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3660</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3663</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3511</v>
      </c>
      <c r="B4" t="str">
        <f>A4</f>
        <v>million metric tons</v>
      </c>
    </row>
    <row r="5" spans="1:2" x14ac:dyDescent="0.25">
      <c r="A5" s="207" t="s">
        <v>3723</v>
      </c>
      <c r="B5" t="str">
        <f>A5</f>
        <v>g CO2e / 2021 dollar</v>
      </c>
    </row>
    <row r="6" spans="1:2" x14ac:dyDescent="0.25">
      <c r="A6" s="208" t="s">
        <v>2322</v>
      </c>
      <c r="B6" t="str">
        <f t="shared" ref="B6:B45" si="0">A6</f>
        <v>thousand metric tons / year</v>
      </c>
    </row>
    <row r="7" spans="1:2" x14ac:dyDescent="0.25">
      <c r="A7" s="208" t="s">
        <v>3724</v>
      </c>
      <c r="B7" t="str">
        <f>A7</f>
        <v>g CO2 / 2021 dollar</v>
      </c>
    </row>
    <row r="8" spans="1:2" ht="30" x14ac:dyDescent="0.25">
      <c r="A8" s="208" t="s">
        <v>3320</v>
      </c>
      <c r="B8" t="str">
        <f t="shared" si="0"/>
        <v>2020 dollars / metric ton CO2e abated, Annual average abatement (million metric tons CO2e)</v>
      </c>
    </row>
    <row r="9" spans="1:2" x14ac:dyDescent="0.25">
      <c r="A9" s="208" t="s">
        <v>3725</v>
      </c>
      <c r="B9" t="str">
        <f t="shared" si="0"/>
        <v>billion 2021 dollars / year</v>
      </c>
    </row>
    <row r="10" spans="1:2" x14ac:dyDescent="0.25">
      <c r="A10" s="208" t="s">
        <v>3726</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3727</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3590</v>
      </c>
      <c r="B17" t="str">
        <f t="shared" si="0"/>
        <v>terawatt-hours (TWh)</v>
      </c>
    </row>
    <row r="18" spans="1:2" x14ac:dyDescent="0.25">
      <c r="A18" s="208" t="s">
        <v>3352</v>
      </c>
      <c r="B18" t="str">
        <f t="shared" si="0"/>
        <v>%</v>
      </c>
    </row>
    <row r="19" spans="1:2" x14ac:dyDescent="0.25">
      <c r="A19" s="208" t="s">
        <v>3353</v>
      </c>
      <c r="B19" t="str">
        <f t="shared" si="0"/>
        <v>metric tons CO2e / megawatt-hour (MWh)</v>
      </c>
    </row>
    <row r="20" spans="1:2" x14ac:dyDescent="0.25">
      <c r="A20" s="208" t="s">
        <v>3728</v>
      </c>
      <c r="B20" t="str">
        <f t="shared" si="0"/>
        <v>kilowatt-hour / 2021 dollar</v>
      </c>
    </row>
    <row r="21" spans="1:2" x14ac:dyDescent="0.25">
      <c r="A21" s="208" t="s">
        <v>356</v>
      </c>
      <c r="B21" t="str">
        <f t="shared" si="0"/>
        <v>gigawatts (GW) / year</v>
      </c>
    </row>
    <row r="22" spans="1:2" x14ac:dyDescent="0.25">
      <c r="A22" s="208" t="s">
        <v>3729</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3730</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3321</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3731</v>
      </c>
      <c r="B37" t="str">
        <f t="shared" si="0"/>
        <v>2021 dollars / short ton</v>
      </c>
    </row>
    <row r="38" spans="1:2" x14ac:dyDescent="0.25">
      <c r="A38" s="208" t="s">
        <v>3732</v>
      </c>
      <c r="B38" t="str">
        <f t="shared" si="0"/>
        <v>2021 dollars / thousand cubic feet</v>
      </c>
    </row>
    <row r="39" spans="1:2" x14ac:dyDescent="0.25">
      <c r="A39" s="208" t="s">
        <v>3733</v>
      </c>
      <c r="B39" t="str">
        <f t="shared" si="0"/>
        <v>2021 dollars / gallon</v>
      </c>
    </row>
    <row r="40" spans="1:2" x14ac:dyDescent="0.25">
      <c r="A40" s="208" t="s">
        <v>3734</v>
      </c>
      <c r="B40" t="str">
        <f t="shared" si="0"/>
        <v>2021 dollars / barrel of oil</v>
      </c>
    </row>
    <row r="41" spans="1:2" x14ac:dyDescent="0.25">
      <c r="A41" s="208" t="s">
        <v>3735</v>
      </c>
      <c r="B41" t="str">
        <f t="shared" si="0"/>
        <v>2021 dollars / kg</v>
      </c>
    </row>
    <row r="42" spans="1:2" x14ac:dyDescent="0.25">
      <c r="A42" s="208" t="s">
        <v>3736</v>
      </c>
      <c r="B42" t="str">
        <f t="shared" si="0"/>
        <v>2021 dollars / kilowatt-hour (kWh)</v>
      </c>
    </row>
    <row r="43" spans="1:2" x14ac:dyDescent="0.25">
      <c r="A43" s="208" t="s">
        <v>3307</v>
      </c>
      <c r="B43" t="str">
        <f t="shared" si="0"/>
        <v>cost of eqpt. to capture 1 metric ton CO2e/yr (2020 dollars)</v>
      </c>
    </row>
    <row r="44" spans="1:2" x14ac:dyDescent="0.25">
      <c r="A44" s="208" t="s">
        <v>3737</v>
      </c>
      <c r="B44" t="str">
        <f t="shared" si="0"/>
        <v>million 2021 dollars / megawatt (MW)</v>
      </c>
    </row>
    <row r="45" spans="1:2" x14ac:dyDescent="0.25">
      <c r="A45" s="208" t="s">
        <v>3738</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3600</v>
      </c>
    </row>
    <row r="2" spans="1:10" x14ac:dyDescent="0.25">
      <c r="A2" s="2" t="s">
        <v>2328</v>
      </c>
      <c r="B2" s="1" t="s">
        <v>2329</v>
      </c>
      <c r="C2" s="44">
        <v>1</v>
      </c>
      <c r="D2" s="1" t="s">
        <v>63</v>
      </c>
      <c r="E2" s="1" t="s">
        <v>64</v>
      </c>
      <c r="F2" s="1" t="str">
        <f>UnitControlCenter!$B$3</f>
        <v>million metric tons / year</v>
      </c>
      <c r="G2" s="1" t="s">
        <v>175</v>
      </c>
      <c r="J2" s="1" t="s">
        <v>3606</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3509</v>
      </c>
      <c r="C4" s="44">
        <v>1</v>
      </c>
      <c r="D4" s="1" t="s">
        <v>63</v>
      </c>
      <c r="E4" s="1" t="s">
        <v>64</v>
      </c>
      <c r="F4" s="1" t="str">
        <f>UnitControlCenter!B4</f>
        <v>million metric tons</v>
      </c>
      <c r="G4" s="1" t="s">
        <v>3512</v>
      </c>
      <c r="J4" s="1" t="s">
        <v>3607</v>
      </c>
    </row>
    <row r="5" spans="1:10" ht="30" x14ac:dyDescent="0.25">
      <c r="A5" s="2" t="s">
        <v>2328</v>
      </c>
      <c r="B5" s="1" t="s">
        <v>3510</v>
      </c>
      <c r="C5" s="49">
        <v>1</v>
      </c>
      <c r="D5" s="2" t="s">
        <v>63</v>
      </c>
      <c r="E5" s="2" t="s">
        <v>64</v>
      </c>
      <c r="F5" s="1" t="str">
        <f>UnitControlCenter!B4</f>
        <v>million metric tons</v>
      </c>
      <c r="G5" s="1" t="s">
        <v>3513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3326</v>
      </c>
      <c r="H18" s="1" t="s">
        <v>2801</v>
      </c>
      <c r="I18" s="1" t="s">
        <v>2802</v>
      </c>
    </row>
    <row r="19" spans="1:10" ht="105" x14ac:dyDescent="0.25">
      <c r="A19" s="2" t="s">
        <v>2334</v>
      </c>
      <c r="B19" s="2" t="s">
        <v>2236</v>
      </c>
      <c r="C19" s="44">
        <v>1</v>
      </c>
      <c r="D19" s="1" t="s">
        <v>65</v>
      </c>
      <c r="E19" s="1" t="s">
        <v>66</v>
      </c>
      <c r="F19" s="1" t="str">
        <f>UnitControlCenter!$B$3</f>
        <v>million metric tons / year</v>
      </c>
      <c r="G19" s="1" t="s">
        <v>3338</v>
      </c>
      <c r="H19" s="1" t="s">
        <v>2801</v>
      </c>
      <c r="I19" s="1" t="s">
        <v>3327</v>
      </c>
    </row>
    <row r="20" spans="1:10" ht="105" x14ac:dyDescent="0.25">
      <c r="A20" s="2" t="s">
        <v>2334</v>
      </c>
      <c r="B20" s="2" t="s">
        <v>2238</v>
      </c>
      <c r="C20" s="44">
        <v>1</v>
      </c>
      <c r="D20" s="1" t="s">
        <v>65</v>
      </c>
      <c r="E20" s="1" t="s">
        <v>66</v>
      </c>
      <c r="F20" s="1" t="str">
        <f>UnitControlCenter!$B$3</f>
        <v>million metric tons / year</v>
      </c>
      <c r="G20" s="1" t="s">
        <v>3339</v>
      </c>
      <c r="H20" s="1" t="s">
        <v>2801</v>
      </c>
      <c r="I20" s="1" t="s">
        <v>3328</v>
      </c>
    </row>
    <row r="21" spans="1:10" ht="105" x14ac:dyDescent="0.25">
      <c r="A21" s="2" t="s">
        <v>2334</v>
      </c>
      <c r="B21" s="2" t="s">
        <v>2321</v>
      </c>
      <c r="C21" s="44">
        <v>1</v>
      </c>
      <c r="D21" s="1" t="s">
        <v>65</v>
      </c>
      <c r="E21" s="1" t="s">
        <v>66</v>
      </c>
      <c r="F21" s="1" t="str">
        <f>UnitControlCenter!$B$3</f>
        <v>million metric tons / year</v>
      </c>
      <c r="G21" s="1" t="s">
        <v>3340</v>
      </c>
      <c r="H21" s="1" t="s">
        <v>2801</v>
      </c>
      <c r="I21" s="1" t="s">
        <v>3329</v>
      </c>
    </row>
    <row r="22" spans="1:10" ht="105" x14ac:dyDescent="0.25">
      <c r="A22" s="2" t="s">
        <v>2334</v>
      </c>
      <c r="B22" s="2" t="s">
        <v>2320</v>
      </c>
      <c r="C22" s="44">
        <v>1</v>
      </c>
      <c r="D22" s="1" t="s">
        <v>65</v>
      </c>
      <c r="E22" s="1" t="s">
        <v>66</v>
      </c>
      <c r="F22" s="1" t="str">
        <f>UnitControlCenter!$B$6</f>
        <v>thousand metric tons / year</v>
      </c>
      <c r="G22" s="1" t="s">
        <v>3341</v>
      </c>
      <c r="H22" s="1" t="s">
        <v>2801</v>
      </c>
      <c r="I22" s="1" t="s">
        <v>3330</v>
      </c>
    </row>
    <row r="23" spans="1:10" ht="105" x14ac:dyDescent="0.25">
      <c r="A23" s="2" t="s">
        <v>2334</v>
      </c>
      <c r="B23" s="2" t="s">
        <v>2227</v>
      </c>
      <c r="C23" s="44">
        <v>1</v>
      </c>
      <c r="D23" s="1" t="s">
        <v>65</v>
      </c>
      <c r="E23" s="1" t="s">
        <v>66</v>
      </c>
      <c r="F23" s="1" t="str">
        <f>UnitControlCenter!$B$6</f>
        <v>thousand metric tons / year</v>
      </c>
      <c r="G23" s="1" t="s">
        <v>3342</v>
      </c>
      <c r="H23" s="1" t="s">
        <v>2801</v>
      </c>
      <c r="I23" s="1" t="s">
        <v>3331</v>
      </c>
    </row>
    <row r="24" spans="1:10" ht="105" x14ac:dyDescent="0.25">
      <c r="A24" s="2" t="s">
        <v>2334</v>
      </c>
      <c r="B24" s="2" t="s">
        <v>2232</v>
      </c>
      <c r="C24" s="44">
        <v>1</v>
      </c>
      <c r="D24" s="1" t="s">
        <v>65</v>
      </c>
      <c r="E24" s="1" t="s">
        <v>66</v>
      </c>
      <c r="F24" s="1" t="str">
        <f>UnitControlCenter!$B$6</f>
        <v>thousand metric tons / year</v>
      </c>
      <c r="G24" s="1" t="s">
        <v>3343</v>
      </c>
      <c r="H24" s="1" t="s">
        <v>2801</v>
      </c>
      <c r="I24" s="1" t="s">
        <v>3332</v>
      </c>
    </row>
    <row r="25" spans="1:10" ht="105" x14ac:dyDescent="0.25">
      <c r="A25" s="2" t="s">
        <v>2334</v>
      </c>
      <c r="B25" s="2" t="s">
        <v>2234</v>
      </c>
      <c r="C25" s="44">
        <v>1</v>
      </c>
      <c r="D25" s="1" t="s">
        <v>65</v>
      </c>
      <c r="E25" s="1" t="s">
        <v>66</v>
      </c>
      <c r="F25" s="1" t="str">
        <f>UnitControlCenter!$B$6</f>
        <v>thousand metric tons / year</v>
      </c>
      <c r="G25" s="1" t="s">
        <v>3344</v>
      </c>
      <c r="H25" s="1" t="s">
        <v>2801</v>
      </c>
      <c r="I25" s="1" t="s">
        <v>3333</v>
      </c>
    </row>
    <row r="26" spans="1:10" ht="105" x14ac:dyDescent="0.25">
      <c r="A26" s="2" t="s">
        <v>2334</v>
      </c>
      <c r="B26" s="2" t="s">
        <v>2225</v>
      </c>
      <c r="C26" s="44">
        <v>1</v>
      </c>
      <c r="D26" s="1" t="s">
        <v>65</v>
      </c>
      <c r="E26" s="1" t="s">
        <v>66</v>
      </c>
      <c r="F26" s="1" t="str">
        <f>UnitControlCenter!$B$3</f>
        <v>million metric tons / year</v>
      </c>
      <c r="G26" s="1" t="s">
        <v>3345</v>
      </c>
      <c r="H26" s="1" t="s">
        <v>2801</v>
      </c>
      <c r="I26" s="1" t="s">
        <v>3334</v>
      </c>
    </row>
    <row r="27" spans="1:10" ht="105" x14ac:dyDescent="0.25">
      <c r="A27" s="2" t="s">
        <v>2334</v>
      </c>
      <c r="B27" s="2" t="s">
        <v>2222</v>
      </c>
      <c r="C27" s="44">
        <v>1</v>
      </c>
      <c r="D27" s="1" t="s">
        <v>65</v>
      </c>
      <c r="E27" s="1" t="s">
        <v>66</v>
      </c>
      <c r="F27" s="1" t="str">
        <f>UnitControlCenter!$B$6</f>
        <v>thousand metric tons / year</v>
      </c>
      <c r="G27" s="1" t="s">
        <v>3346</v>
      </c>
      <c r="H27" s="1" t="s">
        <v>2801</v>
      </c>
      <c r="I27" s="1" t="s">
        <v>3335</v>
      </c>
    </row>
    <row r="28" spans="1:10" ht="105" x14ac:dyDescent="0.25">
      <c r="A28" s="2" t="s">
        <v>2334</v>
      </c>
      <c r="B28" s="2" t="s">
        <v>2230</v>
      </c>
      <c r="C28" s="44">
        <v>1</v>
      </c>
      <c r="D28" s="1" t="s">
        <v>65</v>
      </c>
      <c r="E28" s="1" t="s">
        <v>66</v>
      </c>
      <c r="F28" s="1" t="str">
        <f>UnitControlCenter!$B$3</f>
        <v>million metric tons / year</v>
      </c>
      <c r="G28" s="1" t="s">
        <v>3347</v>
      </c>
      <c r="H28" s="1" t="s">
        <v>2801</v>
      </c>
      <c r="I28" s="1" t="s">
        <v>3336</v>
      </c>
    </row>
    <row r="29" spans="1:10" ht="105.75" thickBot="1" x14ac:dyDescent="0.3">
      <c r="A29" s="203" t="s">
        <v>2334</v>
      </c>
      <c r="B29" s="203" t="s">
        <v>485</v>
      </c>
      <c r="C29" s="210">
        <v>1</v>
      </c>
      <c r="D29" s="1" t="s">
        <v>65</v>
      </c>
      <c r="E29" s="1" t="s">
        <v>66</v>
      </c>
      <c r="F29" s="204" t="str">
        <f>UnitControlCenter!$B$3</f>
        <v>million metric tons / year</v>
      </c>
      <c r="G29" s="1" t="s">
        <v>3348</v>
      </c>
      <c r="H29" s="1" t="s">
        <v>2801</v>
      </c>
      <c r="I29" s="1" t="s">
        <v>3337</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3708</v>
      </c>
      <c r="H95" s="1" t="s">
        <v>3702</v>
      </c>
      <c r="I95" s="1" t="s">
        <v>3703</v>
      </c>
    </row>
    <row r="96" spans="1:10" ht="270" x14ac:dyDescent="0.25">
      <c r="A96" s="2" t="s">
        <v>2465</v>
      </c>
      <c r="B96" s="2" t="s">
        <v>2341</v>
      </c>
      <c r="C96" s="44">
        <v>1</v>
      </c>
      <c r="D96" s="1" t="s">
        <v>65</v>
      </c>
      <c r="E96" s="1" t="s">
        <v>64</v>
      </c>
      <c r="F96" s="1" t="str">
        <f>UnitControlCenter!$B$16</f>
        <v>terawatt-hours (TWh) / year</v>
      </c>
      <c r="G96" s="1" t="s">
        <v>3709</v>
      </c>
      <c r="H96" s="1" t="s">
        <v>3702</v>
      </c>
      <c r="I96" s="1" t="s">
        <v>3703</v>
      </c>
    </row>
    <row r="97" spans="1:10" ht="225" x14ac:dyDescent="0.25">
      <c r="A97" s="2" t="s">
        <v>2465</v>
      </c>
      <c r="B97" s="2" t="s">
        <v>2342</v>
      </c>
      <c r="C97" s="44">
        <v>1</v>
      </c>
      <c r="D97" s="1" t="s">
        <v>65</v>
      </c>
      <c r="E97" s="1" t="s">
        <v>66</v>
      </c>
      <c r="F97" s="1" t="str">
        <f>UnitControlCenter!$B$21</f>
        <v>gigawatts (GW) / year</v>
      </c>
      <c r="G97" s="1" t="s">
        <v>3710</v>
      </c>
      <c r="H97" s="1" t="s">
        <v>3706</v>
      </c>
      <c r="I97" s="1" t="s">
        <v>3704</v>
      </c>
    </row>
    <row r="98" spans="1:10" ht="255" x14ac:dyDescent="0.25">
      <c r="A98" s="2" t="s">
        <v>2465</v>
      </c>
      <c r="B98" s="2" t="s">
        <v>2343</v>
      </c>
      <c r="C98" s="44">
        <v>1</v>
      </c>
      <c r="D98" s="1" t="s">
        <v>65</v>
      </c>
      <c r="E98" s="1" t="s">
        <v>64</v>
      </c>
      <c r="F98" s="1" t="str">
        <f>UnitControlCenter!$B$21</f>
        <v>gigawatts (GW) / year</v>
      </c>
      <c r="G98" s="1" t="s">
        <v>3711</v>
      </c>
      <c r="H98" s="1" t="s">
        <v>3707</v>
      </c>
      <c r="I98" s="1" t="s">
        <v>3705</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3351</v>
      </c>
      <c r="C100" s="44">
        <v>1</v>
      </c>
      <c r="D100" s="1" t="s">
        <v>63</v>
      </c>
      <c r="E100" s="1" t="s">
        <v>64</v>
      </c>
      <c r="F100" s="1" t="str">
        <f>UnitControlCenter!B18</f>
        <v>%</v>
      </c>
      <c r="G100" s="1" t="s">
        <v>3354</v>
      </c>
    </row>
    <row r="101" spans="1:10" ht="30" x14ac:dyDescent="0.25">
      <c r="A101" s="2" t="s">
        <v>2465</v>
      </c>
      <c r="B101" s="2" t="s">
        <v>3356</v>
      </c>
      <c r="C101" s="44">
        <v>1</v>
      </c>
      <c r="D101" s="1" t="s">
        <v>63</v>
      </c>
      <c r="E101" s="1" t="s">
        <v>64</v>
      </c>
      <c r="F101" s="1" t="str">
        <f>UnitControlCenter!B19</f>
        <v>metric tons CO2e / megawatt-hour (MWh)</v>
      </c>
      <c r="G101" s="1" t="s">
        <v>3355</v>
      </c>
    </row>
    <row r="102" spans="1:10" ht="30.75" thickBot="1" x14ac:dyDescent="0.3">
      <c r="A102" s="203" t="s">
        <v>2465</v>
      </c>
      <c r="B102" s="203" t="s">
        <v>3363</v>
      </c>
      <c r="C102" s="210">
        <v>1</v>
      </c>
      <c r="D102" s="204" t="s">
        <v>63</v>
      </c>
      <c r="E102" s="204" t="s">
        <v>64</v>
      </c>
      <c r="F102" s="204" t="str">
        <f>UnitControlCenter!B20</f>
        <v>kilowatt-hour / 2021 dollar</v>
      </c>
      <c r="G102" s="204" t="s">
        <v>3364</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3620</v>
      </c>
      <c r="H103" s="1" t="s">
        <v>3698</v>
      </c>
      <c r="I103" s="44" t="s">
        <v>3700</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3622</v>
      </c>
      <c r="H105" s="1" t="s">
        <v>3699</v>
      </c>
      <c r="I105" s="44" t="s">
        <v>3701</v>
      </c>
    </row>
    <row r="106" spans="1:10" ht="225" x14ac:dyDescent="0.25">
      <c r="A106" s="2" t="s">
        <v>3121</v>
      </c>
      <c r="B106" s="2" t="s">
        <v>2459</v>
      </c>
      <c r="C106" s="44">
        <v>1</v>
      </c>
      <c r="D106" s="1" t="s">
        <v>65</v>
      </c>
      <c r="E106" s="1" t="s">
        <v>66</v>
      </c>
      <c r="F106" s="1" t="str">
        <f>UnitControlCenter!$B$23</f>
        <v>cubic km / yr</v>
      </c>
      <c r="G106" s="1" t="s">
        <v>3621</v>
      </c>
      <c r="H106" s="1" t="s">
        <v>3698</v>
      </c>
      <c r="I106" s="44" t="s">
        <v>3700</v>
      </c>
    </row>
    <row r="107" spans="1:10" s="204" customFormat="1" ht="225.75" thickBot="1" x14ac:dyDescent="0.3">
      <c r="A107" s="203" t="s">
        <v>3121</v>
      </c>
      <c r="B107" s="203" t="s">
        <v>2460</v>
      </c>
      <c r="C107" s="210">
        <v>1</v>
      </c>
      <c r="D107" s="204" t="s">
        <v>65</v>
      </c>
      <c r="E107" s="204" t="s">
        <v>66</v>
      </c>
      <c r="F107" s="204" t="str">
        <f>UnitControlCenter!$B$23</f>
        <v>cubic km / yr</v>
      </c>
      <c r="G107" s="204" t="s">
        <v>3623</v>
      </c>
      <c r="H107" s="1" t="s">
        <v>3698</v>
      </c>
      <c r="I107" s="44" t="s">
        <v>3700</v>
      </c>
    </row>
    <row r="108" spans="1:10" ht="409.5" x14ac:dyDescent="0.25">
      <c r="A108" s="2" t="s">
        <v>3581</v>
      </c>
      <c r="B108" s="2" t="s">
        <v>3582</v>
      </c>
      <c r="C108" s="44">
        <v>1</v>
      </c>
      <c r="D108" s="1" t="s">
        <v>65</v>
      </c>
      <c r="E108" s="1" t="s">
        <v>3588</v>
      </c>
      <c r="F108" s="1" t="str">
        <f>UnitControlCenter!$B$17</f>
        <v>terawatt-hours (TWh)</v>
      </c>
      <c r="G108" s="1" t="s">
        <v>3651</v>
      </c>
      <c r="H108" s="1" t="s">
        <v>3647</v>
      </c>
      <c r="I108" s="1" t="s">
        <v>3648</v>
      </c>
    </row>
    <row r="109" spans="1:10" ht="409.5" x14ac:dyDescent="0.25">
      <c r="A109" s="2" t="s">
        <v>3581</v>
      </c>
      <c r="B109" s="2" t="s">
        <v>3583</v>
      </c>
      <c r="C109" s="44">
        <v>1</v>
      </c>
      <c r="D109" s="1" t="s">
        <v>65</v>
      </c>
      <c r="E109" s="1" t="s">
        <v>3588</v>
      </c>
      <c r="F109" s="1" t="str">
        <f>UnitControlCenter!$B$17</f>
        <v>terawatt-hours (TWh)</v>
      </c>
      <c r="G109" s="1" t="s">
        <v>3652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3581</v>
      </c>
      <c r="B110" s="2" t="s">
        <v>3584</v>
      </c>
      <c r="C110" s="44">
        <v>1</v>
      </c>
      <c r="D110" s="1" t="s">
        <v>65</v>
      </c>
      <c r="E110" s="1" t="s">
        <v>3588</v>
      </c>
      <c r="F110" s="1" t="str">
        <f>UnitControlCenter!$B$17</f>
        <v>terawatt-hours (TWh)</v>
      </c>
      <c r="G110" s="1" t="s">
        <v>3653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3581</v>
      </c>
      <c r="B111" s="2" t="s">
        <v>3585</v>
      </c>
      <c r="C111" s="44">
        <v>1</v>
      </c>
      <c r="D111" s="1" t="s">
        <v>65</v>
      </c>
      <c r="E111" s="1" t="s">
        <v>3588</v>
      </c>
      <c r="F111" s="1" t="str">
        <f>UnitControlCenter!$B$17</f>
        <v>terawatt-hours (TWh)</v>
      </c>
      <c r="G111" s="1" t="s">
        <v>3654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3581</v>
      </c>
      <c r="B112" s="2" t="s">
        <v>3586</v>
      </c>
      <c r="C112" s="44">
        <v>1</v>
      </c>
      <c r="D112" s="1" t="s">
        <v>65</v>
      </c>
      <c r="E112" s="1" t="s">
        <v>3588</v>
      </c>
      <c r="F112" s="1" t="str">
        <f>UnitControlCenter!$B$17</f>
        <v>terawatt-hours (TWh)</v>
      </c>
      <c r="G112" s="1" t="s">
        <v>3649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3581</v>
      </c>
      <c r="B113" s="2" t="s">
        <v>3587</v>
      </c>
      <c r="C113" s="44">
        <v>1</v>
      </c>
      <c r="D113" s="1" t="s">
        <v>65</v>
      </c>
      <c r="E113" s="1" t="s">
        <v>3588</v>
      </c>
      <c r="F113" s="1" t="str">
        <f>UnitControlCenter!$B$17</f>
        <v>terawatt-hours (TWh)</v>
      </c>
      <c r="G113" s="1" t="s">
        <v>3650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3388</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3389</v>
      </c>
      <c r="C125" s="44">
        <v>0</v>
      </c>
      <c r="D125" s="1" t="s">
        <v>65</v>
      </c>
      <c r="E125" s="1" t="s">
        <v>66</v>
      </c>
      <c r="F125" s="1" t="str">
        <f>UnitControlCenter!$B$27</f>
        <v>thousand vehicles / year</v>
      </c>
      <c r="G125" s="1" t="s">
        <v>3390</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3392</v>
      </c>
      <c r="C131" s="210">
        <v>0</v>
      </c>
      <c r="D131" s="204" t="s">
        <v>65</v>
      </c>
      <c r="E131" s="204" t="s">
        <v>66</v>
      </c>
      <c r="F131" s="204" t="str">
        <f>UnitControlCenter!$B$28</f>
        <v>million vehicles</v>
      </c>
      <c r="G131" s="204" t="s">
        <v>3393</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3564</v>
      </c>
      <c r="C144" s="44">
        <v>1</v>
      </c>
      <c r="D144" s="1" t="s">
        <v>65</v>
      </c>
      <c r="E144" s="1" t="s">
        <v>66</v>
      </c>
      <c r="F144" s="1" t="str">
        <f>UnitControlCenter!$B$30</f>
        <v>quads / year</v>
      </c>
      <c r="G144" s="1" t="s">
        <v>3745</v>
      </c>
      <c r="H144" s="1" t="s">
        <v>3568</v>
      </c>
      <c r="I144" s="1" t="s">
        <v>3569</v>
      </c>
    </row>
    <row r="145" spans="1:10" s="204" customFormat="1" ht="90.75" thickBot="1" x14ac:dyDescent="0.3">
      <c r="A145" s="203" t="s">
        <v>2349</v>
      </c>
      <c r="B145" s="203" t="s">
        <v>3565</v>
      </c>
      <c r="C145" s="210">
        <v>1</v>
      </c>
      <c r="D145" s="204" t="s">
        <v>65</v>
      </c>
      <c r="E145" s="204" t="s">
        <v>66</v>
      </c>
      <c r="F145" s="204" t="str">
        <f>UnitControlCenter!$B$16</f>
        <v>terawatt-hours (TWh) / year</v>
      </c>
      <c r="G145" s="204" t="s">
        <v>3746</v>
      </c>
      <c r="H145" s="204" t="s">
        <v>3566</v>
      </c>
      <c r="I145" s="204" t="s">
        <v>3567</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3365</v>
      </c>
      <c r="C152" s="44">
        <v>1</v>
      </c>
      <c r="D152" s="1" t="s">
        <v>65</v>
      </c>
      <c r="E152" s="1" t="s">
        <v>66</v>
      </c>
      <c r="F152" s="1" t="str">
        <f>UnitControlCenter!$B$3</f>
        <v>million metric tons / year</v>
      </c>
      <c r="G152" s="1" t="s">
        <v>3467</v>
      </c>
      <c r="H152" s="1" t="s">
        <v>3359</v>
      </c>
      <c r="I152" s="1" t="s">
        <v>3362</v>
      </c>
    </row>
    <row r="153" spans="1:10" ht="255" x14ac:dyDescent="0.2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30.75" thickBot="1" x14ac:dyDescent="0.3">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60" x14ac:dyDescent="0.25">
      <c r="A155" s="2" t="s">
        <v>3500</v>
      </c>
      <c r="B155" s="2" t="s">
        <v>3501</v>
      </c>
      <c r="C155" s="44">
        <v>1</v>
      </c>
      <c r="D155" s="1" t="s">
        <v>65</v>
      </c>
      <c r="E155" s="1" t="s">
        <v>66</v>
      </c>
      <c r="F155" s="1" t="str">
        <f>UnitControlCenter!$B$30</f>
        <v>quads / year</v>
      </c>
      <c r="G155" s="1" t="s">
        <v>2360</v>
      </c>
      <c r="H155" s="1" t="s">
        <v>2361</v>
      </c>
      <c r="I155" s="1" t="s">
        <v>2592</v>
      </c>
    </row>
    <row r="156" spans="1:10" s="2" customFormat="1" ht="30" x14ac:dyDescent="0.25">
      <c r="A156" s="2" t="s">
        <v>3500</v>
      </c>
      <c r="B156" s="2" t="s">
        <v>3502</v>
      </c>
      <c r="C156" s="44">
        <v>1</v>
      </c>
      <c r="D156" s="2" t="s">
        <v>65</v>
      </c>
      <c r="E156" s="2" t="s">
        <v>66</v>
      </c>
      <c r="F156" s="2" t="str">
        <f>UnitControlCenter!$B$30</f>
        <v>quads / year</v>
      </c>
      <c r="G156" s="2" t="s">
        <v>2378</v>
      </c>
      <c r="H156" s="2" t="s">
        <v>2362</v>
      </c>
      <c r="I156" s="2" t="s">
        <v>2363</v>
      </c>
    </row>
    <row r="157" spans="1:10" ht="90" x14ac:dyDescent="0.2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25">
      <c r="A158" s="2" t="s">
        <v>3500</v>
      </c>
      <c r="B158" s="2" t="s">
        <v>3504</v>
      </c>
      <c r="C158" s="44">
        <v>1</v>
      </c>
      <c r="D158" s="2" t="s">
        <v>63</v>
      </c>
      <c r="E158" s="2" t="s">
        <v>64</v>
      </c>
      <c r="F158" s="2" t="str">
        <f>UnitControlCenter!$B$30</f>
        <v>quads / year</v>
      </c>
      <c r="G158" s="2" t="s">
        <v>3303</v>
      </c>
    </row>
    <row r="159" spans="1:10" ht="210" x14ac:dyDescent="0.25">
      <c r="A159" s="2" t="s">
        <v>3500</v>
      </c>
      <c r="B159" s="2" t="s">
        <v>3505</v>
      </c>
      <c r="C159" s="44">
        <v>1</v>
      </c>
      <c r="D159" s="1" t="s">
        <v>65</v>
      </c>
      <c r="E159" s="1" t="s">
        <v>66</v>
      </c>
      <c r="F159" s="2" t="str">
        <f>UnitControlCenter!B3</f>
        <v>million metric tons / year</v>
      </c>
      <c r="G159" s="1" t="s">
        <v>3655</v>
      </c>
      <c r="H159" s="1" t="s">
        <v>3507</v>
      </c>
      <c r="I159" s="2" t="s">
        <v>3508</v>
      </c>
      <c r="J159" s="2"/>
    </row>
    <row r="160" spans="1:10" s="204" customFormat="1" ht="255.75" thickBot="1" x14ac:dyDescent="0.3">
      <c r="A160" s="2" t="s">
        <v>3500</v>
      </c>
      <c r="B160" s="203" t="s">
        <v>3506</v>
      </c>
      <c r="C160" s="210">
        <v>1</v>
      </c>
      <c r="D160" s="204" t="s">
        <v>65</v>
      </c>
      <c r="E160" s="204" t="s">
        <v>66</v>
      </c>
      <c r="F160" s="203" t="str">
        <f>UnitControlCenter!B3</f>
        <v>million metric tons / year</v>
      </c>
      <c r="G160" s="204" t="s">
        <v>3656</v>
      </c>
      <c r="H160" s="204" t="s">
        <v>3507</v>
      </c>
      <c r="I160" s="203" t="s">
        <v>3508</v>
      </c>
      <c r="J160" s="203"/>
    </row>
    <row r="161" spans="1:10" ht="90" x14ac:dyDescent="0.25">
      <c r="A161" s="2" t="s">
        <v>2416</v>
      </c>
      <c r="B161" s="2" t="s">
        <v>2417</v>
      </c>
      <c r="C161" s="44">
        <v>1</v>
      </c>
      <c r="D161" s="1" t="s">
        <v>65</v>
      </c>
      <c r="E161" s="1" t="s">
        <v>66</v>
      </c>
      <c r="F161" s="1" t="str">
        <f>UnitControlCenter!$B$30</f>
        <v>quads / year</v>
      </c>
      <c r="G161" s="1" t="s">
        <v>3692</v>
      </c>
      <c r="H161" s="1" t="s">
        <v>3691</v>
      </c>
      <c r="I161" s="1" t="s">
        <v>3690</v>
      </c>
    </row>
    <row r="162" spans="1:10" ht="75" x14ac:dyDescent="0.25">
      <c r="A162" s="2" t="s">
        <v>2416</v>
      </c>
      <c r="B162" s="2" t="s">
        <v>2418</v>
      </c>
      <c r="C162" s="44">
        <v>1</v>
      </c>
      <c r="D162" s="1" t="s">
        <v>65</v>
      </c>
      <c r="E162" s="1" t="s">
        <v>66</v>
      </c>
      <c r="F162" s="1" t="str">
        <f>UnitControlCenter!$B$30</f>
        <v>quads / year</v>
      </c>
      <c r="G162" s="1" t="s">
        <v>3693</v>
      </c>
      <c r="H162" s="1" t="s">
        <v>3295</v>
      </c>
      <c r="I162" s="1" t="s">
        <v>3296</v>
      </c>
    </row>
    <row r="163" spans="1:10" ht="75" x14ac:dyDescent="0.25">
      <c r="A163" s="2" t="s">
        <v>2416</v>
      </c>
      <c r="B163" s="2" t="s">
        <v>3688</v>
      </c>
      <c r="C163" s="44">
        <v>1</v>
      </c>
      <c r="D163" s="1" t="s">
        <v>65</v>
      </c>
      <c r="E163" s="1" t="s">
        <v>66</v>
      </c>
      <c r="F163" s="1" t="str">
        <f>UnitControlCenter!$B$30</f>
        <v>quads / year</v>
      </c>
      <c r="G163" s="1" t="s">
        <v>3712</v>
      </c>
      <c r="H163" s="1" t="s">
        <v>3694</v>
      </c>
      <c r="I163" s="44" t="s">
        <v>3695</v>
      </c>
    </row>
    <row r="164" spans="1:10" ht="75" x14ac:dyDescent="0.25">
      <c r="A164" s="2" t="s">
        <v>2416</v>
      </c>
      <c r="B164" s="2" t="s">
        <v>3689</v>
      </c>
      <c r="C164" s="44">
        <v>1</v>
      </c>
      <c r="D164" s="1" t="s">
        <v>65</v>
      </c>
      <c r="E164" s="1" t="s">
        <v>66</v>
      </c>
      <c r="F164" s="1" t="str">
        <f>UnitControlCenter!$B$30</f>
        <v>quads / year</v>
      </c>
      <c r="G164" s="1" t="s">
        <v>3713</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3370</v>
      </c>
      <c r="B176" s="2" t="s">
        <v>3399</v>
      </c>
      <c r="C176" s="44">
        <v>1</v>
      </c>
      <c r="D176" s="1" t="s">
        <v>65</v>
      </c>
      <c r="E176" s="1" t="s">
        <v>66</v>
      </c>
      <c r="F176" s="1" t="str">
        <f>UnitControlCenter!$B$36</f>
        <v>trillion BTU / year</v>
      </c>
      <c r="G176" s="1" t="s">
        <v>2645</v>
      </c>
      <c r="H176" s="1" t="s">
        <v>2646</v>
      </c>
      <c r="I176" s="1" t="s">
        <v>2647</v>
      </c>
    </row>
    <row r="177" spans="1:10" ht="60" x14ac:dyDescent="0.25">
      <c r="A177" s="2" t="s">
        <v>3370</v>
      </c>
      <c r="B177" s="2" t="s">
        <v>3400</v>
      </c>
      <c r="C177" s="44">
        <v>1</v>
      </c>
      <c r="D177" s="1" t="s">
        <v>65</v>
      </c>
      <c r="E177" s="1" t="s">
        <v>66</v>
      </c>
      <c r="F177" s="1" t="str">
        <f>UnitControlCenter!$B$36</f>
        <v>trillion BTU / year</v>
      </c>
      <c r="G177" s="1" t="s">
        <v>2648</v>
      </c>
      <c r="H177" s="1" t="s">
        <v>2646</v>
      </c>
      <c r="I177" s="1" t="s">
        <v>2647</v>
      </c>
    </row>
    <row r="178" spans="1:10" ht="60" x14ac:dyDescent="0.25">
      <c r="A178" s="2" t="s">
        <v>3370</v>
      </c>
      <c r="B178" s="2" t="s">
        <v>3401</v>
      </c>
      <c r="C178" s="44">
        <v>1</v>
      </c>
      <c r="D178" s="1" t="s">
        <v>65</v>
      </c>
      <c r="E178" s="1" t="s">
        <v>66</v>
      </c>
      <c r="F178" s="1" t="str">
        <f>UnitControlCenter!$B$9</f>
        <v>billion 2021 dollars / year</v>
      </c>
      <c r="G178" s="1" t="s">
        <v>2649</v>
      </c>
      <c r="H178" s="1" t="s">
        <v>2646</v>
      </c>
      <c r="I178" s="1" t="s">
        <v>2647</v>
      </c>
    </row>
    <row r="179" spans="1:10" ht="75" x14ac:dyDescent="0.25">
      <c r="A179" s="2" t="s">
        <v>3370</v>
      </c>
      <c r="B179" s="2" t="s">
        <v>3402</v>
      </c>
      <c r="C179" s="44">
        <v>1</v>
      </c>
      <c r="D179" s="1" t="s">
        <v>65</v>
      </c>
      <c r="E179" s="1" t="s">
        <v>66</v>
      </c>
      <c r="F179" s="1" t="str">
        <f>UnitControlCenter!$B$9</f>
        <v>billion 2021 dollars / year</v>
      </c>
      <c r="G179" s="1" t="s">
        <v>2650</v>
      </c>
      <c r="H179" s="1" t="s">
        <v>2646</v>
      </c>
      <c r="I179" s="1" t="s">
        <v>2647</v>
      </c>
    </row>
    <row r="180" spans="1:10" ht="60" x14ac:dyDescent="0.25">
      <c r="A180" s="2" t="s">
        <v>3370</v>
      </c>
      <c r="B180" s="2" t="s">
        <v>3403</v>
      </c>
      <c r="C180" s="44">
        <v>1</v>
      </c>
      <c r="D180" s="1" t="s">
        <v>65</v>
      </c>
      <c r="E180" s="1" t="s">
        <v>66</v>
      </c>
      <c r="F180" s="1" t="str">
        <f>UnitControlCenter!B3</f>
        <v>million metric tons / year</v>
      </c>
      <c r="G180" s="1" t="s">
        <v>2896</v>
      </c>
      <c r="H180" s="1" t="s">
        <v>2894</v>
      </c>
      <c r="I180" s="1" t="s">
        <v>2895</v>
      </c>
    </row>
    <row r="181" spans="1:10" ht="60" x14ac:dyDescent="0.25">
      <c r="A181" s="2" t="s">
        <v>3370</v>
      </c>
      <c r="B181" s="2" t="s">
        <v>3404</v>
      </c>
      <c r="C181" s="44">
        <v>1</v>
      </c>
      <c r="D181" s="1" t="s">
        <v>65</v>
      </c>
      <c r="E181" s="1" t="s">
        <v>66</v>
      </c>
      <c r="F181" s="1" t="str">
        <f>UnitControlCenter!B3</f>
        <v>million metric tons / year</v>
      </c>
      <c r="G181" s="1" t="s">
        <v>2897</v>
      </c>
      <c r="H181" s="1" t="s">
        <v>2894</v>
      </c>
      <c r="I181" s="1" t="s">
        <v>2895</v>
      </c>
    </row>
    <row r="182" spans="1:10" ht="60" x14ac:dyDescent="0.25">
      <c r="A182" s="2" t="s">
        <v>3370</v>
      </c>
      <c r="B182" s="2" t="s">
        <v>3405</v>
      </c>
      <c r="C182" s="44">
        <v>1</v>
      </c>
      <c r="D182" s="1" t="s">
        <v>65</v>
      </c>
      <c r="E182" s="1" t="s">
        <v>66</v>
      </c>
      <c r="F182" s="1" t="str">
        <f>UnitControlCenter!$B$36</f>
        <v>trillion BTU / year</v>
      </c>
      <c r="G182" s="1" t="s">
        <v>2727</v>
      </c>
      <c r="H182" s="1" t="s">
        <v>2722</v>
      </c>
      <c r="I182" s="1" t="s">
        <v>2723</v>
      </c>
    </row>
    <row r="183" spans="1:10" ht="75" x14ac:dyDescent="0.25">
      <c r="A183" s="2" t="s">
        <v>3370</v>
      </c>
      <c r="B183" s="2" t="s">
        <v>3406</v>
      </c>
      <c r="C183" s="44">
        <v>1</v>
      </c>
      <c r="D183" s="1" t="s">
        <v>65</v>
      </c>
      <c r="E183" s="1" t="s">
        <v>66</v>
      </c>
      <c r="F183" s="1" t="str">
        <f>UnitControlCenter!$B$36</f>
        <v>trillion BTU / year</v>
      </c>
      <c r="G183" s="1" t="s">
        <v>2728</v>
      </c>
      <c r="H183" s="1" t="s">
        <v>2722</v>
      </c>
      <c r="I183" s="1" t="s">
        <v>2724</v>
      </c>
    </row>
    <row r="184" spans="1:10" ht="75" x14ac:dyDescent="0.25">
      <c r="A184" s="2" t="s">
        <v>3370</v>
      </c>
      <c r="B184" s="2" t="s">
        <v>3407</v>
      </c>
      <c r="C184" s="44">
        <v>1</v>
      </c>
      <c r="D184" s="1" t="s">
        <v>65</v>
      </c>
      <c r="E184" s="1" t="s">
        <v>66</v>
      </c>
      <c r="F184" s="1" t="str">
        <f>UnitControlCenter!$B$9</f>
        <v>billion 2021 dollars / year</v>
      </c>
      <c r="G184" s="1" t="s">
        <v>2729</v>
      </c>
      <c r="H184" s="1" t="s">
        <v>2722</v>
      </c>
      <c r="I184" s="1" t="s">
        <v>2725</v>
      </c>
    </row>
    <row r="185" spans="1:10" ht="90" x14ac:dyDescent="0.25">
      <c r="A185" s="2" t="s">
        <v>3370</v>
      </c>
      <c r="B185" s="2" t="s">
        <v>3408</v>
      </c>
      <c r="C185" s="44">
        <v>1</v>
      </c>
      <c r="D185" s="1" t="s">
        <v>65</v>
      </c>
      <c r="E185" s="1" t="s">
        <v>66</v>
      </c>
      <c r="F185" s="1" t="str">
        <f>UnitControlCenter!$B$9</f>
        <v>billion 2021 dollars / year</v>
      </c>
      <c r="G185" s="1" t="s">
        <v>2730</v>
      </c>
      <c r="H185" s="1" t="s">
        <v>2722</v>
      </c>
      <c r="I185" s="1" t="s">
        <v>2726</v>
      </c>
    </row>
    <row r="186" spans="1:10" ht="105" x14ac:dyDescent="0.25">
      <c r="A186" s="2" t="s">
        <v>3370</v>
      </c>
      <c r="B186" s="2" t="s">
        <v>3409</v>
      </c>
      <c r="C186" s="44">
        <v>1</v>
      </c>
      <c r="D186" s="1" t="s">
        <v>65</v>
      </c>
      <c r="E186" s="1" t="s">
        <v>66</v>
      </c>
      <c r="F186" s="1" t="str">
        <f>UnitControlCenter!$B$30</f>
        <v>quads / year</v>
      </c>
      <c r="G186" s="1" t="s">
        <v>2756</v>
      </c>
      <c r="H186" s="1" t="s">
        <v>2758</v>
      </c>
      <c r="I186" s="1" t="s">
        <v>2759</v>
      </c>
    </row>
    <row r="187" spans="1:10" ht="120" x14ac:dyDescent="0.25">
      <c r="A187" s="2" t="s">
        <v>3370</v>
      </c>
      <c r="B187" s="2" t="s">
        <v>3410</v>
      </c>
      <c r="C187" s="44">
        <v>1</v>
      </c>
      <c r="D187" s="1" t="s">
        <v>65</v>
      </c>
      <c r="E187" s="1" t="s">
        <v>66</v>
      </c>
      <c r="F187" s="1" t="str">
        <f>UnitControlCenter!$B$30</f>
        <v>quads / year</v>
      </c>
      <c r="G187" s="1" t="s">
        <v>2757</v>
      </c>
      <c r="H187" s="1" t="s">
        <v>2758</v>
      </c>
      <c r="I187" s="1" t="s">
        <v>2759</v>
      </c>
    </row>
    <row r="188" spans="1:10" ht="225" x14ac:dyDescent="0.2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55" x14ac:dyDescent="0.2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25" x14ac:dyDescent="0.2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55" x14ac:dyDescent="0.2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210" x14ac:dyDescent="0.2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40" x14ac:dyDescent="0.2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70" x14ac:dyDescent="0.2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315.75" thickBot="1" x14ac:dyDescent="0.3">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5" x14ac:dyDescent="0.25">
      <c r="A196" s="2" t="s">
        <v>2350</v>
      </c>
      <c r="B196" s="2" t="s">
        <v>93</v>
      </c>
      <c r="C196" s="44">
        <v>1</v>
      </c>
      <c r="D196" s="1" t="s">
        <v>65</v>
      </c>
      <c r="E196" s="1" t="s">
        <v>2356</v>
      </c>
      <c r="F196" s="1" t="str">
        <f>UnitControlCenter!$B$22</f>
        <v>2021 dollars / megawatt-hour (MWh)</v>
      </c>
      <c r="G196" s="1" t="s">
        <v>3323</v>
      </c>
      <c r="H196" s="1" t="s">
        <v>3322</v>
      </c>
      <c r="I196" s="1" t="s">
        <v>3696</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3325</v>
      </c>
      <c r="H199" s="1" t="s">
        <v>3324</v>
      </c>
      <c r="I199" s="1" t="s">
        <v>3697</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3514</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3627</v>
      </c>
      <c r="B3" s="401" t="s">
        <v>3629</v>
      </c>
      <c r="C3" s="398"/>
      <c r="D3" s="400" t="s">
        <v>3628</v>
      </c>
    </row>
    <row r="4" spans="1:5" x14ac:dyDescent="0.25">
      <c r="A4" t="s">
        <v>2554</v>
      </c>
      <c r="B4" s="20" t="s">
        <v>2548</v>
      </c>
      <c r="C4" s="199"/>
      <c r="D4" s="402" t="s">
        <v>3631</v>
      </c>
      <c r="E4" t="s">
        <v>3634</v>
      </c>
    </row>
    <row r="5" spans="1:5" x14ac:dyDescent="0.25">
      <c r="A5" t="s">
        <v>3638</v>
      </c>
      <c r="B5" s="182" t="s">
        <v>3639</v>
      </c>
      <c r="C5" s="403"/>
      <c r="D5" s="402" t="s">
        <v>3633</v>
      </c>
      <c r="E5" t="s">
        <v>3637</v>
      </c>
    </row>
    <row r="6" spans="1:5" x14ac:dyDescent="0.25">
      <c r="A6" t="s">
        <v>3060</v>
      </c>
      <c r="B6" s="182" t="s">
        <v>3640</v>
      </c>
      <c r="C6" s="223"/>
      <c r="D6" t="s">
        <v>3644</v>
      </c>
    </row>
    <row r="7" spans="1:5" x14ac:dyDescent="0.25">
      <c r="A7" t="s">
        <v>3645</v>
      </c>
      <c r="B7" s="182" t="s">
        <v>3646</v>
      </c>
      <c r="C7" s="405"/>
      <c r="D7" s="404" t="s">
        <v>3615</v>
      </c>
    </row>
    <row r="8" spans="1:5" x14ac:dyDescent="0.25">
      <c r="A8" t="s">
        <v>2514</v>
      </c>
      <c r="B8" s="20" t="s">
        <v>2525</v>
      </c>
      <c r="C8" s="187"/>
      <c r="D8" t="s">
        <v>437</v>
      </c>
    </row>
    <row r="9" spans="1:5" x14ac:dyDescent="0.25">
      <c r="A9" t="s">
        <v>3599</v>
      </c>
      <c r="B9" s="20" t="s">
        <v>3598</v>
      </c>
      <c r="C9" s="388"/>
      <c r="D9" t="s">
        <v>3530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3641</v>
      </c>
      <c r="C17" s="224"/>
      <c r="D17" t="s">
        <v>3532</v>
      </c>
    </row>
    <row r="18" spans="1:5" x14ac:dyDescent="0.25">
      <c r="A18" t="s">
        <v>2531</v>
      </c>
      <c r="B18" s="20" t="s">
        <v>2527</v>
      </c>
      <c r="C18" s="192"/>
      <c r="D18" t="s">
        <v>3533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3597</v>
      </c>
      <c r="B25" s="20" t="s">
        <v>3642</v>
      </c>
      <c r="C25" s="387"/>
      <c r="D25" t="s">
        <v>3529</v>
      </c>
    </row>
    <row r="26" spans="1:5" x14ac:dyDescent="0.25">
      <c r="A26" t="s">
        <v>2515</v>
      </c>
      <c r="B26" s="182" t="s">
        <v>2520</v>
      </c>
      <c r="C26" s="185"/>
      <c r="D26" t="s">
        <v>3456</v>
      </c>
    </row>
    <row r="27" spans="1:5" x14ac:dyDescent="0.25">
      <c r="A27" t="s">
        <v>3457</v>
      </c>
      <c r="B27" s="182" t="s">
        <v>3458</v>
      </c>
      <c r="C27" s="382"/>
      <c r="D27" t="s">
        <v>3455</v>
      </c>
    </row>
    <row r="28" spans="1:5" x14ac:dyDescent="0.25">
      <c r="A28" t="s">
        <v>3062</v>
      </c>
      <c r="B28" s="17" t="s">
        <v>3643</v>
      </c>
      <c r="C28" s="225"/>
      <c r="D28" t="s">
        <v>3531</v>
      </c>
    </row>
    <row r="29" spans="1:5" x14ac:dyDescent="0.25">
      <c r="A29" t="s">
        <v>2539</v>
      </c>
      <c r="B29" s="20" t="s">
        <v>2538</v>
      </c>
      <c r="C29" s="194"/>
      <c r="D29" t="s">
        <v>444</v>
      </c>
    </row>
    <row r="30" spans="1:5" x14ac:dyDescent="0.25">
      <c r="A30" t="s">
        <v>3063</v>
      </c>
      <c r="B30" s="222" t="s">
        <v>3056</v>
      </c>
      <c r="C30" s="221"/>
      <c r="D30" t="s">
        <v>3528</v>
      </c>
    </row>
    <row r="31" spans="1:5" x14ac:dyDescent="0.25">
      <c r="A31" t="s">
        <v>2509</v>
      </c>
      <c r="B31" s="182" t="s">
        <v>2519</v>
      </c>
      <c r="C31" s="184"/>
      <c r="D31" t="s">
        <v>447</v>
      </c>
    </row>
    <row r="32" spans="1:5" x14ac:dyDescent="0.25">
      <c r="A32" t="s">
        <v>3638</v>
      </c>
      <c r="B32" s="182" t="s">
        <v>3639</v>
      </c>
      <c r="C32" s="403"/>
      <c r="D32" t="s">
        <v>3632</v>
      </c>
      <c r="E32" t="s">
        <v>3636</v>
      </c>
    </row>
    <row r="33" spans="1:5" x14ac:dyDescent="0.25">
      <c r="A33" t="s">
        <v>2554</v>
      </c>
      <c r="B33" s="20" t="s">
        <v>2548</v>
      </c>
      <c r="C33" s="199"/>
      <c r="D33" s="402" t="s">
        <v>3630</v>
      </c>
      <c r="E33" t="s">
        <v>3635</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3556</v>
      </c>
    </row>
    <row r="250" spans="1:4" x14ac:dyDescent="0.25">
      <c r="A250" t="s">
        <v>2529</v>
      </c>
      <c r="B250" s="20" t="s">
        <v>2545</v>
      </c>
      <c r="C250" s="191"/>
      <c r="D250" t="s">
        <v>3557</v>
      </c>
    </row>
    <row r="251" spans="1:4" x14ac:dyDescent="0.25">
      <c r="A251" t="s">
        <v>2550</v>
      </c>
      <c r="B251" s="20" t="s">
        <v>2544</v>
      </c>
      <c r="C251" s="196"/>
      <c r="D251" t="s">
        <v>3558</v>
      </c>
    </row>
    <row r="252" spans="1:4" x14ac:dyDescent="0.25">
      <c r="A252" t="s">
        <v>2515</v>
      </c>
      <c r="B252" s="182" t="s">
        <v>2520</v>
      </c>
      <c r="C252" s="185"/>
      <c r="D252" t="s">
        <v>3559</v>
      </c>
    </row>
    <row r="253" spans="1:4" x14ac:dyDescent="0.25">
      <c r="A253" t="s">
        <v>2530</v>
      </c>
      <c r="B253" s="20" t="s">
        <v>2526</v>
      </c>
      <c r="C253" s="190"/>
      <c r="D253" t="s">
        <v>3560</v>
      </c>
    </row>
    <row r="254" spans="1:4" x14ac:dyDescent="0.25">
      <c r="A254" t="s">
        <v>2509</v>
      </c>
      <c r="B254" s="182" t="s">
        <v>2519</v>
      </c>
      <c r="C254" s="184"/>
      <c r="D254" t="s">
        <v>3561</v>
      </c>
    </row>
    <row r="255" spans="1:4" x14ac:dyDescent="0.25">
      <c r="A255" t="s">
        <v>2531</v>
      </c>
      <c r="B255" s="20" t="s">
        <v>2527</v>
      </c>
      <c r="C255" s="192"/>
      <c r="D255" t="s">
        <v>3562</v>
      </c>
    </row>
    <row r="256" spans="1:4" x14ac:dyDescent="0.25">
      <c r="A256" t="s">
        <v>2554</v>
      </c>
      <c r="B256" s="20" t="s">
        <v>2548</v>
      </c>
      <c r="C256" s="199"/>
      <c r="D256" t="s">
        <v>3563</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3452</v>
      </c>
      <c r="C2" s="171" t="s">
        <v>3453</v>
      </c>
    </row>
    <row r="3" spans="1:3" x14ac:dyDescent="0.25">
      <c r="A3" t="s">
        <v>3747</v>
      </c>
      <c r="B3" t="s">
        <v>3748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3606</v>
      </c>
      <c r="B2" t="s">
        <v>3625</v>
      </c>
      <c r="C2" s="396" t="s">
        <v>3626</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3600</v>
      </c>
      <c r="B1" s="392" t="s">
        <v>3601</v>
      </c>
      <c r="C1" s="392" t="s">
        <v>3602</v>
      </c>
      <c r="D1" s="392" t="s">
        <v>3603</v>
      </c>
      <c r="E1" s="392" t="s">
        <v>3604</v>
      </c>
      <c r="F1" s="393" t="s">
        <v>3605</v>
      </c>
    </row>
    <row r="2" spans="1:6" ht="30" x14ac:dyDescent="0.25">
      <c r="A2" s="1" t="s">
        <v>3606</v>
      </c>
      <c r="B2" s="1" t="s">
        <v>3141</v>
      </c>
      <c r="C2" s="1">
        <v>2030</v>
      </c>
      <c r="D2" s="5">
        <f>0.48*'Target Calculations'!B700</f>
        <v>3201.5130823202244</v>
      </c>
      <c r="E2" s="5">
        <f>0.5*'Target Calculations'!B700</f>
        <v>3334.9094607502338</v>
      </c>
      <c r="F2" t="s">
        <v>3142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9" t="s">
        <v>477</v>
      </c>
      <c r="B2" s="409"/>
      <c r="C2" s="231"/>
      <c r="D2" s="231"/>
      <c r="E2" s="231"/>
      <c r="F2" s="231"/>
      <c r="G2" s="231"/>
      <c r="H2" s="57" t="s">
        <v>478</v>
      </c>
    </row>
    <row r="3" spans="1:8" ht="15.75" x14ac:dyDescent="0.25">
      <c r="A3" s="231" t="s">
        <v>723</v>
      </c>
      <c r="B3" s="231"/>
      <c r="C3" s="231"/>
      <c r="D3" s="231"/>
      <c r="E3" s="231"/>
      <c r="F3" s="231"/>
      <c r="G3" s="231"/>
      <c r="H3" s="57" t="s">
        <v>3429</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10" t="s">
        <v>480</v>
      </c>
      <c r="B6" s="289" t="s">
        <v>481</v>
      </c>
      <c r="C6" s="289" t="s">
        <v>482</v>
      </c>
      <c r="D6" s="289" t="s">
        <v>483</v>
      </c>
      <c r="E6" s="289" t="s">
        <v>484</v>
      </c>
      <c r="F6" s="289" t="s">
        <v>485</v>
      </c>
      <c r="G6" s="289" t="s">
        <v>486</v>
      </c>
      <c r="H6" s="289" t="s">
        <v>487</v>
      </c>
    </row>
    <row r="7" spans="1:8" ht="15.75" thickBot="1" x14ac:dyDescent="0.3">
      <c r="A7" s="411"/>
      <c r="B7" s="412" t="s">
        <v>488</v>
      </c>
      <c r="C7" s="413"/>
      <c r="D7" s="413"/>
      <c r="E7" s="413"/>
      <c r="F7" s="413"/>
      <c r="G7" s="413"/>
      <c r="H7" s="414"/>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3422</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3423</v>
      </c>
      <c r="B44" s="291" t="s">
        <v>523</v>
      </c>
      <c r="C44" s="291" t="s">
        <v>523</v>
      </c>
      <c r="D44" s="291" t="s">
        <v>523</v>
      </c>
      <c r="E44" s="291">
        <v>208.89432174184356</v>
      </c>
      <c r="F44" s="291">
        <v>105.47180460606191</v>
      </c>
      <c r="G44" s="291">
        <v>355.97410702367489</v>
      </c>
      <c r="H44" s="291">
        <v>65.111291475618813</v>
      </c>
    </row>
    <row r="45" spans="1:8" x14ac:dyDescent="0.25">
      <c r="A45" s="301" t="s">
        <v>3424</v>
      </c>
      <c r="B45" s="291" t="s">
        <v>528</v>
      </c>
      <c r="C45" s="300" t="s">
        <v>189</v>
      </c>
      <c r="D45" s="300" t="s">
        <v>189</v>
      </c>
      <c r="E45" s="300" t="s">
        <v>189</v>
      </c>
      <c r="F45" s="300" t="s">
        <v>189</v>
      </c>
      <c r="G45" s="300" t="s">
        <v>189</v>
      </c>
      <c r="H45" s="300" t="s">
        <v>189</v>
      </c>
    </row>
    <row r="46" spans="1:8" x14ac:dyDescent="0.25">
      <c r="A46" s="296" t="s">
        <v>3425</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3426</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3427</v>
      </c>
      <c r="B54" s="291">
        <v>230699.51036740557</v>
      </c>
      <c r="C54" s="300" t="s">
        <v>189</v>
      </c>
      <c r="D54" s="300" t="s">
        <v>189</v>
      </c>
      <c r="E54" s="300" t="s">
        <v>189</v>
      </c>
      <c r="F54" s="300" t="s">
        <v>189</v>
      </c>
      <c r="G54" s="300" t="s">
        <v>189</v>
      </c>
      <c r="H54" s="300" t="s">
        <v>189</v>
      </c>
    </row>
    <row r="55" spans="1:8" x14ac:dyDescent="0.25">
      <c r="A55" s="233" t="s">
        <v>3428</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3714</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15" t="s">
        <v>538</v>
      </c>
      <c r="B69" s="416"/>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3429</v>
      </c>
    </row>
    <row r="71" spans="1:10" ht="15.75" x14ac:dyDescent="0.25">
      <c r="A71" s="56"/>
      <c r="B71" s="60"/>
      <c r="C71" s="61"/>
      <c r="D71" s="61"/>
      <c r="E71" s="61"/>
      <c r="F71" s="61"/>
      <c r="G71" s="61"/>
      <c r="H71" s="57"/>
      <c r="I71" s="62"/>
      <c r="J71" s="57" t="s">
        <v>479</v>
      </c>
    </row>
    <row r="72" spans="1:10" x14ac:dyDescent="0.25">
      <c r="A72" s="417" t="s">
        <v>480</v>
      </c>
      <c r="B72" s="420" t="s">
        <v>540</v>
      </c>
      <c r="C72" s="421"/>
      <c r="D72" s="420" t="s">
        <v>541</v>
      </c>
      <c r="E72" s="422"/>
      <c r="F72" s="423"/>
      <c r="G72" s="420" t="s">
        <v>542</v>
      </c>
      <c r="H72" s="424"/>
      <c r="I72" s="424"/>
      <c r="J72" s="421"/>
    </row>
    <row r="73" spans="1:10" x14ac:dyDescent="0.25">
      <c r="A73" s="418"/>
      <c r="B73" s="425" t="s">
        <v>543</v>
      </c>
      <c r="C73" s="426"/>
      <c r="D73" s="429" t="s">
        <v>544</v>
      </c>
      <c r="E73" s="425" t="s">
        <v>482</v>
      </c>
      <c r="F73" s="426" t="s">
        <v>483</v>
      </c>
      <c r="G73" s="429" t="s">
        <v>545</v>
      </c>
      <c r="H73" s="429" t="s">
        <v>482</v>
      </c>
      <c r="I73" s="429" t="s">
        <v>483</v>
      </c>
      <c r="J73" s="285" t="s">
        <v>481</v>
      </c>
    </row>
    <row r="74" spans="1:10" x14ac:dyDescent="0.25">
      <c r="A74" s="418"/>
      <c r="B74" s="427"/>
      <c r="C74" s="428"/>
      <c r="D74" s="430"/>
      <c r="E74" s="427"/>
      <c r="F74" s="428"/>
      <c r="G74" s="431"/>
      <c r="H74" s="430"/>
      <c r="I74" s="430"/>
      <c r="J74" s="285" t="s">
        <v>546</v>
      </c>
    </row>
    <row r="75" spans="1:10" ht="15.75" thickBot="1" x14ac:dyDescent="0.3">
      <c r="A75" s="419"/>
      <c r="B75" s="288" t="s">
        <v>547</v>
      </c>
      <c r="C75" s="63" t="s">
        <v>548</v>
      </c>
      <c r="D75" s="63" t="s">
        <v>549</v>
      </c>
      <c r="E75" s="437" t="s">
        <v>550</v>
      </c>
      <c r="F75" s="438"/>
      <c r="G75" s="437" t="s">
        <v>488</v>
      </c>
      <c r="H75" s="435"/>
      <c r="I75" s="435"/>
      <c r="J75" s="436"/>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09" t="s">
        <v>613</v>
      </c>
      <c r="B410" s="409"/>
      <c r="C410" s="409"/>
      <c r="D410" s="409"/>
      <c r="E410" s="409"/>
      <c r="F410" s="409"/>
      <c r="G410" s="409"/>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3429</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32" t="s">
        <v>488</v>
      </c>
      <c r="C415" s="432"/>
      <c r="D415" s="433"/>
      <c r="E415" s="434" t="s">
        <v>621</v>
      </c>
      <c r="F415" s="432"/>
      <c r="G415" s="433"/>
      <c r="H415" s="434" t="s">
        <v>488</v>
      </c>
      <c r="I415" s="435"/>
      <c r="J415" s="435"/>
      <c r="K415" s="435"/>
      <c r="L415" s="435"/>
      <c r="M415" s="436"/>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3429</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32" t="s">
        <v>488</v>
      </c>
      <c r="C519" s="432"/>
      <c r="D519" s="432"/>
      <c r="E519" s="432"/>
      <c r="F519" s="432"/>
      <c r="G519" s="433"/>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3433</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3434</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3435</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3436</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3437</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3429</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49" t="s">
        <v>480</v>
      </c>
      <c r="B605" s="80" t="s">
        <v>769</v>
      </c>
      <c r="C605" s="80" t="s">
        <v>770</v>
      </c>
      <c r="D605" s="80" t="s">
        <v>771</v>
      </c>
      <c r="E605" s="80" t="s">
        <v>619</v>
      </c>
      <c r="F605" s="80" t="s">
        <v>485</v>
      </c>
      <c r="G605" s="80" t="s">
        <v>486</v>
      </c>
    </row>
    <row r="606" spans="1:7" ht="15.75" thickBot="1" x14ac:dyDescent="0.3">
      <c r="A606" s="450"/>
      <c r="B606" s="451" t="s">
        <v>488</v>
      </c>
      <c r="C606" s="452"/>
      <c r="D606" s="452"/>
      <c r="E606" s="452"/>
      <c r="F606" s="452"/>
      <c r="G606" s="453"/>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56" t="s">
        <v>795</v>
      </c>
      <c r="B633" s="456"/>
      <c r="C633" s="236"/>
      <c r="D633" s="236"/>
      <c r="E633" s="236"/>
      <c r="F633" s="236"/>
      <c r="G633" s="236"/>
      <c r="H633" s="57" t="s">
        <v>478</v>
      </c>
    </row>
    <row r="634" spans="1:8" ht="15.75" x14ac:dyDescent="0.25">
      <c r="A634" s="251" t="s">
        <v>667</v>
      </c>
      <c r="B634" s="60"/>
      <c r="C634" s="236"/>
      <c r="D634" s="236"/>
      <c r="E634" s="236"/>
      <c r="F634" s="236"/>
      <c r="G634" s="236"/>
      <c r="H634" s="57" t="s">
        <v>3429</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44" t="s">
        <v>796</v>
      </c>
      <c r="B637" s="268" t="s">
        <v>797</v>
      </c>
      <c r="C637" s="269" t="s">
        <v>482</v>
      </c>
      <c r="D637" s="269" t="s">
        <v>483</v>
      </c>
      <c r="E637" s="269" t="s">
        <v>619</v>
      </c>
      <c r="F637" s="270" t="s">
        <v>485</v>
      </c>
      <c r="G637" s="271" t="s">
        <v>486</v>
      </c>
      <c r="H637" s="270" t="s">
        <v>620</v>
      </c>
    </row>
    <row r="638" spans="1:8" ht="15.75" thickBot="1" x14ac:dyDescent="0.3">
      <c r="A638" s="445"/>
      <c r="B638" s="446" t="s">
        <v>488</v>
      </c>
      <c r="C638" s="447"/>
      <c r="D638" s="447"/>
      <c r="E638" s="447"/>
      <c r="F638" s="447"/>
      <c r="G638" s="447"/>
      <c r="H638" s="448"/>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3438</v>
      </c>
      <c r="B653" s="350" t="s">
        <v>189</v>
      </c>
      <c r="C653" s="353" t="s">
        <v>496</v>
      </c>
      <c r="D653" s="353" t="s">
        <v>496</v>
      </c>
      <c r="E653" s="353" t="s">
        <v>496</v>
      </c>
      <c r="F653" s="353" t="s">
        <v>496</v>
      </c>
      <c r="G653" s="353" t="s">
        <v>496</v>
      </c>
      <c r="H653" s="350" t="s">
        <v>189</v>
      </c>
    </row>
    <row r="654" spans="1:8" x14ac:dyDescent="0.25">
      <c r="A654" s="377" t="s">
        <v>3439</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3440</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3715</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3718</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3719</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3721</v>
      </c>
      <c r="E699" s="5" t="s">
        <v>3722</v>
      </c>
      <c r="F699" s="5" t="s">
        <v>3740</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3716</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3716</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7" t="s">
        <v>11</v>
      </c>
      <c r="B1" s="457"/>
      <c r="C1" s="457"/>
      <c r="D1" s="457"/>
      <c r="E1" s="457"/>
    </row>
    <row r="2" spans="1:5" x14ac:dyDescent="0.25">
      <c r="A2" s="458" t="s">
        <v>154</v>
      </c>
      <c r="B2" s="458"/>
      <c r="C2" s="458"/>
      <c r="D2" s="458"/>
      <c r="E2" s="458"/>
    </row>
    <row r="19" spans="1:5" x14ac:dyDescent="0.25">
      <c r="A19" t="s">
        <v>155</v>
      </c>
    </row>
    <row r="20" spans="1:5" x14ac:dyDescent="0.25">
      <c r="A20">
        <v>155400</v>
      </c>
      <c r="B20" t="s">
        <v>156</v>
      </c>
    </row>
    <row r="21" spans="1:5" x14ac:dyDescent="0.25">
      <c r="A21" s="458" t="s">
        <v>157</v>
      </c>
      <c r="B21" s="458"/>
      <c r="C21" s="458"/>
      <c r="D21" s="458"/>
      <c r="E21" s="458"/>
    </row>
    <row r="38" spans="1:5" x14ac:dyDescent="0.25">
      <c r="A38" t="s">
        <v>155</v>
      </c>
    </row>
    <row r="39" spans="1:5" x14ac:dyDescent="0.25">
      <c r="A39">
        <v>100800</v>
      </c>
      <c r="B39" t="s">
        <v>156</v>
      </c>
    </row>
    <row r="40" spans="1:5" x14ac:dyDescent="0.25">
      <c r="A40" s="458" t="s">
        <v>158</v>
      </c>
      <c r="B40" s="458"/>
      <c r="C40" s="458"/>
      <c r="D40" s="458"/>
      <c r="E40" s="458"/>
    </row>
    <row r="57" spans="1:5" ht="15.75" thickBot="1" x14ac:dyDescent="0.3">
      <c r="A57" t="s">
        <v>155</v>
      </c>
    </row>
    <row r="58" spans="1:5" ht="15.75" thickBot="1" x14ac:dyDescent="0.3">
      <c r="A58" s="7">
        <v>194000</v>
      </c>
      <c r="B58" t="s">
        <v>159</v>
      </c>
    </row>
    <row r="60" spans="1:5" x14ac:dyDescent="0.25">
      <c r="A60" s="457" t="s">
        <v>160</v>
      </c>
      <c r="B60" s="457"/>
      <c r="C60" s="457"/>
      <c r="D60" s="457"/>
      <c r="E60" s="457"/>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7" t="s">
        <v>161</v>
      </c>
      <c r="B89" s="457"/>
      <c r="C89" s="457"/>
      <c r="D89" s="457"/>
      <c r="E89" s="457"/>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7" t="s">
        <v>162</v>
      </c>
      <c r="B98" s="457"/>
      <c r="C98" s="457"/>
      <c r="D98" s="457"/>
      <c r="E98" s="457"/>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7" t="s">
        <v>164</v>
      </c>
      <c r="B109" s="457"/>
      <c r="C109" s="457"/>
      <c r="D109" s="457"/>
      <c r="E109" s="457"/>
    </row>
    <row r="110" spans="1:5" ht="15.75" thickBot="1" x14ac:dyDescent="0.3"/>
    <row r="111" spans="1:5" ht="15.75" thickBot="1" x14ac:dyDescent="0.3">
      <c r="A111" s="12">
        <f>A122</f>
        <v>0.20481927710843381</v>
      </c>
      <c r="B111" t="s">
        <v>384</v>
      </c>
    </row>
    <row r="113" spans="1:12" x14ac:dyDescent="0.25">
      <c r="A113" s="457" t="s">
        <v>163</v>
      </c>
      <c r="B113" s="457"/>
      <c r="C113" s="457"/>
      <c r="D113" s="457"/>
      <c r="E113" s="457"/>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7" t="s">
        <v>385</v>
      </c>
      <c r="B124" s="457"/>
      <c r="C124" s="457"/>
      <c r="D124" s="457"/>
      <c r="E124" s="457"/>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7" t="s">
        <v>100</v>
      </c>
      <c r="B134" s="457"/>
      <c r="C134" s="457"/>
      <c r="D134" s="457"/>
      <c r="E134" s="457"/>
    </row>
    <row r="135" spans="1:12" x14ac:dyDescent="0.25">
      <c r="A135" s="19" t="s">
        <v>402</v>
      </c>
      <c r="B135" s="20"/>
      <c r="C135" s="20"/>
      <c r="D135" s="20"/>
      <c r="E135" s="20"/>
      <c r="F135" s="20"/>
      <c r="G135" s="20"/>
    </row>
    <row r="136" spans="1:12" ht="15.75" x14ac:dyDescent="0.3">
      <c r="A136" s="21"/>
      <c r="B136" s="460" t="s">
        <v>403</v>
      </c>
      <c r="C136" s="461"/>
      <c r="D136" s="461"/>
      <c r="E136" s="462"/>
      <c r="F136" s="20"/>
      <c r="G136" s="20"/>
    </row>
    <row r="137" spans="1:12" ht="15.75" x14ac:dyDescent="0.3">
      <c r="A137" s="22"/>
      <c r="B137" s="460" t="s">
        <v>404</v>
      </c>
      <c r="C137" s="462"/>
      <c r="D137" s="460" t="s">
        <v>405</v>
      </c>
      <c r="E137" s="462"/>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7" t="s">
        <v>167</v>
      </c>
      <c r="B165" s="457"/>
      <c r="C165" s="457"/>
      <c r="D165" s="457"/>
      <c r="E165" s="457"/>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7" t="s">
        <v>392</v>
      </c>
      <c r="B169" s="457"/>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7" t="s">
        <v>174</v>
      </c>
      <c r="B174" s="457"/>
      <c r="C174" s="457"/>
      <c r="D174" s="457"/>
      <c r="E174" s="457"/>
    </row>
    <row r="175" spans="1:7" ht="15.75" thickBot="1" x14ac:dyDescent="0.3">
      <c r="A175" t="s">
        <v>401</v>
      </c>
      <c r="B175" s="38">
        <v>0.1246</v>
      </c>
    </row>
    <row r="176" spans="1:7" ht="15.75" thickBot="1" x14ac:dyDescent="0.3">
      <c r="A176" t="s">
        <v>397</v>
      </c>
      <c r="B176" s="37">
        <f>1-B175</f>
        <v>0.87539999999999996</v>
      </c>
    </row>
    <row r="178" spans="1:5" x14ac:dyDescent="0.25">
      <c r="A178" s="457" t="s">
        <v>170</v>
      </c>
      <c r="B178" s="457"/>
      <c r="C178" s="457"/>
      <c r="D178" s="457"/>
      <c r="E178" s="457"/>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7" t="s">
        <v>172</v>
      </c>
      <c r="B183" s="457"/>
      <c r="C183" s="457"/>
      <c r="D183" s="457"/>
      <c r="E183" s="457"/>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7" t="s">
        <v>184</v>
      </c>
      <c r="B191" s="457"/>
      <c r="C191" s="457"/>
      <c r="D191" s="457"/>
      <c r="E191" s="457"/>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9" t="s">
        <v>2998</v>
      </c>
      <c r="C201" s="459"/>
      <c r="D201" s="459"/>
      <c r="E201" s="459"/>
      <c r="F201" s="459"/>
      <c r="G201" s="459"/>
      <c r="H201" s="459"/>
      <c r="I201" s="459"/>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9" t="s">
        <v>2998</v>
      </c>
      <c r="C209" s="459"/>
      <c r="D209" s="459"/>
      <c r="E209" s="459"/>
      <c r="F209" s="459"/>
      <c r="G209" s="459"/>
      <c r="H209" s="459"/>
      <c r="I209" s="459"/>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9" t="s">
        <v>2998</v>
      </c>
      <c r="C217" s="459"/>
      <c r="D217" s="459"/>
      <c r="E217" s="459"/>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2024-03-01T18:06:35Z</dcterms:modified>
</cp:coreProperties>
</file>